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\\adturku.fi\jaot\Koti06\jkaituri\Omat tiedostot\Talous 2\TALTO 2018\"/>
    </mc:Choice>
  </mc:AlternateContent>
  <bookViews>
    <workbookView xWindow="0" yWindow="60" windowWidth="11850" windowHeight="5550"/>
  </bookViews>
  <sheets>
    <sheet name="Pelan menotulo 3.2" sheetId="1" r:id="rId1"/>
  </sheets>
  <calcPr calcId="152511"/>
</workbook>
</file>

<file path=xl/calcChain.xml><?xml version="1.0" encoding="utf-8"?>
<calcChain xmlns="http://schemas.openxmlformats.org/spreadsheetml/2006/main">
  <c r="G8" i="1" l="1"/>
  <c r="D8" i="1"/>
  <c r="D12" i="1"/>
  <c r="D19" i="1"/>
  <c r="D17" i="1"/>
  <c r="D22" i="1"/>
  <c r="C22" i="1" l="1"/>
  <c r="G12" i="1"/>
  <c r="C8" i="1" l="1"/>
  <c r="C6" i="1" s="1"/>
  <c r="C15" i="1"/>
  <c r="C5" i="1" s="1"/>
  <c r="D15" i="1"/>
  <c r="D5" i="1" s="1"/>
  <c r="D6" i="1"/>
  <c r="G6" i="1" l="1"/>
  <c r="H12" i="1" l="1"/>
  <c r="E12" i="1"/>
  <c r="G22" i="1"/>
  <c r="G17" i="1"/>
  <c r="F8" i="1"/>
  <c r="E24" i="1" l="1"/>
  <c r="H24" i="1"/>
  <c r="G19" i="1"/>
  <c r="H19" i="1" s="1"/>
  <c r="F22" i="1"/>
  <c r="F15" i="1" s="1"/>
  <c r="F5" i="1" s="1"/>
  <c r="E19" i="1"/>
  <c r="E18" i="1"/>
  <c r="G15" i="1" l="1"/>
  <c r="G5" i="1" s="1"/>
  <c r="H13" i="1"/>
  <c r="E22" i="1" l="1"/>
  <c r="H22" i="1"/>
  <c r="F6" i="1"/>
  <c r="E13" i="1"/>
  <c r="E11" i="1"/>
  <c r="E10" i="1"/>
  <c r="E9" i="1"/>
  <c r="E25" i="1"/>
  <c r="E23" i="1"/>
  <c r="E21" i="1"/>
  <c r="E20" i="1"/>
  <c r="E16" i="1"/>
  <c r="H11" i="1"/>
  <c r="H10" i="1"/>
  <c r="H9" i="1"/>
  <c r="H25" i="1"/>
  <c r="H23" i="1"/>
  <c r="H21" i="1"/>
  <c r="H20" i="1"/>
  <c r="H18" i="1"/>
  <c r="H16" i="1"/>
  <c r="H8" i="1" l="1"/>
  <c r="E17" i="1"/>
  <c r="H6" i="1"/>
  <c r="H5" i="1"/>
  <c r="H15" i="1"/>
  <c r="E6" i="1"/>
  <c r="E8" i="1"/>
  <c r="H17" i="1"/>
  <c r="E5" i="1" l="1"/>
  <c r="E15" i="1"/>
</calcChain>
</file>

<file path=xl/sharedStrings.xml><?xml version="1.0" encoding="utf-8"?>
<sst xmlns="http://schemas.openxmlformats.org/spreadsheetml/2006/main" count="47" uniqueCount="44">
  <si>
    <t>Kustannuspaikkaryhmän meno-tulo raportti</t>
  </si>
  <si>
    <t>Pääkirjatilit ja nimikkeet</t>
  </si>
  <si>
    <t>TA-MENOT YHTEENSÄ OIKAISTUNA</t>
  </si>
  <si>
    <t>TA-TULOT YHTEENSÄ OIKAISTUNA</t>
  </si>
  <si>
    <t>TULOT</t>
  </si>
  <si>
    <t>10003A</t>
  </si>
  <si>
    <t>Toimintatuotot</t>
  </si>
  <si>
    <t>100030A</t>
  </si>
  <si>
    <t>Myyntituotot</t>
  </si>
  <si>
    <t>oikaisu</t>
  </si>
  <si>
    <t>100032A</t>
  </si>
  <si>
    <t>Maksutuotot</t>
  </si>
  <si>
    <t>100033A</t>
  </si>
  <si>
    <t>Tuet ja avustukset</t>
  </si>
  <si>
    <t>100035A</t>
  </si>
  <si>
    <t>Muut toimintatuotot</t>
  </si>
  <si>
    <t>MENOT</t>
  </si>
  <si>
    <t>10004A</t>
  </si>
  <si>
    <t>Toimintakulut</t>
  </si>
  <si>
    <t>100040A</t>
  </si>
  <si>
    <t xml:space="preserve"> Henkilöstökulut</t>
  </si>
  <si>
    <t>100043A</t>
  </si>
  <si>
    <t>Palvelujen ostot</t>
  </si>
  <si>
    <t>100045A</t>
  </si>
  <si>
    <t>Materiaalikulut</t>
  </si>
  <si>
    <t>100047A</t>
  </si>
  <si>
    <t>Avustukset</t>
  </si>
  <si>
    <t>100048A</t>
  </si>
  <si>
    <t>Muut toimintakulut</t>
  </si>
  <si>
    <t>1000480A</t>
  </si>
  <si>
    <t>Vuokrat</t>
  </si>
  <si>
    <t>Sisäiset vuokrat</t>
  </si>
  <si>
    <t>1000490A</t>
  </si>
  <si>
    <t xml:space="preserve">VPK -korvaukset </t>
  </si>
  <si>
    <t>Lomarahat, haitat, sijaiset jne.</t>
  </si>
  <si>
    <t>Kelatulot ja avustukset</t>
  </si>
  <si>
    <t>TA 2017</t>
  </si>
  <si>
    <t>Tot% 2017</t>
  </si>
  <si>
    <r>
      <t xml:space="preserve">V-S pelastuslaitos; </t>
    </r>
    <r>
      <rPr>
        <b/>
        <i/>
        <sz val="10"/>
        <rFont val="Arial Unicode MS"/>
        <family val="2"/>
      </rPr>
      <t>pelastus-, riskienhallinta- ja tukipalvelut</t>
    </r>
  </si>
  <si>
    <t>TA 2018</t>
  </si>
  <si>
    <t>Tot% 2018</t>
  </si>
  <si>
    <t>Talouden toteutuminen: tammi-heinäkuu 2018 (58,33 %)</t>
  </si>
  <si>
    <t>Tot. 1  -  7 2017</t>
  </si>
  <si>
    <t>Tot. 1  -  7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</si>
</sst>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##0.00;@"/>
    <numFmt numFmtId="165" formatCode="#,##0.00_ ;\-#,##0.00\ "/>
  </numFmts>
  <fonts count="31">
    <font>
      <sz val="10"/>
      <name val="Arial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9EEF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double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64"/>
      </right>
      <top style="double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64"/>
      </right>
      <top style="thin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/>
      <right style="medium">
        <color indexed="64"/>
      </right>
      <top style="medium">
        <color indexed="22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/>
      <right style="medium">
        <color indexed="8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medium">
        <color rgb="FFAEAEAE"/>
      </left>
      <right style="medium">
        <color indexed="64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indexed="64"/>
      </bottom>
      <diagonal/>
    </border>
  </borders>
  <cellStyleXfs count="44">
    <xf numFmtId="0" fontId="0" fillId="0" borderId="0"/>
    <xf numFmtId="0" fontId="5" fillId="0" borderId="0"/>
    <xf numFmtId="0" fontId="13" fillId="0" borderId="0" applyNumberFormat="0" applyFill="0" applyBorder="0" applyAlignment="0" applyProtection="0"/>
    <xf numFmtId="0" fontId="14" fillId="0" borderId="30" applyNumberFormat="0" applyFill="0" applyAlignment="0" applyProtection="0"/>
    <xf numFmtId="0" fontId="15" fillId="0" borderId="31" applyNumberFormat="0" applyFill="0" applyAlignment="0" applyProtection="0"/>
    <xf numFmtId="0" fontId="16" fillId="0" borderId="32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33" applyNumberFormat="0" applyAlignment="0" applyProtection="0"/>
    <xf numFmtId="0" fontId="21" fillId="15" borderId="34" applyNumberFormat="0" applyAlignment="0" applyProtection="0"/>
    <xf numFmtId="0" fontId="22" fillId="15" borderId="33" applyNumberFormat="0" applyAlignment="0" applyProtection="0"/>
    <xf numFmtId="0" fontId="23" fillId="0" borderId="35" applyNumberFormat="0" applyFill="0" applyAlignment="0" applyProtection="0"/>
    <xf numFmtId="0" fontId="24" fillId="16" borderId="3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8" applyNumberFormat="0" applyFill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8" fillId="41" borderId="0" applyNumberFormat="0" applyBorder="0" applyAlignment="0" applyProtection="0"/>
    <xf numFmtId="0" fontId="1" fillId="0" borderId="0"/>
    <xf numFmtId="0" fontId="1" fillId="17" borderId="37" applyNumberFormat="0" applyFont="0" applyAlignment="0" applyProtection="0"/>
  </cellStyleXfs>
  <cellXfs count="96">
    <xf numFmtId="0" fontId="0" fillId="0" borderId="0" xfId="0"/>
    <xf numFmtId="14" fontId="0" fillId="0" borderId="0" xfId="0" applyNumberFormat="1"/>
    <xf numFmtId="14" fontId="5" fillId="0" borderId="0" xfId="0" applyNumberFormat="1" applyFont="1"/>
    <xf numFmtId="3" fontId="7" fillId="5" borderId="8" xfId="0" applyNumberFormat="1" applyFont="1" applyFill="1" applyBorder="1" applyAlignment="1">
      <alignment horizontal="right" vertical="center" wrapText="1"/>
    </xf>
    <xf numFmtId="49" fontId="8" fillId="7" borderId="3" xfId="0" applyNumberFormat="1" applyFont="1" applyFill="1" applyBorder="1" applyAlignment="1">
      <alignment horizontal="left" vertical="center" wrapText="1"/>
    </xf>
    <xf numFmtId="3" fontId="7" fillId="4" borderId="16" xfId="0" applyNumberFormat="1" applyFont="1" applyFill="1" applyBorder="1" applyAlignment="1">
      <alignment horizontal="right" vertical="center" wrapText="1"/>
    </xf>
    <xf numFmtId="164" fontId="7" fillId="4" borderId="4" xfId="0" applyNumberFormat="1" applyFont="1" applyFill="1" applyBorder="1" applyAlignment="1">
      <alignment horizontal="right" vertical="center" wrapText="1"/>
    </xf>
    <xf numFmtId="164" fontId="7" fillId="4" borderId="5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164" fontId="7" fillId="5" borderId="18" xfId="0" applyNumberFormat="1" applyFont="1" applyFill="1" applyBorder="1" applyAlignment="1">
      <alignment horizontal="right" vertical="center" wrapText="1"/>
    </xf>
    <xf numFmtId="164" fontId="8" fillId="5" borderId="20" xfId="0" applyNumberFormat="1" applyFont="1" applyFill="1" applyBorder="1" applyAlignment="1">
      <alignment horizontal="right" vertical="center" wrapText="1"/>
    </xf>
    <xf numFmtId="49" fontId="8" fillId="7" borderId="8" xfId="0" applyNumberFormat="1" applyFont="1" applyFill="1" applyBorder="1" applyAlignment="1">
      <alignment horizontal="left" vertical="center" wrapText="1" indent="4"/>
    </xf>
    <xf numFmtId="49" fontId="8" fillId="7" borderId="19" xfId="0" applyNumberFormat="1" applyFont="1" applyFill="1" applyBorder="1" applyAlignment="1">
      <alignment horizontal="left" vertical="center" wrapText="1" indent="4"/>
    </xf>
    <xf numFmtId="49" fontId="8" fillId="7" borderId="20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164" fontId="7" fillId="8" borderId="22" xfId="0" applyNumberFormat="1" applyFont="1" applyFill="1" applyBorder="1" applyAlignment="1">
      <alignment horizontal="right" vertical="center" wrapText="1"/>
    </xf>
    <xf numFmtId="49" fontId="7" fillId="4" borderId="23" xfId="0" applyNumberFormat="1" applyFont="1" applyFill="1" applyBorder="1" applyAlignment="1">
      <alignment horizontal="left" vertical="center" wrapText="1" indent="2"/>
    </xf>
    <xf numFmtId="49" fontId="7" fillId="4" borderId="24" xfId="0" applyNumberFormat="1" applyFont="1" applyFill="1" applyBorder="1" applyAlignment="1">
      <alignment horizontal="left" vertical="center" wrapText="1"/>
    </xf>
    <xf numFmtId="164" fontId="8" fillId="9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0" fontId="12" fillId="0" borderId="0" xfId="0" applyNumberFormat="1" applyFont="1"/>
    <xf numFmtId="164" fontId="8" fillId="9" borderId="3" xfId="0" applyNumberFormat="1" applyFont="1" applyFill="1" applyBorder="1" applyAlignment="1">
      <alignment horizontal="right" vertical="center" wrapText="1"/>
    </xf>
    <xf numFmtId="49" fontId="8" fillId="7" borderId="17" xfId="0" applyNumberFormat="1" applyFont="1" applyFill="1" applyBorder="1" applyAlignment="1">
      <alignment horizontal="left" vertical="center" wrapText="1" indent="4"/>
    </xf>
    <xf numFmtId="49" fontId="8" fillId="7" borderId="18" xfId="0" applyNumberFormat="1" applyFont="1" applyFill="1" applyBorder="1" applyAlignment="1">
      <alignment horizontal="left" vertical="center" wrapText="1"/>
    </xf>
    <xf numFmtId="49" fontId="8" fillId="4" borderId="16" xfId="0" applyNumberFormat="1" applyFont="1" applyFill="1" applyBorder="1" applyAlignment="1">
      <alignment horizontal="left" vertical="center" wrapText="1" indent="4"/>
    </xf>
    <xf numFmtId="49" fontId="0" fillId="4" borderId="5" xfId="0" applyNumberForma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right" vertical="center" wrapText="1"/>
    </xf>
    <xf numFmtId="164" fontId="8" fillId="3" borderId="4" xfId="0" applyNumberFormat="1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164" fontId="8" fillId="3" borderId="6" xfId="0" applyNumberFormat="1" applyFont="1" applyFill="1" applyBorder="1" applyAlignment="1">
      <alignment horizontal="right" vertical="center" wrapText="1"/>
    </xf>
    <xf numFmtId="164" fontId="8" fillId="3" borderId="7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164" fontId="7" fillId="4" borderId="3" xfId="0" applyNumberFormat="1" applyFont="1" applyFill="1" applyBorder="1" applyAlignment="1">
      <alignment horizontal="right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49" fontId="7" fillId="4" borderId="9" xfId="0" applyNumberFormat="1" applyFont="1" applyFill="1" applyBorder="1" applyAlignment="1">
      <alignment horizontal="left" vertical="center" wrapText="1" indent="2"/>
    </xf>
    <xf numFmtId="49" fontId="7" fillId="4" borderId="10" xfId="0" applyNumberFormat="1" applyFont="1" applyFill="1" applyBorder="1" applyAlignment="1">
      <alignment horizontal="left" vertical="center" wrapText="1"/>
    </xf>
    <xf numFmtId="164" fontId="7" fillId="4" borderId="10" xfId="0" applyNumberFormat="1" applyFont="1" applyFill="1" applyBorder="1" applyAlignment="1">
      <alignment horizontal="right" vertical="center" wrapText="1"/>
    </xf>
    <xf numFmtId="164" fontId="7" fillId="4" borderId="11" xfId="0" applyNumberFormat="1" applyFont="1" applyFill="1" applyBorder="1" applyAlignment="1">
      <alignment horizontal="right"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49" fontId="7" fillId="5" borderId="3" xfId="0" applyNumberFormat="1" applyFont="1" applyFill="1" applyBorder="1" applyAlignment="1">
      <alignment horizontal="left" vertical="center" wrapText="1"/>
    </xf>
    <xf numFmtId="164" fontId="7" fillId="5" borderId="6" xfId="0" applyNumberFormat="1" applyFont="1" applyFill="1" applyBorder="1" applyAlignment="1">
      <alignment horizontal="right" vertical="center" wrapText="1"/>
    </xf>
    <xf numFmtId="164" fontId="7" fillId="5" borderId="7" xfId="0" applyNumberFormat="1" applyFont="1" applyFill="1" applyBorder="1" applyAlignment="1">
      <alignment horizontal="right" vertical="center" wrapText="1"/>
    </xf>
    <xf numFmtId="49" fontId="7" fillId="5" borderId="8" xfId="0" applyNumberFormat="1" applyFont="1" applyFill="1" applyBorder="1" applyAlignment="1">
      <alignment horizontal="left" vertical="center" wrapText="1" indent="5"/>
    </xf>
    <xf numFmtId="49" fontId="7" fillId="5" borderId="7" xfId="0" applyNumberFormat="1" applyFont="1" applyFill="1" applyBorder="1" applyAlignment="1">
      <alignment horizontal="left" vertical="center" wrapText="1"/>
    </xf>
    <xf numFmtId="49" fontId="7" fillId="2" borderId="13" xfId="0" applyNumberFormat="1" applyFont="1" applyFill="1" applyBorder="1" applyAlignment="1">
      <alignment horizontal="right" vertical="center" wrapText="1"/>
    </xf>
    <xf numFmtId="49" fontId="7" fillId="2" borderId="14" xfId="0" applyNumberFormat="1" applyFont="1" applyFill="1" applyBorder="1" applyAlignment="1">
      <alignment horizontal="right" vertical="center" wrapText="1"/>
    </xf>
    <xf numFmtId="49" fontId="7" fillId="2" borderId="15" xfId="0" applyNumberFormat="1" applyFont="1" applyFill="1" applyBorder="1" applyAlignment="1">
      <alignment horizontal="right" vertical="center" wrapText="1"/>
    </xf>
    <xf numFmtId="49" fontId="7" fillId="3" borderId="14" xfId="0" applyNumberFormat="1" applyFont="1" applyFill="1" applyBorder="1" applyAlignment="1">
      <alignment horizontal="right" vertical="center" wrapText="1"/>
    </xf>
    <xf numFmtId="49" fontId="7" fillId="3" borderId="15" xfId="0" applyNumberFormat="1" applyFont="1" applyFill="1" applyBorder="1" applyAlignment="1">
      <alignment horizontal="right" vertical="center" wrapText="1"/>
    </xf>
    <xf numFmtId="164" fontId="7" fillId="9" borderId="3" xfId="0" applyNumberFormat="1" applyFont="1" applyFill="1" applyBorder="1" applyAlignment="1">
      <alignment horizontal="right" vertical="center" wrapText="1"/>
    </xf>
    <xf numFmtId="3" fontId="8" fillId="9" borderId="17" xfId="0" applyNumberFormat="1" applyFont="1" applyFill="1" applyBorder="1" applyAlignment="1">
      <alignment horizontal="right" vertical="center" wrapText="1"/>
    </xf>
    <xf numFmtId="3" fontId="8" fillId="9" borderId="8" xfId="0" applyNumberFormat="1" applyFont="1" applyFill="1" applyBorder="1" applyAlignment="1">
      <alignment horizontal="right" vertical="center" wrapText="1"/>
    </xf>
    <xf numFmtId="3" fontId="8" fillId="9" borderId="19" xfId="0" applyNumberFormat="1" applyFont="1" applyFill="1" applyBorder="1" applyAlignment="1">
      <alignment horizontal="right" vertical="center" wrapText="1"/>
    </xf>
    <xf numFmtId="3" fontId="7" fillId="10" borderId="8" xfId="0" applyNumberFormat="1" applyFont="1" applyFill="1" applyBorder="1" applyAlignment="1">
      <alignment horizontal="right" vertical="center" wrapText="1"/>
    </xf>
    <xf numFmtId="49" fontId="8" fillId="4" borderId="5" xfId="0" applyNumberFormat="1" applyFont="1" applyFill="1" applyBorder="1" applyAlignment="1">
      <alignment horizontal="left" vertical="center" wrapText="1"/>
    </xf>
    <xf numFmtId="49" fontId="10" fillId="5" borderId="8" xfId="0" applyNumberFormat="1" applyFont="1" applyFill="1" applyBorder="1" applyAlignment="1">
      <alignment horizontal="left" vertical="center" wrapText="1" indent="2"/>
    </xf>
    <xf numFmtId="164" fontId="7" fillId="5" borderId="2" xfId="0" applyNumberFormat="1" applyFont="1" applyFill="1" applyBorder="1" applyAlignment="1">
      <alignment horizontal="right" vertical="center" wrapText="1"/>
    </xf>
    <xf numFmtId="164" fontId="7" fillId="5" borderId="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65" fontId="0" fillId="0" borderId="0" xfId="0" applyNumberFormat="1"/>
    <xf numFmtId="164" fontId="29" fillId="10" borderId="39" xfId="42" applyNumberFormat="1" applyFont="1" applyFill="1" applyBorder="1" applyAlignment="1">
      <alignment horizontal="right" vertical="center" wrapText="1"/>
    </xf>
    <xf numFmtId="3" fontId="7" fillId="5" borderId="12" xfId="0" applyNumberFormat="1" applyFont="1" applyFill="1" applyBorder="1" applyAlignment="1">
      <alignment horizontal="right" vertical="center" wrapText="1"/>
    </xf>
    <xf numFmtId="49" fontId="7" fillId="5" borderId="12" xfId="0" applyNumberFormat="1" applyFont="1" applyFill="1" applyBorder="1" applyAlignment="1">
      <alignment horizontal="left" vertical="center" wrapText="1" indent="5"/>
    </xf>
    <xf numFmtId="164" fontId="29" fillId="42" borderId="39" xfId="42" applyNumberFormat="1" applyFont="1" applyFill="1" applyBorder="1" applyAlignment="1">
      <alignment horizontal="righ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9" fontId="7" fillId="4" borderId="40" xfId="0" applyNumberFormat="1" applyFont="1" applyFill="1" applyBorder="1" applyAlignment="1">
      <alignment horizontal="right" vertical="center" wrapText="1"/>
    </xf>
    <xf numFmtId="164" fontId="7" fillId="4" borderId="41" xfId="0" applyNumberFormat="1" applyFont="1" applyFill="1" applyBorder="1" applyAlignment="1">
      <alignment horizontal="right" vertical="center" wrapText="1"/>
    </xf>
    <xf numFmtId="164" fontId="7" fillId="5" borderId="42" xfId="0" applyNumberFormat="1" applyFont="1" applyFill="1" applyBorder="1" applyAlignment="1">
      <alignment horizontal="right" vertical="center" wrapText="1"/>
    </xf>
    <xf numFmtId="164" fontId="7" fillId="0" borderId="43" xfId="0" applyNumberFormat="1" applyFont="1" applyFill="1" applyBorder="1" applyAlignment="1">
      <alignment horizontal="right" vertical="center" wrapText="1"/>
    </xf>
    <xf numFmtId="164" fontId="7" fillId="9" borderId="43" xfId="0" applyNumberFormat="1" applyFont="1" applyFill="1" applyBorder="1" applyAlignment="1">
      <alignment horizontal="right" vertical="center" wrapText="1"/>
    </xf>
    <xf numFmtId="164" fontId="7" fillId="5" borderId="43" xfId="0" applyNumberFormat="1" applyFont="1" applyFill="1" applyBorder="1" applyAlignment="1">
      <alignment horizontal="right" vertical="center" wrapText="1"/>
    </xf>
    <xf numFmtId="164" fontId="7" fillId="5" borderId="1" xfId="0" applyNumberFormat="1" applyFont="1" applyFill="1" applyBorder="1" applyAlignment="1">
      <alignment horizontal="right" vertical="center" wrapText="1"/>
    </xf>
    <xf numFmtId="164" fontId="7" fillId="5" borderId="8" xfId="0" applyNumberFormat="1" applyFont="1" applyFill="1" applyBorder="1" applyAlignment="1">
      <alignment horizontal="right" vertical="center" wrapText="1"/>
    </xf>
    <xf numFmtId="164" fontId="30" fillId="43" borderId="39" xfId="42" applyNumberFormat="1" applyFont="1" applyFill="1" applyBorder="1" applyAlignment="1">
      <alignment horizontal="right" vertical="center" wrapText="1"/>
    </xf>
    <xf numFmtId="3" fontId="8" fillId="3" borderId="16" xfId="0" applyNumberFormat="1" applyFont="1" applyFill="1" applyBorder="1" applyAlignment="1">
      <alignment horizontal="right" vertical="center" wrapText="1"/>
    </xf>
    <xf numFmtId="3" fontId="8" fillId="3" borderId="12" xfId="0" applyNumberFormat="1" applyFont="1" applyFill="1" applyBorder="1" applyAlignment="1">
      <alignment horizontal="right" vertical="center" wrapText="1"/>
    </xf>
    <xf numFmtId="3" fontId="7" fillId="4" borderId="8" xfId="0" applyNumberFormat="1" applyFont="1" applyFill="1" applyBorder="1" applyAlignment="1">
      <alignment horizontal="right" vertical="center" wrapText="1"/>
    </xf>
    <xf numFmtId="164" fontId="29" fillId="42" borderId="44" xfId="42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8" fillId="9" borderId="12" xfId="0" applyNumberFormat="1" applyFont="1" applyFill="1" applyBorder="1" applyAlignment="1">
      <alignment horizontal="right" vertical="center" wrapText="1"/>
    </xf>
    <xf numFmtId="164" fontId="30" fillId="43" borderId="45" xfId="42" applyNumberFormat="1" applyFont="1" applyFill="1" applyBorder="1" applyAlignment="1">
      <alignment horizontal="right" vertical="center" wrapText="1"/>
    </xf>
    <xf numFmtId="164" fontId="8" fillId="9" borderId="7" xfId="0" applyNumberFormat="1" applyFont="1" applyFill="1" applyBorder="1" applyAlignment="1">
      <alignment horizontal="right" vertical="center" wrapText="1"/>
    </xf>
    <xf numFmtId="49" fontId="8" fillId="6" borderId="21" xfId="0" applyNumberFormat="1" applyFont="1" applyFill="1" applyBorder="1" applyAlignment="1">
      <alignment horizontal="left" vertical="center" wrapText="1"/>
    </xf>
    <xf numFmtId="49" fontId="8" fillId="6" borderId="26" xfId="0" applyNumberFormat="1" applyFont="1" applyFill="1" applyBorder="1" applyAlignment="1">
      <alignment horizontal="left" vertical="center" wrapText="1"/>
    </xf>
    <xf numFmtId="49" fontId="8" fillId="6" borderId="27" xfId="0" applyNumberFormat="1" applyFont="1" applyFill="1" applyBorder="1" applyAlignment="1">
      <alignment horizontal="left" vertical="center" wrapText="1"/>
    </xf>
    <xf numFmtId="49" fontId="8" fillId="6" borderId="28" xfId="0" applyNumberFormat="1" applyFont="1" applyFill="1" applyBorder="1" applyAlignment="1">
      <alignment horizontal="left" vertical="center" wrapText="1"/>
    </xf>
    <xf numFmtId="49" fontId="2" fillId="5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9" fontId="6" fillId="6" borderId="29" xfId="0" applyNumberFormat="1" applyFont="1" applyFill="1" applyBorder="1" applyAlignment="1">
      <alignment horizontal="left" vertical="center" wrapText="1"/>
    </xf>
    <xf numFmtId="49" fontId="6" fillId="6" borderId="25" xfId="0" applyNumberFormat="1" applyFont="1" applyFill="1" applyBorder="1" applyAlignment="1">
      <alignment horizontal="left" vertical="center" wrapText="1"/>
    </xf>
  </cellXfs>
  <cellStyles count="44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 2" xfId="43"/>
    <cellStyle name="Huono" xfId="8" builtinId="27" customBuiltin="1"/>
    <cellStyle name="Hyvä" xfId="7" builtinId="26" customBuiltin="1"/>
    <cellStyle name="Laskenta" xfId="12" builtinId="22" customBuiltin="1"/>
    <cellStyle name="Linkitetty solu" xfId="13" builtinId="24" customBuiltin="1"/>
    <cellStyle name="Neutraali" xfId="9" builtinId="28" customBuiltin="1"/>
    <cellStyle name="Normaali" xfId="0" builtinId="0"/>
    <cellStyle name="Normaali 2" xfId="1"/>
    <cellStyle name="Normaali 3" xfId="42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Selittävä teksti" xfId="16" builtinId="53" customBuiltin="1"/>
    <cellStyle name="Summa" xfId="17" builtinId="25" customBuiltin="1"/>
    <cellStyle name="Syöttö" xfId="10" builtinId="20" customBuiltin="1"/>
    <cellStyle name="Tarkistussolu" xfId="14" builtinId="23" customBuiltin="1"/>
    <cellStyle name="Tulostus" xfId="11" builtinId="21" customBuiltin="1"/>
    <cellStyle name="Varoitusteksti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EF4"/>
      <rgbColor rgb="00000000"/>
      <rgbColor rgb="00C3D6EB"/>
      <rgbColor rgb="00C6C4C4"/>
      <rgbColor rgb="00FFF843"/>
      <rgbColor rgb="00B7CFE8"/>
      <rgbColor rgb="00FFFFFF"/>
      <rgbColor rgb="00D5E3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H37"/>
  <sheetViews>
    <sheetView showGridLines="0" tabSelected="1" workbookViewId="0">
      <selection activeCell="G8" sqref="G8"/>
    </sheetView>
  </sheetViews>
  <sheetFormatPr defaultRowHeight="12.75"/>
  <cols>
    <col min="1" max="1" width="26.7109375" customWidth="1"/>
    <col min="2" max="2" width="18.42578125" customWidth="1"/>
    <col min="3" max="3" width="11" customWidth="1"/>
    <col min="4" max="4" width="16.85546875" customWidth="1"/>
    <col min="5" max="5" width="8.85546875" customWidth="1"/>
    <col min="6" max="6" width="11.42578125" customWidth="1"/>
    <col min="7" max="7" width="16.85546875" customWidth="1"/>
    <col min="8" max="8" width="8.42578125" customWidth="1"/>
    <col min="9" max="9" width="3.42578125" customWidth="1"/>
  </cols>
  <sheetData>
    <row r="1" spans="1:8" ht="12.75" customHeight="1">
      <c r="A1" s="91" t="s">
        <v>0</v>
      </c>
      <c r="B1" s="91"/>
      <c r="C1" s="91"/>
      <c r="D1" s="91"/>
      <c r="G1" s="1"/>
    </row>
    <row r="2" spans="1:8" ht="15" customHeight="1">
      <c r="A2" s="92" t="s">
        <v>41</v>
      </c>
      <c r="B2" s="92"/>
      <c r="C2" s="92"/>
      <c r="D2" s="92"/>
      <c r="E2" s="92"/>
      <c r="F2" s="92"/>
      <c r="G2" s="92"/>
    </row>
    <row r="3" spans="1:8" ht="15.75" customHeight="1" thickBot="1">
      <c r="A3" s="93" t="s">
        <v>38</v>
      </c>
      <c r="B3" s="93"/>
      <c r="C3" s="93"/>
      <c r="D3" s="93"/>
      <c r="E3" s="93"/>
      <c r="F3" s="93"/>
      <c r="G3" s="2">
        <v>43319</v>
      </c>
      <c r="H3" s="20">
        <v>0.58330000000000004</v>
      </c>
    </row>
    <row r="4" spans="1:8" ht="13.5" thickBot="1">
      <c r="A4" s="94" t="s">
        <v>1</v>
      </c>
      <c r="B4" s="95"/>
      <c r="C4" s="49" t="s">
        <v>36</v>
      </c>
      <c r="D4" s="50" t="s">
        <v>42</v>
      </c>
      <c r="E4" s="51" t="s">
        <v>37</v>
      </c>
      <c r="F4" s="52" t="s">
        <v>39</v>
      </c>
      <c r="G4" s="52" t="s">
        <v>43</v>
      </c>
      <c r="H4" s="53" t="s">
        <v>40</v>
      </c>
    </row>
    <row r="5" spans="1:8" ht="13.5" customHeight="1" thickBot="1">
      <c r="A5" s="87" t="s">
        <v>2</v>
      </c>
      <c r="B5" s="88"/>
      <c r="C5" s="26">
        <f>C15</f>
        <v>33213818</v>
      </c>
      <c r="D5" s="27">
        <f>D15</f>
        <v>19472258.579999998</v>
      </c>
      <c r="E5" s="28">
        <f>D5/C5*100</f>
        <v>58.626980433264244</v>
      </c>
      <c r="F5" s="79">
        <f>F15</f>
        <v>33606452</v>
      </c>
      <c r="G5" s="29">
        <f>G15</f>
        <v>19649918.199999999</v>
      </c>
      <c r="H5" s="30">
        <f>G5/F5*100</f>
        <v>58.470671643647478</v>
      </c>
    </row>
    <row r="6" spans="1:8" ht="13.5" customHeight="1" thickBot="1">
      <c r="A6" s="89" t="s">
        <v>3</v>
      </c>
      <c r="B6" s="90"/>
      <c r="C6" s="31">
        <f>C8</f>
        <v>-35213818</v>
      </c>
      <c r="D6" s="32">
        <f>D8</f>
        <v>-20609778.669999998</v>
      </c>
      <c r="E6" s="33">
        <f>D6/C6*100</f>
        <v>58.527532203409457</v>
      </c>
      <c r="F6" s="80">
        <f>F8</f>
        <v>-35606452</v>
      </c>
      <c r="G6" s="34">
        <f>G8</f>
        <v>-20799002.009999994</v>
      </c>
      <c r="H6" s="35">
        <f>G6/F6*100</f>
        <v>58.413576309147551</v>
      </c>
    </row>
    <row r="7" spans="1:8" ht="13.5" thickBot="1">
      <c r="A7" s="24" t="s">
        <v>4</v>
      </c>
      <c r="B7" s="25"/>
      <c r="C7" s="36"/>
      <c r="D7" s="36"/>
      <c r="E7" s="37"/>
      <c r="F7" s="81"/>
      <c r="G7" s="38"/>
      <c r="H7" s="37"/>
    </row>
    <row r="8" spans="1:8" ht="13.5" thickBot="1">
      <c r="A8" s="39" t="s">
        <v>5</v>
      </c>
      <c r="B8" s="40" t="s">
        <v>6</v>
      </c>
      <c r="C8" s="8">
        <f>C9+C10+C11+C13</f>
        <v>-35213818</v>
      </c>
      <c r="D8" s="42">
        <f>D9+D10+D12+D13</f>
        <v>-20609778.669999998</v>
      </c>
      <c r="E8" s="41">
        <f t="shared" ref="E8:E13" si="0">D8/C8*100</f>
        <v>58.527532203409457</v>
      </c>
      <c r="F8" s="8">
        <f>F9+F10+F11+F13</f>
        <v>-35606452</v>
      </c>
      <c r="G8" s="42">
        <f>G9+G10+G12+G13</f>
        <v>-20799002.009999994</v>
      </c>
      <c r="H8" s="15">
        <f t="shared" ref="H8:H13" si="1">G8/F8*100</f>
        <v>58.413576309147551</v>
      </c>
    </row>
    <row r="9" spans="1:8" ht="14.25" thickTop="1" thickBot="1">
      <c r="A9" s="22" t="s">
        <v>7</v>
      </c>
      <c r="B9" s="23" t="s">
        <v>8</v>
      </c>
      <c r="C9" s="56">
        <v>-33511818</v>
      </c>
      <c r="D9" s="78">
        <v>-19560306.640000001</v>
      </c>
      <c r="E9" s="54">
        <f t="shared" si="0"/>
        <v>58.368384072747112</v>
      </c>
      <c r="F9" s="56">
        <v>-33786452</v>
      </c>
      <c r="G9" s="78">
        <v>-19781170.079999998</v>
      </c>
      <c r="H9" s="21">
        <f t="shared" si="1"/>
        <v>58.547639391078995</v>
      </c>
    </row>
    <row r="10" spans="1:8" ht="13.5" customHeight="1" thickBot="1">
      <c r="A10" s="11" t="s">
        <v>10</v>
      </c>
      <c r="B10" s="4" t="s">
        <v>11</v>
      </c>
      <c r="C10" s="56">
        <v>-1043000</v>
      </c>
      <c r="D10" s="78">
        <v>-602839</v>
      </c>
      <c r="E10" s="54">
        <f t="shared" si="0"/>
        <v>57.798561840843718</v>
      </c>
      <c r="F10" s="56">
        <v>-1063000</v>
      </c>
      <c r="G10" s="78">
        <v>-595626.65</v>
      </c>
      <c r="H10" s="21">
        <f t="shared" si="1"/>
        <v>56.03261053621825</v>
      </c>
    </row>
    <row r="11" spans="1:8" ht="13.5" customHeight="1" thickBot="1">
      <c r="A11" s="11" t="s">
        <v>12</v>
      </c>
      <c r="B11" s="4" t="s">
        <v>13</v>
      </c>
      <c r="C11" s="56">
        <v>-427000</v>
      </c>
      <c r="D11" s="68">
        <v>-312789.33</v>
      </c>
      <c r="E11" s="82">
        <f t="shared" si="0"/>
        <v>73.25277049180329</v>
      </c>
      <c r="F11" s="56">
        <v>-502000</v>
      </c>
      <c r="G11" s="68">
        <v>-239985.38</v>
      </c>
      <c r="H11" s="82">
        <f t="shared" si="1"/>
        <v>47.805852589641432</v>
      </c>
    </row>
    <row r="12" spans="1:8" ht="13.5" customHeight="1" thickBot="1">
      <c r="A12" s="60" t="s">
        <v>35</v>
      </c>
      <c r="B12" s="69" t="s">
        <v>9</v>
      </c>
      <c r="C12" s="83">
        <v>50000</v>
      </c>
      <c r="D12" s="78">
        <f>D11+C12</f>
        <v>-262789.33</v>
      </c>
      <c r="E12" s="54">
        <f>D12/C11*100</f>
        <v>61.543168618266989</v>
      </c>
      <c r="F12" s="83">
        <v>-50000</v>
      </c>
      <c r="G12" s="78">
        <f>G11+F12</f>
        <v>-289985.38</v>
      </c>
      <c r="H12" s="21">
        <f>G12/F11*100</f>
        <v>57.766011952191235</v>
      </c>
    </row>
    <row r="13" spans="1:8" ht="12" customHeight="1" thickBot="1">
      <c r="A13" s="11" t="s">
        <v>14</v>
      </c>
      <c r="B13" s="4" t="s">
        <v>15</v>
      </c>
      <c r="C13" s="84">
        <v>-232000</v>
      </c>
      <c r="D13" s="85">
        <v>-183843.7</v>
      </c>
      <c r="E13" s="54">
        <f t="shared" si="0"/>
        <v>79.242974137931043</v>
      </c>
      <c r="F13" s="84">
        <v>-255000</v>
      </c>
      <c r="G13" s="85">
        <v>-132219.9</v>
      </c>
      <c r="H13" s="86">
        <f t="shared" si="1"/>
        <v>51.850941176470592</v>
      </c>
    </row>
    <row r="14" spans="1:8" ht="13.5" thickBot="1">
      <c r="A14" s="24" t="s">
        <v>16</v>
      </c>
      <c r="B14" s="59"/>
      <c r="C14" s="5"/>
      <c r="D14" s="6"/>
      <c r="E14" s="70"/>
      <c r="F14" s="5"/>
      <c r="G14" s="6"/>
      <c r="H14" s="7"/>
    </row>
    <row r="15" spans="1:8" ht="13.5" thickBot="1">
      <c r="A15" s="16" t="s">
        <v>17</v>
      </c>
      <c r="B15" s="17" t="s">
        <v>18</v>
      </c>
      <c r="C15" s="8">
        <f>C16+C18+C20+C21+C22</f>
        <v>33213818</v>
      </c>
      <c r="D15" s="42">
        <f>D17+D19+D20+D21+D22</f>
        <v>19472258.579999998</v>
      </c>
      <c r="E15" s="71">
        <f>D15/C15*100</f>
        <v>58.626980433264244</v>
      </c>
      <c r="F15" s="8">
        <f>F16+F18+F20+F21+F22</f>
        <v>33606452</v>
      </c>
      <c r="G15" s="42">
        <f>G17+G19+G20+G21+G22</f>
        <v>19649918.199999999</v>
      </c>
      <c r="H15" s="41">
        <f>G15/F15*100</f>
        <v>58.470671643647478</v>
      </c>
    </row>
    <row r="16" spans="1:8" ht="14.25" thickTop="1" thickBot="1">
      <c r="A16" s="11" t="s">
        <v>19</v>
      </c>
      <c r="B16" s="4" t="s">
        <v>20</v>
      </c>
      <c r="C16" s="55">
        <v>20506818</v>
      </c>
      <c r="D16" s="65">
        <v>11969755.609999999</v>
      </c>
      <c r="E16" s="72">
        <f>D16/C16*100</f>
        <v>58.369638868399761</v>
      </c>
      <c r="F16" s="55">
        <v>20550925</v>
      </c>
      <c r="G16" s="65">
        <v>11798079.77</v>
      </c>
      <c r="H16" s="9">
        <f>G16/F16*100</f>
        <v>57.408996286055249</v>
      </c>
    </row>
    <row r="17" spans="1:8" ht="13.5" thickBot="1">
      <c r="A17" s="60" t="s">
        <v>34</v>
      </c>
      <c r="B17" s="43" t="s">
        <v>9</v>
      </c>
      <c r="C17" s="77">
        <v>200000</v>
      </c>
      <c r="D17" s="18">
        <f>D16+C17</f>
        <v>12169755.609999999</v>
      </c>
      <c r="E17" s="74">
        <f>D17/C16*100</f>
        <v>59.344924258848927</v>
      </c>
      <c r="F17" s="77">
        <v>240000</v>
      </c>
      <c r="G17" s="18">
        <f>G16+F17</f>
        <v>12038079.77</v>
      </c>
      <c r="H17" s="21">
        <f>G17/F16*100</f>
        <v>58.576826931147863</v>
      </c>
    </row>
    <row r="18" spans="1:8" ht="14.25" customHeight="1" thickBot="1">
      <c r="A18" s="12" t="s">
        <v>21</v>
      </c>
      <c r="B18" s="13" t="s">
        <v>22</v>
      </c>
      <c r="C18" s="57">
        <v>5630000</v>
      </c>
      <c r="D18" s="68">
        <v>2915395.86</v>
      </c>
      <c r="E18" s="73">
        <f t="shared" ref="E18:E25" si="2">D18/C18*100</f>
        <v>51.783230195381883</v>
      </c>
      <c r="F18" s="57">
        <v>5771952</v>
      </c>
      <c r="G18" s="68">
        <v>3492370.79</v>
      </c>
      <c r="H18" s="10">
        <f>G18/F18*100</f>
        <v>60.505887609598972</v>
      </c>
    </row>
    <row r="19" spans="1:8" ht="13.5" customHeight="1" thickBot="1">
      <c r="A19" s="60" t="s">
        <v>33</v>
      </c>
      <c r="B19" s="43" t="s">
        <v>9</v>
      </c>
      <c r="C19" s="58">
        <v>100000</v>
      </c>
      <c r="D19" s="18">
        <f>D18+C19</f>
        <v>3015395.86</v>
      </c>
      <c r="E19" s="74">
        <f>D19/C18*100</f>
        <v>53.559429129662519</v>
      </c>
      <c r="F19" s="58">
        <v>100000</v>
      </c>
      <c r="G19" s="18">
        <f>G18+F19</f>
        <v>3592370.79</v>
      </c>
      <c r="H19" s="21">
        <f>G19/F18*100</f>
        <v>62.238403749719332</v>
      </c>
    </row>
    <row r="20" spans="1:8" ht="13.5" thickBot="1">
      <c r="A20" s="11" t="s">
        <v>23</v>
      </c>
      <c r="B20" s="4" t="s">
        <v>24</v>
      </c>
      <c r="C20" s="56">
        <v>1535000</v>
      </c>
      <c r="D20" s="18">
        <v>1044250.66</v>
      </c>
      <c r="E20" s="74">
        <f t="shared" si="2"/>
        <v>68.029358957654722</v>
      </c>
      <c r="F20" s="56">
        <v>1536964</v>
      </c>
      <c r="G20" s="18">
        <v>926054.55</v>
      </c>
      <c r="H20" s="21">
        <f t="shared" ref="H20:H25" si="3">G20/F20*100</f>
        <v>60.252195236843541</v>
      </c>
    </row>
    <row r="21" spans="1:8" ht="13.5" thickBot="1">
      <c r="A21" s="11" t="s">
        <v>25</v>
      </c>
      <c r="B21" s="4" t="s">
        <v>26</v>
      </c>
      <c r="C21" s="56">
        <v>60000</v>
      </c>
      <c r="D21" s="18">
        <v>49576.75</v>
      </c>
      <c r="E21" s="74">
        <f t="shared" si="2"/>
        <v>82.627916666666664</v>
      </c>
      <c r="F21" s="56">
        <v>60000</v>
      </c>
      <c r="G21" s="18">
        <v>48031.83</v>
      </c>
      <c r="H21" s="21">
        <f t="shared" si="3"/>
        <v>80.053049999999999</v>
      </c>
    </row>
    <row r="22" spans="1:8" ht="13.5" thickBot="1">
      <c r="A22" s="11" t="s">
        <v>27</v>
      </c>
      <c r="B22" s="4" t="s">
        <v>28</v>
      </c>
      <c r="C22" s="56">
        <f>C23+C24+C25</f>
        <v>5482000</v>
      </c>
      <c r="D22" s="18">
        <f>D23+D24+D25</f>
        <v>3193279.7</v>
      </c>
      <c r="E22" s="74">
        <f t="shared" si="2"/>
        <v>58.250268150310113</v>
      </c>
      <c r="F22" s="56">
        <f>F23+F24+F25</f>
        <v>5686611</v>
      </c>
      <c r="G22" s="18">
        <f>G23+G24+G25</f>
        <v>3045381.26</v>
      </c>
      <c r="H22" s="21">
        <f t="shared" si="3"/>
        <v>53.553535840591174</v>
      </c>
    </row>
    <row r="23" spans="1:8" ht="13.5" thickBot="1">
      <c r="A23" s="47" t="s">
        <v>29</v>
      </c>
      <c r="B23" s="44" t="s">
        <v>30</v>
      </c>
      <c r="C23" s="3">
        <v>244000</v>
      </c>
      <c r="D23" s="61">
        <v>30299.35</v>
      </c>
      <c r="E23" s="75">
        <f t="shared" si="2"/>
        <v>12.417766393442623</v>
      </c>
      <c r="F23" s="3">
        <v>322000</v>
      </c>
      <c r="G23" s="61">
        <v>18224.61</v>
      </c>
      <c r="H23" s="62">
        <f t="shared" si="3"/>
        <v>5.6598167701863353</v>
      </c>
    </row>
    <row r="24" spans="1:8" ht="13.5" thickBot="1">
      <c r="A24" s="47"/>
      <c r="B24" s="44" t="s">
        <v>31</v>
      </c>
      <c r="C24" s="3">
        <v>5020000</v>
      </c>
      <c r="D24" s="65">
        <v>3085530.64</v>
      </c>
      <c r="E24" s="75">
        <f t="shared" si="2"/>
        <v>61.464753784860562</v>
      </c>
      <c r="F24" s="3">
        <v>5133611</v>
      </c>
      <c r="G24" s="65">
        <v>2941193.61</v>
      </c>
      <c r="H24" s="62">
        <f t="shared" si="3"/>
        <v>57.292880391599596</v>
      </c>
    </row>
    <row r="25" spans="1:8" ht="13.5" customHeight="1" thickBot="1">
      <c r="A25" s="67" t="s">
        <v>32</v>
      </c>
      <c r="B25" s="48" t="s">
        <v>28</v>
      </c>
      <c r="C25" s="66">
        <v>218000</v>
      </c>
      <c r="D25" s="45">
        <v>77449.710000000006</v>
      </c>
      <c r="E25" s="76">
        <f t="shared" si="2"/>
        <v>35.527389908256886</v>
      </c>
      <c r="F25" s="66">
        <v>231000</v>
      </c>
      <c r="G25" s="45">
        <v>85963.04</v>
      </c>
      <c r="H25" s="46">
        <f t="shared" si="3"/>
        <v>37.213437229437226</v>
      </c>
    </row>
    <row r="27" spans="1:8">
      <c r="G27" s="14"/>
    </row>
    <row r="28" spans="1:8">
      <c r="F28" s="19"/>
      <c r="G28" s="14"/>
    </row>
    <row r="29" spans="1:8">
      <c r="F29" s="19"/>
    </row>
    <row r="30" spans="1:8">
      <c r="G30" s="14"/>
    </row>
    <row r="31" spans="1:8">
      <c r="G31" s="14"/>
    </row>
    <row r="33" spans="7:7">
      <c r="G33" s="14"/>
    </row>
    <row r="35" spans="7:7">
      <c r="G35" s="63"/>
    </row>
    <row r="37" spans="7:7">
      <c r="G37" s="64"/>
    </row>
  </sheetData>
  <mergeCells count="6">
    <mergeCell ref="A5:B5"/>
    <mergeCell ref="A6:B6"/>
    <mergeCell ref="A1:D1"/>
    <mergeCell ref="A2:G2"/>
    <mergeCell ref="A3:F3"/>
    <mergeCell ref="A4:B4"/>
  </mergeCells>
  <phoneticPr fontId="11" type="noConversion"/>
  <pageMargins left="0.7" right="0.7" top="0.75" bottom="0.75" header="0.3" footer="0.3"/>
  <pageSetup paperSize="9" scale="86" orientation="landscape" r:id="rId1"/>
  <headerFooter alignWithMargins="0"/>
  <ignoredErrors>
    <ignoredError sqref="E5:E6 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Pelan menotulo 3.2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Kaituri Juho</dc:creator>
  <cp:lastModifiedBy>Kaituri Juho</cp:lastModifiedBy>
  <cp:lastPrinted>2011-10-06T11:39:06Z</cp:lastPrinted>
  <dcterms:created xsi:type="dcterms:W3CDTF">2011-06-09T07:17:35Z</dcterms:created>
  <dcterms:modified xsi:type="dcterms:W3CDTF">2018-08-07T08:02:40Z</dcterms:modified>
</cp:coreProperties>
</file>