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60" windowWidth="11856" windowHeight="5556"/>
  </bookViews>
  <sheets>
    <sheet name="Pelan menotulo 3.2" sheetId="1" r:id="rId1"/>
  </sheets>
  <calcPr calcId="145621"/>
</workbook>
</file>

<file path=xl/calcChain.xml><?xml version="1.0" encoding="utf-8"?>
<calcChain xmlns="http://schemas.openxmlformats.org/spreadsheetml/2006/main">
  <c r="E11" i="1" l="1"/>
  <c r="G8" i="1"/>
  <c r="D8" i="1"/>
  <c r="F8" i="1" l="1"/>
  <c r="H9" i="1"/>
  <c r="H10" i="1"/>
  <c r="H11" i="1"/>
  <c r="H12" i="1"/>
  <c r="D22" i="1"/>
  <c r="C22" i="1"/>
  <c r="D20" i="1"/>
  <c r="D18" i="1"/>
  <c r="D16" i="1"/>
  <c r="D14" i="1" l="1"/>
  <c r="E20" i="1"/>
  <c r="G20" i="1"/>
  <c r="H20" i="1" s="1"/>
  <c r="G22" i="1" l="1"/>
  <c r="G16" i="1"/>
  <c r="G6" i="1" l="1"/>
  <c r="C8" i="1"/>
  <c r="E24" i="1" l="1"/>
  <c r="H24" i="1"/>
  <c r="G18" i="1"/>
  <c r="G14" i="1" s="1"/>
  <c r="F22" i="1"/>
  <c r="F14" i="1" s="1"/>
  <c r="F5" i="1" s="1"/>
  <c r="E18" i="1"/>
  <c r="E17" i="1"/>
  <c r="C14" i="1"/>
  <c r="C5" i="1" s="1"/>
  <c r="C6" i="1"/>
  <c r="H18" i="1" l="1"/>
  <c r="D6" i="1"/>
  <c r="E22" i="1" l="1"/>
  <c r="H22" i="1"/>
  <c r="F6" i="1"/>
  <c r="E12" i="1"/>
  <c r="E10" i="1"/>
  <c r="E9" i="1"/>
  <c r="E25" i="1"/>
  <c r="E23" i="1"/>
  <c r="E21" i="1"/>
  <c r="E19" i="1"/>
  <c r="E15" i="1"/>
  <c r="H25" i="1"/>
  <c r="H23" i="1"/>
  <c r="H21" i="1"/>
  <c r="H19" i="1"/>
  <c r="H17" i="1"/>
  <c r="H15" i="1"/>
  <c r="H8" i="1" l="1"/>
  <c r="E16" i="1"/>
  <c r="H6" i="1"/>
  <c r="D5" i="1"/>
  <c r="E6" i="1"/>
  <c r="E8" i="1"/>
  <c r="H16" i="1"/>
  <c r="H14" i="1" l="1"/>
  <c r="G5" i="1"/>
  <c r="H5" i="1" s="1"/>
  <c r="E5" i="1"/>
  <c r="E14" i="1"/>
</calcChain>
</file>

<file path=xl/sharedStrings.xml><?xml version="1.0" encoding="utf-8"?>
<sst xmlns="http://schemas.openxmlformats.org/spreadsheetml/2006/main" count="47" uniqueCount="44">
  <si>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</si>
  <si>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</si>
  <si>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</si>
  <si>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</si>
  <si>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</si>
  <si>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</si>
  <si>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</si>
  <si>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</si>
  <si>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</si>
  <si>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</si>
  <si>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</si>
  <si>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</si>
  <si>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</si>
  <si>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</si>
  <si>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</si>
  <si>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</si>
  <si>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</si>
  <si>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</si>
  <si>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</si>
  <si>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</si>
  <si>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</si>
  <si>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</si>
  <si>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</si>
  <si>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</si>
  <si>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</si>
  <si>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</si>
  <si>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</si>
  <si>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</si>
  <si>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</si>
  <si>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</si>
  <si>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</si>
  <si>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</si>
  <si>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</si>
  <si>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</si>
  <si>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Lomarahat, haitat, sijaiset jne.</t>
  </si>
  <si>
    <t>TA 2013</t>
  </si>
  <si>
    <t>Hankintojen jaksotus</t>
  </si>
  <si>
    <t>TA 2014</t>
  </si>
  <si>
    <t>Tot%  2013</t>
  </si>
  <si>
    <t>Tot% 2014</t>
  </si>
  <si>
    <t>Sopimuskorvaukset</t>
  </si>
  <si>
    <t>Talouden toteutuminen: tammi-marraskuu 2014 (91,66 %)</t>
  </si>
  <si>
    <t xml:space="preserve">Tot. 1  -  11 2013 </t>
  </si>
  <si>
    <t>Tot. 1  -  11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</si>
</sst>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29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2" applyNumberFormat="0" applyFill="0" applyAlignment="0" applyProtection="0"/>
    <xf numFmtId="0" fontId="15" fillId="0" borderId="33" applyNumberFormat="0" applyFill="0" applyAlignment="0" applyProtection="0"/>
    <xf numFmtId="0" fontId="16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5" applyNumberFormat="0" applyAlignment="0" applyProtection="0"/>
    <xf numFmtId="0" fontId="21" fillId="15" borderId="36" applyNumberFormat="0" applyAlignment="0" applyProtection="0"/>
    <xf numFmtId="0" fontId="22" fillId="15" borderId="35" applyNumberFormat="0" applyAlignment="0" applyProtection="0"/>
    <xf numFmtId="0" fontId="23" fillId="0" borderId="37" applyNumberFormat="0" applyFill="0" applyAlignment="0" applyProtection="0"/>
    <xf numFmtId="0" fontId="24" fillId="16" borderId="3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0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9" applyNumberFormat="0" applyFont="0" applyAlignment="0" applyProtection="0"/>
  </cellStyleXfs>
  <cellXfs count="109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49" fontId="7" fillId="4" borderId="5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7" fillId="5" borderId="21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 indent="4"/>
    </xf>
    <xf numFmtId="49" fontId="8" fillId="7" borderId="22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4" xfId="0" applyNumberFormat="1" applyFont="1" applyFill="1" applyBorder="1" applyAlignment="1">
      <alignment horizontal="right" vertical="center" wrapText="1"/>
    </xf>
    <xf numFmtId="49" fontId="7" fillId="4" borderId="25" xfId="0" applyNumberFormat="1" applyFont="1" applyFill="1" applyBorder="1" applyAlignment="1">
      <alignment horizontal="left" vertical="center" wrapText="1" indent="2"/>
    </xf>
    <xf numFmtId="49" fontId="7" fillId="4" borderId="26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" fontId="7" fillId="4" borderId="11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20" xfId="0" applyNumberFormat="1" applyFont="1" applyFill="1" applyBorder="1" applyAlignment="1">
      <alignment horizontal="right" vertical="center" wrapText="1"/>
    </xf>
    <xf numFmtId="3" fontId="8" fillId="9" borderId="2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0" fontId="12" fillId="0" borderId="0" xfId="0" applyNumberFormat="1" applyFont="1"/>
    <xf numFmtId="49" fontId="7" fillId="5" borderId="12" xfId="0" applyNumberFormat="1" applyFont="1" applyFill="1" applyBorder="1" applyAlignment="1">
      <alignment horizontal="left" vertical="center" wrapText="1" indent="5"/>
    </xf>
    <xf numFmtId="3" fontId="7" fillId="5" borderId="12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5" borderId="22" xfId="0" applyNumberFormat="1" applyFont="1" applyFill="1" applyBorder="1" applyAlignment="1">
      <alignment horizontal="right" vertical="center" wrapText="1"/>
    </xf>
    <xf numFmtId="3" fontId="7" fillId="5" borderId="8" xfId="0" applyNumberFormat="1" applyFont="1" applyFill="1" applyBorder="1" applyAlignment="1">
      <alignment horizontal="righ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9" xfId="0" applyNumberFormat="1" applyFont="1" applyFill="1" applyBorder="1" applyAlignment="1">
      <alignment horizontal="righ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164" fontId="8" fillId="9" borderId="3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7" fillId="9" borderId="17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164" fontId="7" fillId="9" borderId="2" xfId="0" applyNumberFormat="1" applyFont="1" applyFill="1" applyBorder="1" applyAlignment="1">
      <alignment horizontal="right" vertical="center" wrapText="1"/>
    </xf>
    <xf numFmtId="3" fontId="7" fillId="9" borderId="8" xfId="0" applyNumberFormat="1" applyFont="1" applyFill="1" applyBorder="1" applyAlignment="1">
      <alignment horizontal="right" vertical="center" wrapText="1"/>
    </xf>
    <xf numFmtId="3" fontId="7" fillId="9" borderId="2" xfId="0" applyNumberFormat="1" applyFont="1" applyFill="1" applyBorder="1" applyAlignment="1">
      <alignment horizontal="right" vertical="center" wrapText="1"/>
    </xf>
    <xf numFmtId="3" fontId="7" fillId="9" borderId="20" xfId="0" applyNumberFormat="1" applyFont="1" applyFill="1" applyBorder="1" applyAlignment="1">
      <alignment horizontal="right" vertical="center" wrapText="1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49" fontId="8" fillId="6" borderId="23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8" fillId="6" borderId="29" xfId="0" applyNumberFormat="1" applyFont="1" applyFill="1" applyBorder="1" applyAlignment="1">
      <alignment horizontal="left" vertical="center" wrapText="1"/>
    </xf>
    <xf numFmtId="49" fontId="8" fillId="6" borderId="30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31" xfId="0" applyNumberFormat="1" applyFont="1" applyFill="1" applyBorder="1" applyAlignment="1">
      <alignment horizontal="left" vertical="center" wrapText="1"/>
    </xf>
    <xf numFmtId="49" fontId="6" fillId="6" borderId="27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/>
    <cellStyle name="Normaali 3" xfId="42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37"/>
  <sheetViews>
    <sheetView showGridLines="0" tabSelected="1" workbookViewId="0">
      <selection activeCell="F34" sqref="F34"/>
    </sheetView>
  </sheetViews>
  <sheetFormatPr defaultRowHeight="13.2"/>
  <cols>
    <col min="1" max="1" width="26.6640625" customWidth="1"/>
    <col min="2" max="2" width="18.44140625" customWidth="1"/>
    <col min="3" max="3" width="11" customWidth="1"/>
    <col min="4" max="4" width="14.6640625" customWidth="1"/>
    <col min="5" max="5" width="8.88671875" customWidth="1"/>
    <col min="6" max="6" width="11.44140625" customWidth="1"/>
    <col min="7" max="7" width="14.6640625" customWidth="1"/>
    <col min="8" max="8" width="8.44140625" customWidth="1"/>
    <col min="9" max="9" width="3.44140625" customWidth="1"/>
    <col min="10" max="10" width="12.44140625" bestFit="1" customWidth="1"/>
  </cols>
  <sheetData>
    <row r="1" spans="1:8" ht="12.75" customHeight="1">
      <c r="A1" s="104" t="s">
        <v>0</v>
      </c>
      <c r="B1" s="104"/>
      <c r="C1" s="104"/>
      <c r="D1" s="104"/>
      <c r="G1" s="1"/>
    </row>
    <row r="2" spans="1:8" ht="15" customHeight="1">
      <c r="A2" s="105" t="s">
        <v>41</v>
      </c>
      <c r="B2" s="105"/>
      <c r="C2" s="105"/>
      <c r="D2" s="105"/>
      <c r="E2" s="105"/>
      <c r="F2" s="105"/>
      <c r="G2" s="105"/>
    </row>
    <row r="3" spans="1:8" ht="15.75" customHeight="1" thickBot="1">
      <c r="A3" s="106" t="s">
        <v>1</v>
      </c>
      <c r="B3" s="106"/>
      <c r="C3" s="106"/>
      <c r="D3" s="106"/>
      <c r="E3" s="106"/>
      <c r="F3" s="106"/>
      <c r="G3" s="2">
        <v>41978</v>
      </c>
      <c r="H3" s="72">
        <v>0.91659999999999997</v>
      </c>
    </row>
    <row r="4" spans="1:8" ht="13.8" thickBot="1">
      <c r="A4" s="107" t="s">
        <v>2</v>
      </c>
      <c r="B4" s="108"/>
      <c r="C4" s="55" t="s">
        <v>35</v>
      </c>
      <c r="D4" s="56" t="s">
        <v>42</v>
      </c>
      <c r="E4" s="57" t="s">
        <v>38</v>
      </c>
      <c r="F4" s="58" t="s">
        <v>37</v>
      </c>
      <c r="G4" s="58" t="s">
        <v>43</v>
      </c>
      <c r="H4" s="59" t="s">
        <v>39</v>
      </c>
    </row>
    <row r="5" spans="1:8" ht="13.5" customHeight="1" thickBot="1">
      <c r="A5" s="100" t="s">
        <v>3</v>
      </c>
      <c r="B5" s="101"/>
      <c r="C5" s="28">
        <f>C14</f>
        <v>32686039</v>
      </c>
      <c r="D5" s="29">
        <f>D14</f>
        <v>29597789.969999995</v>
      </c>
      <c r="E5" s="30">
        <f>D5/C5*100</f>
        <v>90.55177952274974</v>
      </c>
      <c r="F5" s="31">
        <f>F14</f>
        <v>33538275</v>
      </c>
      <c r="G5" s="32">
        <f>G14</f>
        <v>29628645.060000002</v>
      </c>
      <c r="H5" s="33">
        <f>G5/F5*100</f>
        <v>88.342781672581566</v>
      </c>
    </row>
    <row r="6" spans="1:8" ht="13.5" customHeight="1" thickBot="1">
      <c r="A6" s="102" t="s">
        <v>4</v>
      </c>
      <c r="B6" s="103"/>
      <c r="C6" s="34">
        <f>C8</f>
        <v>-34286039</v>
      </c>
      <c r="D6" s="35">
        <f>D8</f>
        <v>-31725835.060000002</v>
      </c>
      <c r="E6" s="36">
        <f>D6/C6*100</f>
        <v>92.532809228852599</v>
      </c>
      <c r="F6" s="37">
        <f>F8</f>
        <v>-35138275</v>
      </c>
      <c r="G6" s="38">
        <f>G8</f>
        <v>-32011145.829999998</v>
      </c>
      <c r="H6" s="39">
        <f>G6/F6*100</f>
        <v>91.100504592214619</v>
      </c>
    </row>
    <row r="7" spans="1:8" ht="13.8" thickBot="1">
      <c r="A7" s="26" t="s">
        <v>5</v>
      </c>
      <c r="B7" s="27"/>
      <c r="C7" s="40"/>
      <c r="D7" s="40"/>
      <c r="E7" s="41"/>
      <c r="F7" s="40"/>
      <c r="G7" s="42"/>
      <c r="H7" s="41"/>
    </row>
    <row r="8" spans="1:8" ht="13.8" thickBot="1">
      <c r="A8" s="43" t="s">
        <v>6</v>
      </c>
      <c r="B8" s="44" t="s">
        <v>7</v>
      </c>
      <c r="C8" s="45">
        <f>C9+C10+C11+C12</f>
        <v>-34286039</v>
      </c>
      <c r="D8" s="52">
        <f>D9+D10+D12</f>
        <v>-31725835.060000002</v>
      </c>
      <c r="E8" s="46">
        <f t="shared" ref="E8:E12" si="0">D8/C8*100</f>
        <v>92.532809228852599</v>
      </c>
      <c r="F8" s="45">
        <f>F9+F10+F11+F12</f>
        <v>-35138275</v>
      </c>
      <c r="G8" s="47">
        <f>G9+G10+G12</f>
        <v>-32011145.829999998</v>
      </c>
      <c r="H8" s="18">
        <f t="shared" ref="H8:H12" si="1">G8/F8*100</f>
        <v>91.100504592214619</v>
      </c>
    </row>
    <row r="9" spans="1:8" ht="14.4" thickTop="1" thickBot="1">
      <c r="A9" s="24" t="s">
        <v>8</v>
      </c>
      <c r="B9" s="25" t="s">
        <v>9</v>
      </c>
      <c r="C9" s="94">
        <v>-33062339</v>
      </c>
      <c r="D9" s="92">
        <v>-30621227.420000002</v>
      </c>
      <c r="E9" s="89">
        <f t="shared" si="0"/>
        <v>92.616639796718559</v>
      </c>
      <c r="F9" s="63">
        <v>-33794275</v>
      </c>
      <c r="G9" s="83">
        <v>-30950262.52</v>
      </c>
      <c r="H9" s="84">
        <f t="shared" si="1"/>
        <v>91.58433645935591</v>
      </c>
    </row>
    <row r="10" spans="1:8" ht="13.5" customHeight="1" thickBot="1">
      <c r="A10" s="14" t="s">
        <v>11</v>
      </c>
      <c r="B10" s="4" t="s">
        <v>12</v>
      </c>
      <c r="C10" s="94">
        <v>-476700</v>
      </c>
      <c r="D10" s="92">
        <v>-934494.18</v>
      </c>
      <c r="E10" s="89">
        <f t="shared" si="0"/>
        <v>196.03402139710511</v>
      </c>
      <c r="F10" s="63">
        <v>-607000</v>
      </c>
      <c r="G10" s="83">
        <v>-995129.04</v>
      </c>
      <c r="H10" s="84">
        <f t="shared" si="1"/>
        <v>163.94218121911038</v>
      </c>
    </row>
    <row r="11" spans="1:8" ht="13.5" customHeight="1" thickBot="1">
      <c r="A11" s="14" t="s">
        <v>13</v>
      </c>
      <c r="B11" s="4" t="s">
        <v>14</v>
      </c>
      <c r="C11" s="94">
        <v>-444600</v>
      </c>
      <c r="D11" s="92">
        <v>-247428.3</v>
      </c>
      <c r="E11" s="89">
        <f t="shared" si="0"/>
        <v>55.651889338731444</v>
      </c>
      <c r="F11" s="63">
        <v>-445000</v>
      </c>
      <c r="G11" s="83">
        <v>-314242.23</v>
      </c>
      <c r="H11" s="84">
        <f t="shared" si="1"/>
        <v>70.616231460674157</v>
      </c>
    </row>
    <row r="12" spans="1:8" ht="12" customHeight="1" thickBot="1">
      <c r="A12" s="14" t="s">
        <v>15</v>
      </c>
      <c r="B12" s="4" t="s">
        <v>16</v>
      </c>
      <c r="C12" s="94">
        <v>-302400</v>
      </c>
      <c r="D12" s="92">
        <v>-170113.46</v>
      </c>
      <c r="E12" s="89">
        <f t="shared" si="0"/>
        <v>56.254451058201063</v>
      </c>
      <c r="F12" s="63">
        <v>-292000</v>
      </c>
      <c r="G12" s="83">
        <v>-65754.27</v>
      </c>
      <c r="H12" s="84">
        <f t="shared" si="1"/>
        <v>22.518585616438358</v>
      </c>
    </row>
    <row r="13" spans="1:8" ht="13.8" thickBot="1">
      <c r="A13" s="26" t="s">
        <v>17</v>
      </c>
      <c r="B13" s="65"/>
      <c r="C13" s="80"/>
      <c r="D13" s="6"/>
      <c r="E13" s="7"/>
      <c r="F13" s="5"/>
      <c r="G13" s="8"/>
      <c r="H13" s="9"/>
    </row>
    <row r="14" spans="1:8" ht="13.8" thickBot="1">
      <c r="A14" s="19" t="s">
        <v>18</v>
      </c>
      <c r="B14" s="20" t="s">
        <v>19</v>
      </c>
      <c r="C14" s="81">
        <f>C15+C17+C19+C21+C22</f>
        <v>32686039</v>
      </c>
      <c r="D14" s="86">
        <f>D16+D18+D20+D21+D22</f>
        <v>29597789.969999995</v>
      </c>
      <c r="E14" s="85">
        <f>D14/C14*100</f>
        <v>90.55177952274974</v>
      </c>
      <c r="F14" s="10">
        <f>F15+F17+F19+F21+F22</f>
        <v>33538275</v>
      </c>
      <c r="G14" s="47">
        <f>G16+G18+G20+G21+G22</f>
        <v>29628645.060000002</v>
      </c>
      <c r="H14" s="46">
        <f>G14/F14*100</f>
        <v>88.342781672581566</v>
      </c>
    </row>
    <row r="15" spans="1:8" ht="14.4" thickTop="1" thickBot="1">
      <c r="A15" s="14" t="s">
        <v>20</v>
      </c>
      <c r="B15" s="4" t="s">
        <v>21</v>
      </c>
      <c r="C15" s="90">
        <v>21353820</v>
      </c>
      <c r="D15" s="12">
        <v>18210288.309999999</v>
      </c>
      <c r="E15" s="82">
        <f>D15/C15*100</f>
        <v>85.278832124650293</v>
      </c>
      <c r="F15" s="60">
        <v>21714166</v>
      </c>
      <c r="G15" s="12">
        <v>18058166.84</v>
      </c>
      <c r="H15" s="11">
        <f>G15/F15*100</f>
        <v>83.163068938498483</v>
      </c>
    </row>
    <row r="16" spans="1:8" ht="13.8" thickBot="1">
      <c r="A16" s="66" t="s">
        <v>34</v>
      </c>
      <c r="B16" s="48" t="s">
        <v>10</v>
      </c>
      <c r="C16" s="96">
        <v>600000</v>
      </c>
      <c r="D16" s="92">
        <f>D15+C16</f>
        <v>18810288.309999999</v>
      </c>
      <c r="E16" s="89">
        <f>D16/C15*100</f>
        <v>88.088633836943458</v>
      </c>
      <c r="F16" s="67">
        <v>700000</v>
      </c>
      <c r="G16" s="83">
        <f>G15+F16</f>
        <v>18758166.84</v>
      </c>
      <c r="H16" s="84">
        <f>G16/F15*100</f>
        <v>86.386770921802849</v>
      </c>
    </row>
    <row r="17" spans="1:8" ht="14.25" customHeight="1" thickBot="1">
      <c r="A17" s="15" t="s">
        <v>22</v>
      </c>
      <c r="B17" s="16" t="s">
        <v>23</v>
      </c>
      <c r="C17" s="95">
        <v>4903374</v>
      </c>
      <c r="D17" s="13">
        <v>4753625.79</v>
      </c>
      <c r="E17" s="69">
        <f t="shared" ref="E17:E25" si="2">D17/C17*100</f>
        <v>96.946016967092447</v>
      </c>
      <c r="F17" s="62">
        <v>5040685</v>
      </c>
      <c r="G17" s="13">
        <v>4794410.82</v>
      </c>
      <c r="H17" s="78">
        <f>G17/F17*100</f>
        <v>95.114271572216879</v>
      </c>
    </row>
    <row r="18" spans="1:8" ht="13.5" customHeight="1" thickBot="1">
      <c r="A18" s="66" t="s">
        <v>40</v>
      </c>
      <c r="B18" s="48" t="s">
        <v>10</v>
      </c>
      <c r="C18" s="91">
        <v>100000</v>
      </c>
      <c r="D18" s="92">
        <f>D17+C18</f>
        <v>4853625.79</v>
      </c>
      <c r="E18" s="89">
        <f>D18/C17*100</f>
        <v>98.985429012757336</v>
      </c>
      <c r="F18" s="64">
        <v>100000</v>
      </c>
      <c r="G18" s="21">
        <f>G17+F18</f>
        <v>4894410.82</v>
      </c>
      <c r="H18" s="23">
        <f>G18/F17*100</f>
        <v>97.098128924937782</v>
      </c>
    </row>
    <row r="19" spans="1:8" ht="13.8" thickBot="1">
      <c r="A19" s="14" t="s">
        <v>24</v>
      </c>
      <c r="B19" s="4" t="s">
        <v>25</v>
      </c>
      <c r="C19" s="93">
        <v>1212600</v>
      </c>
      <c r="D19" s="77">
        <v>1291014.42</v>
      </c>
      <c r="E19" s="69">
        <f t="shared" si="2"/>
        <v>106.466635329045</v>
      </c>
      <c r="F19" s="61">
        <v>1372500</v>
      </c>
      <c r="G19" s="77">
        <v>1337496.96</v>
      </c>
      <c r="H19" s="69">
        <f t="shared" ref="H19:H25" si="3">G19/F19*100</f>
        <v>97.449687431693988</v>
      </c>
    </row>
    <row r="20" spans="1:8" ht="13.8" thickBot="1">
      <c r="A20" s="66" t="s">
        <v>36</v>
      </c>
      <c r="B20" s="76" t="s">
        <v>10</v>
      </c>
      <c r="C20" s="99">
        <v>-20000</v>
      </c>
      <c r="D20" s="92">
        <f>D19+C20</f>
        <v>1271014.42</v>
      </c>
      <c r="E20" s="89">
        <f>D20/C19*100</f>
        <v>104.81728682170541</v>
      </c>
      <c r="F20" s="75">
        <v>60000</v>
      </c>
      <c r="G20" s="21">
        <f>G19+F20</f>
        <v>1397496.96</v>
      </c>
      <c r="H20" s="23">
        <f>G20/F19*100</f>
        <v>101.82127213114754</v>
      </c>
    </row>
    <row r="21" spans="1:8" ht="13.8" thickBot="1">
      <c r="A21" s="14" t="s">
        <v>26</v>
      </c>
      <c r="B21" s="4" t="s">
        <v>27</v>
      </c>
      <c r="C21" s="93">
        <v>30000</v>
      </c>
      <c r="D21" s="92">
        <v>58348.4</v>
      </c>
      <c r="E21" s="89">
        <f t="shared" si="2"/>
        <v>194.49466666666669</v>
      </c>
      <c r="F21" s="61">
        <v>40000</v>
      </c>
      <c r="G21" s="21">
        <v>52783.6</v>
      </c>
      <c r="H21" s="23">
        <f t="shared" si="3"/>
        <v>131.959</v>
      </c>
    </row>
    <row r="22" spans="1:8" ht="13.8" thickBot="1">
      <c r="A22" s="14" t="s">
        <v>28</v>
      </c>
      <c r="B22" s="4" t="s">
        <v>29</v>
      </c>
      <c r="C22" s="93">
        <f>C23+C24+C25</f>
        <v>5186245</v>
      </c>
      <c r="D22" s="92">
        <f>D23+D24+D25</f>
        <v>4604513.05</v>
      </c>
      <c r="E22" s="89">
        <f t="shared" si="2"/>
        <v>88.783176460039968</v>
      </c>
      <c r="F22" s="61">
        <f>F23+F24+F25</f>
        <v>5370924</v>
      </c>
      <c r="G22" s="21">
        <f>G23+G24+G25</f>
        <v>4525786.84</v>
      </c>
      <c r="H22" s="23">
        <f t="shared" si="3"/>
        <v>84.264585386052744</v>
      </c>
    </row>
    <row r="23" spans="1:8" ht="13.8" thickBot="1">
      <c r="A23" s="53" t="s">
        <v>30</v>
      </c>
      <c r="B23" s="49" t="s">
        <v>31</v>
      </c>
      <c r="C23" s="79">
        <v>361400</v>
      </c>
      <c r="D23" s="96">
        <v>314644.19</v>
      </c>
      <c r="E23" s="97">
        <f t="shared" si="2"/>
        <v>87.062587161040398</v>
      </c>
      <c r="F23" s="3">
        <v>443400</v>
      </c>
      <c r="G23" s="67">
        <v>467658.12</v>
      </c>
      <c r="H23" s="68">
        <f t="shared" si="3"/>
        <v>105.47093369418133</v>
      </c>
    </row>
    <row r="24" spans="1:8" ht="13.8" thickBot="1">
      <c r="A24" s="53"/>
      <c r="B24" s="49" t="s">
        <v>32</v>
      </c>
      <c r="C24" s="79">
        <v>4615245</v>
      </c>
      <c r="D24" s="96">
        <v>4161533.86</v>
      </c>
      <c r="E24" s="97">
        <f t="shared" si="2"/>
        <v>90.169294587827949</v>
      </c>
      <c r="F24" s="3">
        <v>4726524</v>
      </c>
      <c r="G24" s="67">
        <v>3936761.96</v>
      </c>
      <c r="H24" s="68">
        <f t="shared" si="3"/>
        <v>83.290848835211676</v>
      </c>
    </row>
    <row r="25" spans="1:8" ht="13.5" customHeight="1" thickBot="1">
      <c r="A25" s="73" t="s">
        <v>33</v>
      </c>
      <c r="B25" s="54" t="s">
        <v>29</v>
      </c>
      <c r="C25" s="98">
        <v>209600</v>
      </c>
      <c r="D25" s="87">
        <v>128335</v>
      </c>
      <c r="E25" s="88">
        <f t="shared" si="2"/>
        <v>61.228530534351144</v>
      </c>
      <c r="F25" s="74">
        <v>201000</v>
      </c>
      <c r="G25" s="50">
        <v>121366.76</v>
      </c>
      <c r="H25" s="51">
        <f t="shared" si="3"/>
        <v>60.381472636815914</v>
      </c>
    </row>
    <row r="27" spans="1:8">
      <c r="G27" s="17"/>
    </row>
    <row r="28" spans="1:8">
      <c r="F28" s="22"/>
      <c r="G28" s="17"/>
    </row>
    <row r="29" spans="1:8">
      <c r="F29" s="22"/>
    </row>
    <row r="30" spans="1:8">
      <c r="G30" s="17"/>
    </row>
    <row r="31" spans="1:8">
      <c r="G31" s="17"/>
    </row>
    <row r="33" spans="7:7">
      <c r="G33" s="17"/>
    </row>
    <row r="35" spans="7:7">
      <c r="G35" s="70"/>
    </row>
    <row r="37" spans="7:7">
      <c r="G37" s="71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Rinne Sari</cp:lastModifiedBy>
  <cp:lastPrinted>2013-05-06T10:12:08Z</cp:lastPrinted>
  <dcterms:created xsi:type="dcterms:W3CDTF">2011-06-09T07:17:35Z</dcterms:created>
  <dcterms:modified xsi:type="dcterms:W3CDTF">2014-12-10T13:09:04Z</dcterms:modified>
</cp:coreProperties>
</file>