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2" windowHeight="8916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7" i="1" l="1"/>
  <c r="E37" i="1" s="1"/>
  <c r="D37" i="1"/>
  <c r="G35" i="1" s="1"/>
  <c r="B37" i="1"/>
  <c r="G15" i="1" l="1"/>
  <c r="G11" i="1"/>
  <c r="G18" i="1"/>
  <c r="G27" i="1"/>
  <c r="G31" i="1"/>
  <c r="G9" i="1"/>
  <c r="G13" i="1"/>
  <c r="G20" i="1"/>
  <c r="G25" i="1"/>
  <c r="G29" i="1"/>
  <c r="G33" i="1"/>
  <c r="G10" i="1"/>
  <c r="G14" i="1"/>
  <c r="G17" i="1"/>
  <c r="G21" i="1"/>
  <c r="G26" i="1"/>
  <c r="G30" i="1"/>
  <c r="G36" i="1"/>
  <c r="G24" i="1"/>
  <c r="E24" i="1"/>
  <c r="F24" i="1" s="1"/>
  <c r="G22" i="1"/>
  <c r="G12" i="1"/>
  <c r="G16" i="1"/>
  <c r="G19" i="1"/>
  <c r="G23" i="1"/>
  <c r="G28" i="1"/>
  <c r="G32" i="1"/>
  <c r="G34" i="1"/>
  <c r="E36" i="1"/>
  <c r="F36" i="1" s="1"/>
  <c r="E9" i="1"/>
  <c r="F9" i="1" s="1"/>
  <c r="E10" i="1"/>
  <c r="F10" i="1" s="1"/>
  <c r="E11" i="1"/>
  <c r="F11" i="1" s="1"/>
  <c r="H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E21" i="1"/>
  <c r="F21" i="1" s="1"/>
  <c r="E22" i="1"/>
  <c r="F22" i="1" s="1"/>
  <c r="E23" i="1"/>
  <c r="F23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H35" i="1" s="1"/>
  <c r="H15" i="1" l="1"/>
  <c r="H28" i="1"/>
  <c r="H32" i="1"/>
  <c r="H33" i="1"/>
  <c r="H16" i="1"/>
  <c r="H23" i="1"/>
  <c r="H31" i="1"/>
  <c r="H21" i="1"/>
  <c r="H13" i="1"/>
  <c r="H34" i="1"/>
  <c r="H26" i="1"/>
  <c r="H29" i="1"/>
  <c r="H20" i="1"/>
  <c r="H12" i="1"/>
  <c r="H36" i="1"/>
  <c r="H27" i="1"/>
  <c r="H10" i="1"/>
  <c r="H24" i="1"/>
  <c r="H22" i="1"/>
  <c r="H30" i="1"/>
  <c r="H14" i="1"/>
  <c r="H25" i="1"/>
  <c r="F37" i="1"/>
  <c r="H9" i="1"/>
  <c r="H37" i="1" l="1"/>
</calcChain>
</file>

<file path=xl/sharedStrings.xml><?xml version="1.0" encoding="utf-8"?>
<sst xmlns="http://schemas.openxmlformats.org/spreadsheetml/2006/main" count="48" uniqueCount="47">
  <si>
    <t>EROTUS</t>
  </si>
  <si>
    <t>Vuosien 2004–2007 kustannukset on jaettu pelastustoimen vuosien 2000 ja 2001 tilinpäätösten nettokäyttömenojen mukaan.</t>
  </si>
  <si>
    <t xml:space="preserve">Vuodesta 2008 alkaen kustannukset jaetaan maakunnan kuntien talousarviovuoden alun asukasluvun suhteessa. </t>
  </si>
  <si>
    <t>asukasluku</t>
  </si>
  <si>
    <t>Aura</t>
  </si>
  <si>
    <t>Koski Tl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</si>
  <si>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</si>
  <si>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</si>
  <si>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</si>
  <si>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</si>
  <si>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</si>
  <si>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</si>
  <si>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</si>
  <si>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</si>
  <si>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</si>
  <si>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</si>
  <si>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</si>
  <si>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</si>
  <si>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</si>
  <si>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</si>
  <si>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</si>
  <si>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</si>
  <si>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</si>
  <si>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MAKSUOS.</t>
  </si>
  <si>
    <t xml:space="preserve">Pelastustoimen </t>
  </si>
  <si>
    <t>kunnat</t>
  </si>
  <si>
    <t>YHTEENSÄ</t>
  </si>
  <si>
    <t>uusi as.luku</t>
  </si>
  <si>
    <t>Maksuos./</t>
  </si>
  <si>
    <t>YLIJÄÄMÄ</t>
  </si>
  <si>
    <t>uusi maksuos.</t>
  </si>
  <si>
    <t xml:space="preserve">Valtioneuvoston päätöksen mukaisesti aluepelastuslaitoksen kustannusten jako osakaskunnille muuttui 2008 alusta. </t>
  </si>
  <si>
    <t xml:space="preserve">Kaarina </t>
  </si>
  <si>
    <t xml:space="preserve">Kemiönsaari </t>
  </si>
  <si>
    <t xml:space="preserve">Loimaa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</si>
  <si>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</si>
  <si>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</si>
  <si>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</si>
  <si>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</si>
  <si>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</si>
  <si>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KUNTIEN</t>
  </si>
  <si>
    <r>
      <t>pal./</t>
    </r>
    <r>
      <rPr>
        <b/>
        <sz val="10"/>
        <color rgb="FFFF0000"/>
        <rFont val="Arial"/>
        <family val="2"/>
      </rPr>
      <t>lisäm.</t>
    </r>
  </si>
  <si>
    <t>Parainen</t>
  </si>
  <si>
    <t>TP 2013</t>
  </si>
  <si>
    <t>TA 2013</t>
  </si>
  <si>
    <t>* Lähde: Tilastokeskus; päivitetty 2.3.2013</t>
  </si>
  <si>
    <t>* 1.1.2013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</si>
</sst>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_ ;[Red]\-#,##0\ "/>
  </numFmts>
  <fonts count="11">
    <font>
      <sz val="10"/>
      <name val="Arial"/>
    </font>
    <font>
      <sz val="10"/>
      <color theme="1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3" xfId="0" applyFont="1" applyBorder="1"/>
    <xf numFmtId="3" fontId="4" fillId="2" borderId="6" xfId="0" applyNumberFormat="1" applyFont="1" applyFill="1" applyBorder="1"/>
    <xf numFmtId="0" fontId="5" fillId="0" borderId="0" xfId="0" applyFont="1"/>
    <xf numFmtId="0" fontId="4" fillId="0" borderId="0" xfId="0" applyFont="1"/>
    <xf numFmtId="4" fontId="0" fillId="0" borderId="0" xfId="0" applyNumberFormat="1"/>
    <xf numFmtId="0" fontId="0" fillId="0" borderId="9" xfId="0" applyBorder="1"/>
    <xf numFmtId="0" fontId="0" fillId="0" borderId="1" xfId="0" applyBorder="1"/>
    <xf numFmtId="0" fontId="0" fillId="0" borderId="5" xfId="0" applyBorder="1"/>
    <xf numFmtId="0" fontId="4" fillId="0" borderId="9" xfId="0" applyFont="1" applyBorder="1"/>
    <xf numFmtId="0" fontId="4" fillId="0" borderId="10" xfId="0" applyFont="1" applyBorder="1"/>
    <xf numFmtId="0" fontId="4" fillId="2" borderId="11" xfId="0" applyFont="1" applyFill="1" applyBorder="1"/>
    <xf numFmtId="14" fontId="4" fillId="2" borderId="12" xfId="0" applyNumberFormat="1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4" fontId="4" fillId="2" borderId="7" xfId="0" applyNumberFormat="1" applyFont="1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4" fontId="0" fillId="3" borderId="9" xfId="0" applyNumberFormat="1" applyFill="1" applyBorder="1"/>
    <xf numFmtId="0" fontId="4" fillId="4" borderId="9" xfId="0" applyFont="1" applyFill="1" applyBorder="1"/>
    <xf numFmtId="14" fontId="4" fillId="4" borderId="10" xfId="0" applyNumberFormat="1" applyFont="1" applyFill="1" applyBorder="1"/>
    <xf numFmtId="4" fontId="4" fillId="4" borderId="17" xfId="0" applyNumberFormat="1" applyFont="1" applyFill="1" applyBorder="1"/>
    <xf numFmtId="0" fontId="0" fillId="3" borderId="9" xfId="0" applyFill="1" applyBorder="1"/>
    <xf numFmtId="0" fontId="4" fillId="3" borderId="10" xfId="0" applyFont="1" applyFill="1" applyBorder="1" applyAlignment="1">
      <alignment horizontal="right"/>
    </xf>
    <xf numFmtId="4" fontId="0" fillId="3" borderId="10" xfId="0" applyNumberForma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6" borderId="19" xfId="0" applyFont="1" applyFill="1" applyBorder="1"/>
    <xf numFmtId="0" fontId="4" fillId="6" borderId="20" xfId="0" applyFont="1" applyFill="1" applyBorder="1"/>
    <xf numFmtId="164" fontId="4" fillId="4" borderId="21" xfId="0" applyNumberFormat="1" applyFont="1" applyFill="1" applyBorder="1"/>
    <xf numFmtId="4" fontId="0" fillId="5" borderId="13" xfId="0" applyNumberFormat="1" applyFill="1" applyBorder="1"/>
    <xf numFmtId="4" fontId="0" fillId="5" borderId="8" xfId="0" applyNumberFormat="1" applyFill="1" applyBorder="1"/>
    <xf numFmtId="4" fontId="0" fillId="5" borderId="7" xfId="0" applyNumberFormat="1" applyFill="1" applyBorder="1"/>
    <xf numFmtId="4" fontId="0" fillId="5" borderId="18" xfId="0" applyNumberFormat="1" applyFill="1" applyBorder="1"/>
    <xf numFmtId="49" fontId="8" fillId="0" borderId="0" xfId="1" applyNumberFormat="1" applyFont="1" applyFill="1" applyBorder="1" applyAlignment="1">
      <alignment vertical="center"/>
    </xf>
    <xf numFmtId="0" fontId="3" fillId="0" borderId="0" xfId="0" applyFont="1"/>
    <xf numFmtId="0" fontId="4" fillId="4" borderId="24" xfId="0" applyFont="1" applyFill="1" applyBorder="1"/>
    <xf numFmtId="0" fontId="0" fillId="4" borderId="26" xfId="0" applyFill="1" applyBorder="1"/>
    <xf numFmtId="3" fontId="7" fillId="4" borderId="2" xfId="1" applyNumberFormat="1" applyFont="1" applyFill="1" applyBorder="1" applyAlignment="1">
      <alignment horizontal="right" vertical="top"/>
    </xf>
    <xf numFmtId="4" fontId="0" fillId="4" borderId="24" xfId="0" applyNumberFormat="1" applyFill="1" applyBorder="1"/>
    <xf numFmtId="3" fontId="7" fillId="4" borderId="1" xfId="1" applyNumberFormat="1" applyFont="1" applyFill="1" applyBorder="1" applyAlignment="1">
      <alignment horizontal="right" vertical="top"/>
    </xf>
    <xf numFmtId="4" fontId="0" fillId="4" borderId="25" xfId="0" applyNumberFormat="1" applyFill="1" applyBorder="1"/>
    <xf numFmtId="0" fontId="7" fillId="4" borderId="1" xfId="1" applyFont="1" applyFill="1" applyBorder="1" applyAlignment="1">
      <alignment horizontal="right" vertical="top"/>
    </xf>
    <xf numFmtId="3" fontId="7" fillId="4" borderId="5" xfId="1" applyNumberFormat="1" applyFont="1" applyFill="1" applyBorder="1" applyAlignment="1">
      <alignment horizontal="right" vertical="top"/>
    </xf>
    <xf numFmtId="4" fontId="0" fillId="4" borderId="27" xfId="0" applyNumberFormat="1" applyFill="1" applyBorder="1"/>
    <xf numFmtId="4" fontId="9" fillId="6" borderId="22" xfId="0" applyNumberFormat="1" applyFont="1" applyFill="1" applyBorder="1"/>
    <xf numFmtId="4" fontId="4" fillId="6" borderId="22" xfId="0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164" fontId="3" fillId="2" borderId="23" xfId="4" applyNumberFormat="1" applyFont="1" applyFill="1" applyBorder="1"/>
    <xf numFmtId="4" fontId="3" fillId="2" borderId="8" xfId="4" applyNumberFormat="1" applyFill="1" applyBorder="1"/>
    <xf numFmtId="4" fontId="3" fillId="2" borderId="8" xfId="4" applyNumberFormat="1" applyFill="1" applyBorder="1"/>
    <xf numFmtId="4" fontId="3" fillId="2" borderId="8" xfId="4" applyNumberFormat="1" applyFill="1" applyBorder="1"/>
    <xf numFmtId="4" fontId="3" fillId="2" borderId="8" xfId="4" applyNumberFormat="1" applyFill="1" applyBorder="1"/>
    <xf numFmtId="4" fontId="4" fillId="0" borderId="0" xfId="0" applyNumberFormat="1" applyFont="1"/>
    <xf numFmtId="4" fontId="0" fillId="0" borderId="0" xfId="0" applyNumberFormat="1" applyBorder="1"/>
    <xf numFmtId="4" fontId="4" fillId="6" borderId="4" xfId="0" applyNumberFormat="1" applyFont="1" applyFill="1" applyBorder="1"/>
  </cellXfs>
  <cellStyles count="7">
    <cellStyle name="Euro" xfId="6"/>
    <cellStyle name="Normaali" xfId="0" builtinId="0"/>
    <cellStyle name="Normaali 2" xfId="2"/>
    <cellStyle name="Normaali 2 2" xfId="3"/>
    <cellStyle name="Normaali 2 2 2" xfId="5"/>
    <cellStyle name="Normaali 3" xfId="4"/>
    <cellStyle name="Normaali_Taul1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topLeftCell="A4" workbookViewId="0">
      <selection activeCell="J44" sqref="J44"/>
    </sheetView>
  </sheetViews>
  <sheetFormatPr defaultRowHeight="13.2"/>
  <cols>
    <col min="1" max="1" width="17.44140625" customWidth="1"/>
    <col min="2" max="2" width="10.44140625" customWidth="1"/>
    <col min="3" max="3" width="13" customWidth="1"/>
    <col min="4" max="4" width="10.6640625" customWidth="1"/>
    <col min="5" max="5" width="12.88671875" customWidth="1"/>
    <col min="6" max="8" width="13" customWidth="1"/>
  </cols>
  <sheetData>
    <row r="2" spans="1:8" ht="15.6">
      <c r="A2" s="3" t="s">
        <v>31</v>
      </c>
    </row>
    <row r="3" spans="1:8">
      <c r="A3" t="s">
        <v>1</v>
      </c>
    </row>
    <row r="4" spans="1:8">
      <c r="A4" s="4" t="s">
        <v>2</v>
      </c>
    </row>
    <row r="6" spans="1:8" ht="13.8" thickBot="1"/>
    <row r="7" spans="1:8">
      <c r="A7" s="9" t="s">
        <v>24</v>
      </c>
      <c r="B7" s="11" t="s">
        <v>3</v>
      </c>
      <c r="C7" s="13" t="s">
        <v>23</v>
      </c>
      <c r="D7" s="19" t="s">
        <v>3</v>
      </c>
      <c r="E7" s="36" t="s">
        <v>28</v>
      </c>
      <c r="F7" s="22" t="s">
        <v>30</v>
      </c>
      <c r="G7" s="25" t="s">
        <v>43</v>
      </c>
      <c r="H7" s="27" t="s">
        <v>40</v>
      </c>
    </row>
    <row r="8" spans="1:8" ht="13.8" thickBot="1">
      <c r="A8" s="10" t="s">
        <v>25</v>
      </c>
      <c r="B8" s="12">
        <v>40909</v>
      </c>
      <c r="C8" s="14" t="s">
        <v>44</v>
      </c>
      <c r="D8" s="20" t="s">
        <v>46</v>
      </c>
      <c r="E8" s="37" t="s">
        <v>27</v>
      </c>
      <c r="F8" s="23" t="s">
        <v>0</v>
      </c>
      <c r="G8" s="26" t="s">
        <v>29</v>
      </c>
      <c r="H8" s="28" t="s">
        <v>41</v>
      </c>
    </row>
    <row r="9" spans="1:8">
      <c r="A9" s="6" t="s">
        <v>4</v>
      </c>
      <c r="B9" s="47">
        <v>3975</v>
      </c>
      <c r="C9" s="51">
        <v>280829.14</v>
      </c>
      <c r="D9" s="38">
        <v>3971</v>
      </c>
      <c r="E9" s="39">
        <f t="shared" ref="E9:E23" si="0">D9/$D$37*$E$37</f>
        <v>279518.13076624525</v>
      </c>
      <c r="F9" s="18">
        <f>E9-C9</f>
        <v>-1311.0092337547685</v>
      </c>
      <c r="G9" s="30">
        <f t="shared" ref="G9:G23" si="1">D9/$D$37*$G$37</f>
        <v>1105.9789999701452</v>
      </c>
      <c r="H9" s="46">
        <f>G9-F9</f>
        <v>2416.9882337249137</v>
      </c>
    </row>
    <row r="10" spans="1:8">
      <c r="A10" s="7" t="s">
        <v>32</v>
      </c>
      <c r="B10" s="47">
        <v>31081</v>
      </c>
      <c r="C10" s="51">
        <v>2195836.59</v>
      </c>
      <c r="D10" s="40">
        <v>31363</v>
      </c>
      <c r="E10" s="41">
        <f t="shared" si="0"/>
        <v>2207637.1531658904</v>
      </c>
      <c r="F10" s="16">
        <f>E10-C10</f>
        <v>11800.563165890519</v>
      </c>
      <c r="G10" s="31">
        <f t="shared" si="1"/>
        <v>8735.033839351212</v>
      </c>
      <c r="H10" s="45">
        <f>G10-F10</f>
        <v>-3065.5293265393066</v>
      </c>
    </row>
    <row r="11" spans="1:8">
      <c r="A11" s="7" t="s">
        <v>33</v>
      </c>
      <c r="B11" s="47">
        <v>7173</v>
      </c>
      <c r="C11" s="51">
        <v>506764.13</v>
      </c>
      <c r="D11" s="40">
        <v>7075</v>
      </c>
      <c r="E11" s="41">
        <f t="shared" si="0"/>
        <v>498008.25363162556</v>
      </c>
      <c r="F11" s="16">
        <f t="shared" ref="F11:F36" si="2">E11-C11</f>
        <v>-8755.8763683744473</v>
      </c>
      <c r="G11" s="31">
        <f t="shared" si="1"/>
        <v>1970.4863824701024</v>
      </c>
      <c r="H11" s="46">
        <f t="shared" ref="H11:H36" si="3">G11-F11</f>
        <v>10726.36275084455</v>
      </c>
    </row>
    <row r="12" spans="1:8">
      <c r="A12" s="7" t="s">
        <v>5</v>
      </c>
      <c r="B12" s="47">
        <v>2441</v>
      </c>
      <c r="C12" s="51">
        <v>172453.82</v>
      </c>
      <c r="D12" s="40">
        <v>2450</v>
      </c>
      <c r="E12" s="41">
        <f t="shared" si="0"/>
        <v>172455.15496784207</v>
      </c>
      <c r="F12" s="16">
        <f t="shared" si="2"/>
        <v>1.3349678420636337</v>
      </c>
      <c r="G12" s="31">
        <f t="shared" si="1"/>
        <v>682.35924198611315</v>
      </c>
      <c r="H12" s="46">
        <f t="shared" si="3"/>
        <v>681.02427414404951</v>
      </c>
    </row>
    <row r="13" spans="1:8">
      <c r="A13" s="7" t="s">
        <v>6</v>
      </c>
      <c r="B13" s="47">
        <v>886</v>
      </c>
      <c r="C13" s="51">
        <v>62594.87</v>
      </c>
      <c r="D13" s="42">
        <v>889</v>
      </c>
      <c r="E13" s="41">
        <f t="shared" si="0"/>
        <v>62576.584802616984</v>
      </c>
      <c r="F13" s="16">
        <f t="shared" si="2"/>
        <v>-18.285197383018385</v>
      </c>
      <c r="G13" s="31">
        <f t="shared" si="1"/>
        <v>247.59892494924682</v>
      </c>
      <c r="H13" s="46">
        <f t="shared" si="3"/>
        <v>265.88412233226518</v>
      </c>
    </row>
    <row r="14" spans="1:8">
      <c r="A14" s="7" t="s">
        <v>7</v>
      </c>
      <c r="B14" s="47">
        <v>8408</v>
      </c>
      <c r="C14" s="51">
        <v>594015.44999999995</v>
      </c>
      <c r="D14" s="40">
        <v>8460</v>
      </c>
      <c r="E14" s="41">
        <f t="shared" si="0"/>
        <v>595498.20858283422</v>
      </c>
      <c r="F14" s="16">
        <f t="shared" si="2"/>
        <v>1482.7585828342708</v>
      </c>
      <c r="G14" s="31">
        <f t="shared" si="1"/>
        <v>2356.2282396744968</v>
      </c>
      <c r="H14" s="46">
        <f t="shared" si="3"/>
        <v>873.46965684022598</v>
      </c>
    </row>
    <row r="15" spans="1:8">
      <c r="A15" s="7" t="s">
        <v>8</v>
      </c>
      <c r="B15" s="47">
        <v>16690</v>
      </c>
      <c r="C15" s="51">
        <v>1179129.1399999999</v>
      </c>
      <c r="D15" s="40">
        <v>17023</v>
      </c>
      <c r="E15" s="41">
        <f t="shared" si="0"/>
        <v>1198246.5726602348</v>
      </c>
      <c r="F15" s="16">
        <f t="shared" si="2"/>
        <v>19117.432660234859</v>
      </c>
      <c r="G15" s="31">
        <f t="shared" si="1"/>
        <v>4741.1434189100428</v>
      </c>
      <c r="H15" s="45">
        <f t="shared" si="3"/>
        <v>-14376.289241324816</v>
      </c>
    </row>
    <row r="16" spans="1:8">
      <c r="A16" s="7" t="s">
        <v>34</v>
      </c>
      <c r="B16" s="47">
        <v>16848</v>
      </c>
      <c r="C16" s="51">
        <v>1190291.6499999999</v>
      </c>
      <c r="D16" s="40">
        <v>16737</v>
      </c>
      <c r="E16" s="41">
        <f t="shared" si="0"/>
        <v>1178115.0729374583</v>
      </c>
      <c r="F16" s="16">
        <f t="shared" si="2"/>
        <v>-12176.577062541619</v>
      </c>
      <c r="G16" s="31">
        <f t="shared" si="1"/>
        <v>4661.4884216822757</v>
      </c>
      <c r="H16" s="46">
        <f t="shared" si="3"/>
        <v>16838.065484223895</v>
      </c>
    </row>
    <row r="17" spans="1:8">
      <c r="A17" s="7" t="s">
        <v>9</v>
      </c>
      <c r="B17" s="48">
        <v>1998</v>
      </c>
      <c r="C17" s="52">
        <v>141156.38</v>
      </c>
      <c r="D17" s="40">
        <v>2017</v>
      </c>
      <c r="E17" s="41">
        <f t="shared" si="0"/>
        <v>141976.34594699487</v>
      </c>
      <c r="F17" s="16">
        <f t="shared" si="2"/>
        <v>819.96594699486741</v>
      </c>
      <c r="G17" s="31">
        <f t="shared" si="1"/>
        <v>561.76269023917973</v>
      </c>
      <c r="H17" s="45">
        <f t="shared" si="3"/>
        <v>-258.20325675568768</v>
      </c>
    </row>
    <row r="18" spans="1:8">
      <c r="A18" s="7" t="s">
        <v>35</v>
      </c>
      <c r="B18" s="48">
        <v>9585</v>
      </c>
      <c r="C18" s="52">
        <v>677169.13</v>
      </c>
      <c r="D18" s="40">
        <v>9671</v>
      </c>
      <c r="E18" s="41">
        <f t="shared" si="0"/>
        <v>680740.32803836768</v>
      </c>
      <c r="F18" s="16">
        <f t="shared" si="2"/>
        <v>3571.198038367671</v>
      </c>
      <c r="G18" s="31">
        <f t="shared" si="1"/>
        <v>2693.5086649990617</v>
      </c>
      <c r="H18" s="45">
        <f t="shared" si="3"/>
        <v>-877.68937336860927</v>
      </c>
    </row>
    <row r="19" spans="1:8">
      <c r="A19" s="7" t="s">
        <v>10</v>
      </c>
      <c r="B19" s="48">
        <v>8044</v>
      </c>
      <c r="C19" s="52">
        <v>568299.27</v>
      </c>
      <c r="D19" s="40">
        <v>7978</v>
      </c>
      <c r="E19" s="41">
        <f t="shared" si="0"/>
        <v>561570.29646263015</v>
      </c>
      <c r="F19" s="16">
        <f t="shared" si="2"/>
        <v>-6728.9735373698641</v>
      </c>
      <c r="G19" s="31">
        <f t="shared" si="1"/>
        <v>2221.9845030878414</v>
      </c>
      <c r="H19" s="46">
        <f t="shared" si="3"/>
        <v>8950.9580404577064</v>
      </c>
    </row>
    <row r="20" spans="1:8">
      <c r="A20" s="7" t="s">
        <v>36</v>
      </c>
      <c r="B20" s="48">
        <v>18871</v>
      </c>
      <c r="C20" s="52">
        <v>1333214.26</v>
      </c>
      <c r="D20" s="40">
        <v>18824</v>
      </c>
      <c r="E20" s="41">
        <f t="shared" si="0"/>
        <v>1325018.7090263916</v>
      </c>
      <c r="F20" s="16">
        <f t="shared" si="2"/>
        <v>-8195.5509736083914</v>
      </c>
      <c r="G20" s="31">
        <f t="shared" si="1"/>
        <v>5242.747090263917</v>
      </c>
      <c r="H20" s="46">
        <f t="shared" si="3"/>
        <v>13438.298063872309</v>
      </c>
    </row>
    <row r="21" spans="1:8">
      <c r="A21" s="7" t="s">
        <v>11</v>
      </c>
      <c r="B21" s="48">
        <v>4814</v>
      </c>
      <c r="C21" s="52">
        <v>340103.51</v>
      </c>
      <c r="D21" s="40">
        <v>4846</v>
      </c>
      <c r="E21" s="41">
        <f t="shared" si="0"/>
        <v>341109.25754047459</v>
      </c>
      <c r="F21" s="16">
        <f t="shared" si="2"/>
        <v>1005.7475404745783</v>
      </c>
      <c r="G21" s="31">
        <f t="shared" si="1"/>
        <v>1349.6787292508998</v>
      </c>
      <c r="H21" s="46">
        <f t="shared" si="3"/>
        <v>343.93118877632151</v>
      </c>
    </row>
    <row r="22" spans="1:8">
      <c r="A22" s="7" t="s">
        <v>12</v>
      </c>
      <c r="B22" s="48">
        <v>1422</v>
      </c>
      <c r="C22" s="52">
        <v>100462.65</v>
      </c>
      <c r="D22" s="40">
        <v>1434</v>
      </c>
      <c r="E22" s="41">
        <f t="shared" si="0"/>
        <v>100939.05805056552</v>
      </c>
      <c r="F22" s="16">
        <f t="shared" si="2"/>
        <v>476.40805056552927</v>
      </c>
      <c r="G22" s="31">
        <f t="shared" si="1"/>
        <v>399.38904204411688</v>
      </c>
      <c r="H22" s="45">
        <f t="shared" si="3"/>
        <v>-77.019008521412388</v>
      </c>
    </row>
    <row r="23" spans="1:8">
      <c r="A23" s="7" t="s">
        <v>13</v>
      </c>
      <c r="B23" s="48">
        <v>10471</v>
      </c>
      <c r="C23" s="52">
        <v>739764</v>
      </c>
      <c r="D23" s="40">
        <v>10591</v>
      </c>
      <c r="E23" s="41">
        <f t="shared" si="0"/>
        <v>745498.99847527163</v>
      </c>
      <c r="F23" s="16">
        <f t="shared" si="2"/>
        <v>5734.9984752716264</v>
      </c>
      <c r="G23" s="31">
        <f t="shared" si="1"/>
        <v>2949.7415232142553</v>
      </c>
      <c r="H23" s="45">
        <f t="shared" si="3"/>
        <v>-2785.2569520573711</v>
      </c>
    </row>
    <row r="24" spans="1:8">
      <c r="A24" s="7" t="s">
        <v>42</v>
      </c>
      <c r="B24" s="49">
        <v>15505</v>
      </c>
      <c r="C24" s="53">
        <v>1095410.26</v>
      </c>
      <c r="D24" s="40">
        <v>15561</v>
      </c>
      <c r="E24" s="41">
        <f t="shared" ref="E24" si="4">D24/$D$37*$E$37</f>
        <v>1095336.5985528941</v>
      </c>
      <c r="F24" s="16">
        <f t="shared" ref="F24" si="5">E24-C24</f>
        <v>-73.661447105929255</v>
      </c>
      <c r="G24" s="31">
        <f t="shared" ref="G24" si="6">D24/$D$37*$G$37</f>
        <v>4333.9559855289426</v>
      </c>
      <c r="H24" s="46">
        <f t="shared" ref="H24" si="7">G24-F24</f>
        <v>4407.6174326348719</v>
      </c>
    </row>
    <row r="25" spans="1:8">
      <c r="A25" s="7" t="s">
        <v>14</v>
      </c>
      <c r="B25" s="50">
        <v>2206</v>
      </c>
      <c r="C25" s="54">
        <v>155851.34</v>
      </c>
      <c r="D25" s="40">
        <v>2199</v>
      </c>
      <c r="E25" s="41">
        <f t="shared" ref="E25:E36" si="8">D25/$D$37*$E$37</f>
        <v>154787.30031603458</v>
      </c>
      <c r="F25" s="16">
        <f t="shared" si="2"/>
        <v>-1064.0396839654131</v>
      </c>
      <c r="G25" s="31">
        <f t="shared" ref="G25:G36" si="9">D25/$D$37*$G$37</f>
        <v>612.45223392957678</v>
      </c>
      <c r="H25" s="46">
        <f t="shared" si="3"/>
        <v>1676.4919178949899</v>
      </c>
    </row>
    <row r="26" spans="1:8">
      <c r="A26" s="7" t="s">
        <v>37</v>
      </c>
      <c r="B26" s="50">
        <v>8474</v>
      </c>
      <c r="C26" s="54">
        <v>598678.27</v>
      </c>
      <c r="D26" s="40">
        <v>8569</v>
      </c>
      <c r="E26" s="41">
        <f t="shared" si="8"/>
        <v>603170.70323242387</v>
      </c>
      <c r="F26" s="16">
        <f t="shared" si="2"/>
        <v>4492.4332324238494</v>
      </c>
      <c r="G26" s="31">
        <f t="shared" si="9"/>
        <v>2386.5862630934707</v>
      </c>
      <c r="H26" s="45">
        <f t="shared" si="3"/>
        <v>-2105.8469693303787</v>
      </c>
    </row>
    <row r="27" spans="1:8">
      <c r="A27" s="7" t="s">
        <v>15</v>
      </c>
      <c r="B27" s="50">
        <v>24559</v>
      </c>
      <c r="C27" s="54">
        <v>1735064.86</v>
      </c>
      <c r="D27" s="40">
        <v>24562</v>
      </c>
      <c r="E27" s="41">
        <f t="shared" si="8"/>
        <v>1728915.7209469946</v>
      </c>
      <c r="F27" s="16">
        <f t="shared" si="2"/>
        <v>-6149.1390530054923</v>
      </c>
      <c r="G27" s="31">
        <f t="shared" si="9"/>
        <v>6840.8602863930255</v>
      </c>
      <c r="H27" s="46">
        <f t="shared" si="3"/>
        <v>12989.999339398517</v>
      </c>
    </row>
    <row r="28" spans="1:8">
      <c r="A28" s="7" t="s">
        <v>38</v>
      </c>
      <c r="B28" s="50">
        <v>5870</v>
      </c>
      <c r="C28" s="54">
        <v>414708.69</v>
      </c>
      <c r="D28" s="40">
        <v>5907</v>
      </c>
      <c r="E28" s="41">
        <f t="shared" si="8"/>
        <v>415792.89812042576</v>
      </c>
      <c r="F28" s="16">
        <f t="shared" si="2"/>
        <v>1084.2081204257556</v>
      </c>
      <c r="G28" s="31">
        <f t="shared" si="9"/>
        <v>1645.182058127335</v>
      </c>
      <c r="H28" s="46">
        <f t="shared" si="3"/>
        <v>560.97393770157942</v>
      </c>
    </row>
    <row r="29" spans="1:8">
      <c r="A29" s="7" t="s">
        <v>39</v>
      </c>
      <c r="B29" s="50">
        <v>55283</v>
      </c>
      <c r="C29" s="54">
        <v>3905679.81</v>
      </c>
      <c r="D29" s="40">
        <v>54858</v>
      </c>
      <c r="E29" s="41">
        <f t="shared" si="8"/>
        <v>3861446.8943779105</v>
      </c>
      <c r="F29" s="16">
        <f t="shared" si="2"/>
        <v>-44232.915622089524</v>
      </c>
      <c r="G29" s="31">
        <f t="shared" si="9"/>
        <v>15278.719713009878</v>
      </c>
      <c r="H29" s="46">
        <f t="shared" si="3"/>
        <v>59511.635335099403</v>
      </c>
    </row>
    <row r="30" spans="1:8">
      <c r="A30" s="7" t="s">
        <v>16</v>
      </c>
      <c r="B30" s="50">
        <v>3043</v>
      </c>
      <c r="C30" s="54">
        <v>214984.42</v>
      </c>
      <c r="D30" s="40">
        <v>3033</v>
      </c>
      <c r="E30" s="41">
        <f t="shared" si="8"/>
        <v>213492.44286427143</v>
      </c>
      <c r="F30" s="16">
        <f t="shared" si="2"/>
        <v>-1491.977135728579</v>
      </c>
      <c r="G30" s="31">
        <f t="shared" si="9"/>
        <v>844.732890181176</v>
      </c>
      <c r="H30" s="46">
        <f t="shared" si="3"/>
        <v>2336.7100259097551</v>
      </c>
    </row>
    <row r="31" spans="1:8">
      <c r="A31" s="7" t="s">
        <v>17</v>
      </c>
      <c r="B31" s="50">
        <v>9268</v>
      </c>
      <c r="C31" s="54">
        <v>654773.44999999995</v>
      </c>
      <c r="D31" s="40">
        <v>9229</v>
      </c>
      <c r="E31" s="41">
        <f t="shared" si="8"/>
        <v>649628.01028498553</v>
      </c>
      <c r="F31" s="16">
        <f t="shared" si="2"/>
        <v>-5145.4397150144214</v>
      </c>
      <c r="G31" s="31">
        <f t="shared" si="9"/>
        <v>2570.4054874652402</v>
      </c>
      <c r="H31" s="46">
        <f t="shared" si="3"/>
        <v>7715.8452024796616</v>
      </c>
    </row>
    <row r="32" spans="1:8">
      <c r="A32" s="7" t="s">
        <v>18</v>
      </c>
      <c r="B32" s="50">
        <v>1690</v>
      </c>
      <c r="C32" s="54">
        <v>119396.54</v>
      </c>
      <c r="D32" s="40">
        <v>1682</v>
      </c>
      <c r="E32" s="41">
        <f t="shared" si="8"/>
        <v>118395.74312486139</v>
      </c>
      <c r="F32" s="16">
        <f t="shared" si="2"/>
        <v>-1000.796875138607</v>
      </c>
      <c r="G32" s="31">
        <f t="shared" si="9"/>
        <v>468.46050817169083</v>
      </c>
      <c r="H32" s="46">
        <f>G32-F32</f>
        <v>1469.2573833102979</v>
      </c>
    </row>
    <row r="33" spans="1:8">
      <c r="A33" s="7" t="s">
        <v>19</v>
      </c>
      <c r="B33" s="50">
        <v>1944</v>
      </c>
      <c r="C33" s="54">
        <v>137341.34</v>
      </c>
      <c r="D33" s="40">
        <v>1959</v>
      </c>
      <c r="E33" s="41">
        <f t="shared" si="8"/>
        <v>137893.73411510311</v>
      </c>
      <c r="F33" s="16">
        <f t="shared" si="2"/>
        <v>552.39411510311766</v>
      </c>
      <c r="G33" s="31">
        <f t="shared" si="9"/>
        <v>545.60887961256969</v>
      </c>
      <c r="H33" s="45">
        <f>G33-F33</f>
        <v>-6.7852354905479615</v>
      </c>
    </row>
    <row r="34" spans="1:8">
      <c r="A34" s="7" t="s">
        <v>20</v>
      </c>
      <c r="B34" s="50">
        <v>178630</v>
      </c>
      <c r="C34" s="54">
        <v>12620002.26</v>
      </c>
      <c r="D34" s="40">
        <v>180225</v>
      </c>
      <c r="E34" s="41">
        <f t="shared" si="8"/>
        <v>12686012.369011974</v>
      </c>
      <c r="F34" s="16">
        <f t="shared" si="2"/>
        <v>66010.109011974186</v>
      </c>
      <c r="G34" s="31">
        <f t="shared" si="9"/>
        <v>50195.18138242745</v>
      </c>
      <c r="H34" s="45">
        <f t="shared" si="3"/>
        <v>-15814.927629546735</v>
      </c>
    </row>
    <row r="35" spans="1:8">
      <c r="A35" s="7" t="s">
        <v>21</v>
      </c>
      <c r="B35" s="50">
        <v>15685</v>
      </c>
      <c r="C35" s="54">
        <v>1108127.05</v>
      </c>
      <c r="D35" s="40">
        <v>15499</v>
      </c>
      <c r="E35" s="41">
        <f t="shared" si="8"/>
        <v>1090972.4272843201</v>
      </c>
      <c r="F35" s="16">
        <f t="shared" si="2"/>
        <v>-17154.622715679929</v>
      </c>
      <c r="G35" s="31">
        <f t="shared" si="9"/>
        <v>4316.6881189970482</v>
      </c>
      <c r="H35" s="46">
        <f>G35-F35</f>
        <v>21471.310834676977</v>
      </c>
    </row>
    <row r="36" spans="1:8" ht="13.8" thickBot="1">
      <c r="A36" s="8" t="s">
        <v>22</v>
      </c>
      <c r="B36" s="50">
        <v>2353</v>
      </c>
      <c r="C36" s="54">
        <v>166236.72</v>
      </c>
      <c r="D36" s="43">
        <v>2324</v>
      </c>
      <c r="E36" s="44">
        <f t="shared" si="8"/>
        <v>163586.03271235304</v>
      </c>
      <c r="F36" s="17">
        <f t="shared" si="2"/>
        <v>-2650.687287646957</v>
      </c>
      <c r="G36" s="33">
        <f t="shared" si="9"/>
        <v>647.26648096968461</v>
      </c>
      <c r="H36" s="46">
        <f t="shared" si="3"/>
        <v>3297.9537686166414</v>
      </c>
    </row>
    <row r="37" spans="1:8" ht="13.8" thickBot="1">
      <c r="A37" s="1" t="s">
        <v>26</v>
      </c>
      <c r="B37" s="2">
        <f>SUM(B9:B36)</f>
        <v>467217</v>
      </c>
      <c r="C37" s="15">
        <f>SUM(C9:C36)</f>
        <v>33008338.999999996</v>
      </c>
      <c r="D37" s="29">
        <f>SUM(D9:D36)</f>
        <v>468936</v>
      </c>
      <c r="E37" s="21">
        <f>C37</f>
        <v>33008338.999999996</v>
      </c>
      <c r="F37" s="24">
        <f>SUM(F9:F36)</f>
        <v>-4.0672603063285351E-9</v>
      </c>
      <c r="G37" s="32">
        <v>130605.23</v>
      </c>
      <c r="H37" s="57">
        <f>SUM(H9:H36)</f>
        <v>130605.23000000406</v>
      </c>
    </row>
    <row r="38" spans="1:8">
      <c r="G38" s="5"/>
      <c r="H38" s="5"/>
    </row>
    <row r="39" spans="1:8" ht="13.8">
      <c r="A39" s="34" t="s">
        <v>45</v>
      </c>
      <c r="H39" s="5"/>
    </row>
    <row r="40" spans="1:8">
      <c r="E40" s="5"/>
      <c r="H40" s="5"/>
    </row>
    <row r="41" spans="1:8">
      <c r="G41" s="35"/>
      <c r="H41" s="56"/>
    </row>
    <row r="42" spans="1:8">
      <c r="H42" s="55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jkaituri</dc:creator>
  <cp:lastModifiedBy>Rinne Sari</cp:lastModifiedBy>
  <dcterms:created xsi:type="dcterms:W3CDTF">2010-02-02T12:49:20Z</dcterms:created>
  <dcterms:modified xsi:type="dcterms:W3CDTF">2014-03-26T10:34:07Z</dcterms:modified>
</cp:coreProperties>
</file>