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18" i="1" l="1"/>
  <c r="F8" i="1" l="1"/>
  <c r="G8" i="1"/>
  <c r="D8" i="1"/>
  <c r="D18" i="1" l="1"/>
  <c r="E18" i="1" s="1"/>
  <c r="H18" i="1"/>
  <c r="G20" i="1" l="1"/>
  <c r="D20" i="1"/>
  <c r="H20" i="1" l="1"/>
  <c r="E20" i="1"/>
  <c r="G22" i="1"/>
  <c r="D22" i="1"/>
  <c r="G16" i="1"/>
  <c r="D16" i="1"/>
  <c r="D14" i="1" l="1"/>
  <c r="G14" i="1"/>
  <c r="G6" i="1"/>
  <c r="C8" i="1"/>
  <c r="C22" i="1"/>
  <c r="E24" i="1" l="1"/>
  <c r="H24" i="1"/>
  <c r="F22" i="1"/>
  <c r="F14" i="1" s="1"/>
  <c r="F5" i="1" s="1"/>
  <c r="E17" i="1"/>
  <c r="C14" i="1"/>
  <c r="C5" i="1" s="1"/>
  <c r="C6" i="1"/>
  <c r="H12" i="1" l="1"/>
  <c r="D6" i="1" l="1"/>
  <c r="E22" i="1" l="1"/>
  <c r="H22" i="1"/>
  <c r="F6" i="1"/>
  <c r="E12" i="1"/>
  <c r="E11" i="1"/>
  <c r="E10" i="1"/>
  <c r="E9" i="1"/>
  <c r="E25" i="1"/>
  <c r="E23" i="1"/>
  <c r="E21" i="1"/>
  <c r="E19" i="1"/>
  <c r="E15" i="1"/>
  <c r="H11" i="1"/>
  <c r="H10" i="1"/>
  <c r="H9" i="1"/>
  <c r="H25" i="1"/>
  <c r="H23" i="1"/>
  <c r="H21" i="1"/>
  <c r="H19" i="1"/>
  <c r="H17" i="1"/>
  <c r="H15" i="1"/>
  <c r="H8" i="1" l="1"/>
  <c r="E16" i="1"/>
  <c r="H6" i="1"/>
  <c r="D5" i="1"/>
  <c r="E6" i="1"/>
  <c r="E8" i="1"/>
  <c r="H16" i="1"/>
  <c r="H14" i="1" l="1"/>
  <c r="G5" i="1"/>
  <c r="H5" i="1" s="1"/>
  <c r="E5" i="1"/>
  <c r="E14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<sst xmlns="http://schemas.openxmlformats.org/spreadsheetml/2006/main" count="47" uniqueCount="44">
  <si>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</si>
  <si>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</si>
  <si>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</si>
  <si>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</si>
  <si>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</si>
  <si>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</si>
  <si>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</si>
  <si>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</si>
  <si>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</si>
  <si>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</si>
  <si>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</si>
  <si>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</si>
  <si>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</si>
  <si>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</si>
  <si>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</si>
  <si>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</si>
  <si>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</si>
  <si>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</si>
  <si>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</si>
  <si>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</si>
  <si>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</si>
  <si>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</si>
  <si>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</si>
  <si>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</si>
  <si>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</si>
  <si>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</si>
  <si>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</si>
  <si>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</si>
  <si>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</si>
  <si>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</si>
  <si>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</si>
  <si>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</si>
  <si>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</si>
  <si>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</si>
  <si>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TA 2012</t>
  </si>
  <si>
    <t>Lomarahat, haitat, sijaiset jne.</t>
  </si>
  <si>
    <t>Tot%  2012</t>
  </si>
  <si>
    <t>TA 2013</t>
  </si>
  <si>
    <t>Tot% 2013</t>
  </si>
  <si>
    <t>Hankintojen jaksotus</t>
  </si>
  <si>
    <t>Sopimuskorvaukset ym.</t>
  </si>
  <si>
    <t xml:space="preserve">Tot. 1  -  10 2012 </t>
  </si>
  <si>
    <t>Tot. 1  -  10 2013</t>
  </si>
  <si>
    <t>Talouden toteutuminen: tammi-lokakuu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</si>
</sst>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12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3" fontId="6" fillId="5" borderId="8" xfId="0" applyNumberFormat="1" applyFont="1" applyFill="1" applyBorder="1" applyAlignment="1">
      <alignment horizontal="right" vertical="center" wrapText="1"/>
    </xf>
    <xf numFmtId="49" fontId="7" fillId="7" borderId="3" xfId="0" applyNumberFormat="1" applyFont="1" applyFill="1" applyBorder="1" applyAlignment="1">
      <alignment horizontal="left"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4" fontId="6" fillId="5" borderId="18" xfId="0" applyNumberFormat="1" applyFont="1" applyFill="1" applyBorder="1" applyAlignment="1">
      <alignment horizontal="right" vertical="center" wrapText="1"/>
    </xf>
    <xf numFmtId="164" fontId="6" fillId="5" borderId="21" xfId="0" applyNumberFormat="1" applyFont="1" applyFill="1" applyBorder="1" applyAlignment="1">
      <alignment horizontal="right" vertical="center" wrapText="1"/>
    </xf>
    <xf numFmtId="49" fontId="7" fillId="7" borderId="8" xfId="0" applyNumberFormat="1" applyFont="1" applyFill="1" applyBorder="1" applyAlignment="1">
      <alignment horizontal="left" vertical="center" wrapText="1" indent="4"/>
    </xf>
    <xf numFmtId="49" fontId="7" fillId="7" borderId="20" xfId="0" applyNumberFormat="1" applyFont="1" applyFill="1" applyBorder="1" applyAlignment="1">
      <alignment horizontal="left" vertical="center" wrapText="1" indent="4"/>
    </xf>
    <xf numFmtId="49" fontId="7" fillId="7" borderId="22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6" fillId="8" borderId="24" xfId="0" applyNumberFormat="1" applyFont="1" applyFill="1" applyBorder="1" applyAlignment="1">
      <alignment horizontal="right" vertical="center" wrapText="1"/>
    </xf>
    <xf numFmtId="49" fontId="6" fillId="4" borderId="25" xfId="0" applyNumberFormat="1" applyFont="1" applyFill="1" applyBorder="1" applyAlignment="1">
      <alignment horizontal="left" vertical="center" wrapText="1" indent="2"/>
    </xf>
    <xf numFmtId="49" fontId="6" fillId="4" borderId="26" xfId="0" applyNumberFormat="1" applyFont="1" applyFill="1" applyBorder="1" applyAlignment="1">
      <alignment horizontal="lef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7" fillId="9" borderId="3" xfId="0" applyNumberFormat="1" applyFont="1" applyFill="1" applyBorder="1" applyAlignment="1">
      <alignment horizontal="right" vertical="center" wrapText="1"/>
    </xf>
    <xf numFmtId="49" fontId="7" fillId="7" borderId="17" xfId="0" applyNumberFormat="1" applyFont="1" applyFill="1" applyBorder="1" applyAlignment="1">
      <alignment horizontal="left" vertical="center" wrapText="1" indent="4"/>
    </xf>
    <xf numFmtId="49" fontId="7" fillId="7" borderId="19" xfId="0" applyNumberFormat="1" applyFont="1" applyFill="1" applyBorder="1" applyAlignment="1">
      <alignment horizontal="left" vertical="center" wrapText="1"/>
    </xf>
    <xf numFmtId="49" fontId="7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left" vertical="center" wrapText="1" indent="2"/>
    </xf>
    <xf numFmtId="49" fontId="6" fillId="4" borderId="10" xfId="0" applyNumberFormat="1" applyFont="1" applyFill="1" applyBorder="1" applyAlignment="1">
      <alignment horizontal="lef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49" fontId="9" fillId="5" borderId="3" xfId="0" applyNumberFormat="1" applyFont="1" applyFill="1" applyBorder="1" applyAlignment="1">
      <alignment horizontal="left" vertical="center" wrapText="1"/>
    </xf>
    <xf numFmtId="49" fontId="6" fillId="5" borderId="3" xfId="0" applyNumberFormat="1" applyFont="1" applyFill="1" applyBorder="1" applyAlignment="1">
      <alignment horizontal="left"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9" fontId="6" fillId="5" borderId="8" xfId="0" applyNumberFormat="1" applyFont="1" applyFill="1" applyBorder="1" applyAlignment="1">
      <alignment horizontal="left" vertical="center" wrapText="1" indent="5"/>
    </xf>
    <xf numFmtId="49" fontId="6" fillId="5" borderId="7" xfId="0" applyNumberFormat="1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righ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right" vertical="center" wrapText="1"/>
    </xf>
    <xf numFmtId="49" fontId="6" fillId="3" borderId="14" xfId="0" applyNumberFormat="1" applyFont="1" applyFill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right" vertical="center" wrapText="1"/>
    </xf>
    <xf numFmtId="164" fontId="6" fillId="9" borderId="3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0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6" fillId="9" borderId="17" xfId="0" applyNumberFormat="1" applyFont="1" applyFill="1" applyBorder="1" applyAlignment="1">
      <alignment horizontal="right" vertical="center" wrapText="1"/>
    </xf>
    <xf numFmtId="3" fontId="6" fillId="10" borderId="8" xfId="0" applyNumberFormat="1" applyFont="1" applyFill="1" applyBorder="1" applyAlignment="1">
      <alignment horizontal="right" vertical="center" wrapText="1"/>
    </xf>
    <xf numFmtId="164" fontId="6" fillId="9" borderId="2" xfId="0" applyNumberFormat="1" applyFont="1" applyFill="1" applyBorder="1" applyAlignment="1">
      <alignment horizontal="right" vertical="center" wrapText="1"/>
    </xf>
    <xf numFmtId="3" fontId="6" fillId="9" borderId="8" xfId="0" applyNumberFormat="1" applyFont="1" applyFill="1" applyBorder="1" applyAlignment="1">
      <alignment horizontal="right" vertical="center" wrapText="1"/>
    </xf>
    <xf numFmtId="3" fontId="6" fillId="9" borderId="2" xfId="0" applyNumberFormat="1" applyFont="1" applyFill="1" applyBorder="1" applyAlignment="1">
      <alignment horizontal="right" vertical="center" wrapText="1"/>
    </xf>
    <xf numFmtId="3" fontId="6" fillId="9" borderId="20" xfId="0" applyNumberFormat="1" applyFont="1" applyFill="1" applyBorder="1" applyAlignment="1">
      <alignment horizontal="righ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 indent="2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0" fontId="11" fillId="0" borderId="0" xfId="0" applyNumberFormat="1" applyFont="1"/>
    <xf numFmtId="49" fontId="6" fillId="5" borderId="12" xfId="0" applyNumberFormat="1" applyFont="1" applyFill="1" applyBorder="1" applyAlignment="1">
      <alignment horizontal="left" vertical="center" wrapText="1" indent="5"/>
    </xf>
    <xf numFmtId="3" fontId="6" fillId="5" borderId="12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5" borderId="22" xfId="0" applyNumberFormat="1" applyFont="1" applyFill="1" applyBorder="1" applyAlignment="1">
      <alignment horizontal="right" vertical="center" wrapText="1"/>
    </xf>
    <xf numFmtId="16" fontId="0" fillId="0" borderId="0" xfId="0" applyNumberFormat="1"/>
    <xf numFmtId="164" fontId="6" fillId="5" borderId="8" xfId="0" applyNumberFormat="1" applyFont="1" applyFill="1" applyBorder="1" applyAlignment="1">
      <alignment horizontal="right" vertical="center" wrapText="1"/>
    </xf>
    <xf numFmtId="49" fontId="7" fillId="6" borderId="23" xfId="0" applyNumberFormat="1" applyFont="1" applyFill="1" applyBorder="1" applyAlignment="1">
      <alignment horizontal="left" vertical="center" wrapText="1"/>
    </xf>
    <xf numFmtId="49" fontId="7" fillId="6" borderId="28" xfId="0" applyNumberFormat="1" applyFont="1" applyFill="1" applyBorder="1" applyAlignment="1">
      <alignment horizontal="left" vertical="center" wrapText="1"/>
    </xf>
    <xf numFmtId="49" fontId="7" fillId="6" borderId="29" xfId="0" applyNumberFormat="1" applyFont="1" applyFill="1" applyBorder="1" applyAlignment="1">
      <alignment horizontal="left" vertical="center" wrapText="1"/>
    </xf>
    <xf numFmtId="49" fontId="7" fillId="6" borderId="30" xfId="0" applyNumberFormat="1" applyFont="1" applyFill="1" applyBorder="1" applyAlignment="1">
      <alignment horizontal="left" vertical="center" wrapText="1"/>
    </xf>
    <xf numFmtId="49" fontId="1" fillId="5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5" fillId="6" borderId="31" xfId="0" applyNumberFormat="1" applyFont="1" applyFill="1" applyBorder="1" applyAlignment="1">
      <alignment horizontal="left" vertical="center" wrapText="1"/>
    </xf>
    <xf numFmtId="49" fontId="5" fillId="6" borderId="27" xfId="0" applyNumberFormat="1" applyFont="1" applyFill="1" applyBorder="1" applyAlignment="1">
      <alignment horizontal="lef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L37"/>
  <sheetViews>
    <sheetView showGridLines="0" tabSelected="1" workbookViewId="0">
      <selection activeCell="O17" sqref="O17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43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1</v>
      </c>
      <c r="B3" s="93"/>
      <c r="C3" s="93"/>
      <c r="D3" s="93"/>
      <c r="E3" s="93"/>
      <c r="F3" s="93"/>
      <c r="G3" s="2">
        <v>41583</v>
      </c>
      <c r="H3" s="78">
        <v>0.83330000000000004</v>
      </c>
    </row>
    <row r="4" spans="1:8" ht="13.8" thickBot="1">
      <c r="A4" s="94" t="s">
        <v>2</v>
      </c>
      <c r="B4" s="95"/>
      <c r="C4" s="55" t="s">
        <v>34</v>
      </c>
      <c r="D4" s="56" t="s">
        <v>41</v>
      </c>
      <c r="E4" s="57" t="s">
        <v>36</v>
      </c>
      <c r="F4" s="58" t="s">
        <v>37</v>
      </c>
      <c r="G4" s="58" t="s">
        <v>42</v>
      </c>
      <c r="H4" s="59" t="s">
        <v>38</v>
      </c>
    </row>
    <row r="5" spans="1:8" ht="13.5" customHeight="1" thickBot="1">
      <c r="A5" s="87" t="s">
        <v>3</v>
      </c>
      <c r="B5" s="88"/>
      <c r="C5" s="28">
        <f>C14</f>
        <v>31590653</v>
      </c>
      <c r="D5" s="29">
        <f>D14</f>
        <v>26480290.630000003</v>
      </c>
      <c r="E5" s="30">
        <f>D5/C5*100</f>
        <v>83.823182224185118</v>
      </c>
      <c r="F5" s="31">
        <f>F14</f>
        <v>32686039</v>
      </c>
      <c r="G5" s="32">
        <f>G14</f>
        <v>26960818.350000001</v>
      </c>
      <c r="H5" s="33">
        <f>G5/F5*100</f>
        <v>82.484201741300012</v>
      </c>
    </row>
    <row r="6" spans="1:8" ht="13.5" customHeight="1" thickBot="1">
      <c r="A6" s="89" t="s">
        <v>4</v>
      </c>
      <c r="B6" s="90"/>
      <c r="C6" s="34">
        <f>C8</f>
        <v>-33090653</v>
      </c>
      <c r="D6" s="35">
        <f>D8</f>
        <v>-27949137.91</v>
      </c>
      <c r="E6" s="36">
        <f>D6/C6*100</f>
        <v>84.462334152184908</v>
      </c>
      <c r="F6" s="37">
        <f>F8</f>
        <v>-34286039</v>
      </c>
      <c r="G6" s="38">
        <f>G8</f>
        <v>-28765034.790000003</v>
      </c>
      <c r="H6" s="39">
        <f>G6/F6*100</f>
        <v>83.89722356087853</v>
      </c>
    </row>
    <row r="7" spans="1:8" ht="13.8" thickBot="1">
      <c r="A7" s="26" t="s">
        <v>5</v>
      </c>
      <c r="B7" s="27"/>
      <c r="C7" s="40"/>
      <c r="D7" s="40"/>
      <c r="E7" s="41"/>
      <c r="F7" s="40"/>
      <c r="G7" s="42"/>
      <c r="H7" s="41"/>
    </row>
    <row r="8" spans="1:8" ht="13.8" thickBot="1">
      <c r="A8" s="43" t="s">
        <v>6</v>
      </c>
      <c r="B8" s="44" t="s">
        <v>7</v>
      </c>
      <c r="C8" s="45">
        <f>C9+C10+C11+C12</f>
        <v>-33090653</v>
      </c>
      <c r="D8" s="52">
        <f>D9+D10+D11+D12</f>
        <v>-27949137.91</v>
      </c>
      <c r="E8" s="46">
        <f t="shared" ref="E8:E12" si="0">D8/C8*100</f>
        <v>84.462334152184908</v>
      </c>
      <c r="F8" s="45">
        <f>F9+F10+F11+F12</f>
        <v>-34286039</v>
      </c>
      <c r="G8" s="47">
        <f>G9+G10+G11+G12</f>
        <v>-28765034.790000003</v>
      </c>
      <c r="H8" s="18">
        <f t="shared" ref="H8:H12" si="1">G8/F8*100</f>
        <v>83.89722356087853</v>
      </c>
    </row>
    <row r="9" spans="1:8" ht="14.4" thickTop="1" thickBot="1">
      <c r="A9" s="24" t="s">
        <v>8</v>
      </c>
      <c r="B9" s="25" t="s">
        <v>9</v>
      </c>
      <c r="C9" s="69">
        <v>-32047653</v>
      </c>
      <c r="D9" s="67">
        <v>-26709188.829999998</v>
      </c>
      <c r="E9" s="60">
        <f t="shared" si="0"/>
        <v>83.342105676194137</v>
      </c>
      <c r="F9" s="64">
        <v>-33062339</v>
      </c>
      <c r="G9" s="21">
        <v>-27551988.550000001</v>
      </c>
      <c r="H9" s="23">
        <f t="shared" si="1"/>
        <v>83.333452451745785</v>
      </c>
    </row>
    <row r="10" spans="1:8" ht="13.5" customHeight="1" thickBot="1">
      <c r="A10" s="14" t="s">
        <v>11</v>
      </c>
      <c r="B10" s="4" t="s">
        <v>12</v>
      </c>
      <c r="C10" s="69">
        <v>-399100</v>
      </c>
      <c r="D10" s="67">
        <v>-508409.3</v>
      </c>
      <c r="E10" s="60">
        <f t="shared" si="0"/>
        <v>127.38895013781007</v>
      </c>
      <c r="F10" s="64">
        <v>-476700</v>
      </c>
      <c r="G10" s="21">
        <v>-794646.43</v>
      </c>
      <c r="H10" s="23">
        <f t="shared" si="1"/>
        <v>166.69738409901407</v>
      </c>
    </row>
    <row r="11" spans="1:8" ht="13.5" customHeight="1" thickBot="1">
      <c r="A11" s="14" t="s">
        <v>13</v>
      </c>
      <c r="B11" s="4" t="s">
        <v>14</v>
      </c>
      <c r="C11" s="69">
        <v>-391000</v>
      </c>
      <c r="D11" s="67">
        <v>-706954.07</v>
      </c>
      <c r="E11" s="60">
        <f t="shared" si="0"/>
        <v>180.80666751918159</v>
      </c>
      <c r="F11" s="64">
        <v>-444600</v>
      </c>
      <c r="G11" s="21">
        <v>-247428.3</v>
      </c>
      <c r="H11" s="23">
        <f t="shared" si="1"/>
        <v>55.651889338731444</v>
      </c>
    </row>
    <row r="12" spans="1:8" ht="12" customHeight="1" thickBot="1">
      <c r="A12" s="14" t="s">
        <v>15</v>
      </c>
      <c r="B12" s="4" t="s">
        <v>16</v>
      </c>
      <c r="C12" s="69">
        <v>-252900</v>
      </c>
      <c r="D12" s="67">
        <v>-24585.71</v>
      </c>
      <c r="E12" s="60">
        <f t="shared" si="0"/>
        <v>9.7215144325820493</v>
      </c>
      <c r="F12" s="64">
        <v>-302400</v>
      </c>
      <c r="G12" s="21">
        <v>-170971.51</v>
      </c>
      <c r="H12" s="23">
        <f t="shared" si="1"/>
        <v>56.538197751322748</v>
      </c>
    </row>
    <row r="13" spans="1:8" ht="13.8" thickBot="1">
      <c r="A13" s="26" t="s">
        <v>17</v>
      </c>
      <c r="B13" s="71"/>
      <c r="C13" s="5"/>
      <c r="D13" s="6"/>
      <c r="E13" s="7"/>
      <c r="F13" s="5"/>
      <c r="G13" s="8"/>
      <c r="H13" s="9"/>
    </row>
    <row r="14" spans="1:8" ht="13.8" thickBot="1">
      <c r="A14" s="19" t="s">
        <v>18</v>
      </c>
      <c r="B14" s="20" t="s">
        <v>19</v>
      </c>
      <c r="C14" s="10">
        <f>C15+C17+C19+C21+C22</f>
        <v>31590653</v>
      </c>
      <c r="D14" s="47">
        <f>D16+D18+D20+D21+D22</f>
        <v>26480290.630000003</v>
      </c>
      <c r="E14" s="46">
        <f>D14/C14*100</f>
        <v>83.823182224185118</v>
      </c>
      <c r="F14" s="10">
        <f>F15+F17+F19+F21+F22</f>
        <v>32686039</v>
      </c>
      <c r="G14" s="47">
        <f>G16+G18+G20+G21+G22</f>
        <v>26960818.350000001</v>
      </c>
      <c r="H14" s="46">
        <f>G14/F14*100</f>
        <v>82.484201741300012</v>
      </c>
    </row>
    <row r="15" spans="1:8" ht="14.4" thickTop="1" thickBot="1">
      <c r="A15" s="14" t="s">
        <v>20</v>
      </c>
      <c r="B15" s="4" t="s">
        <v>21</v>
      </c>
      <c r="C15" s="65">
        <v>20774126</v>
      </c>
      <c r="D15" s="12">
        <v>16560371.41</v>
      </c>
      <c r="E15" s="11">
        <f>D15/C15*100</f>
        <v>79.716332759318007</v>
      </c>
      <c r="F15" s="61">
        <v>21353820</v>
      </c>
      <c r="G15" s="12">
        <v>16716596.73</v>
      </c>
      <c r="H15" s="11">
        <f>G15/F15*100</f>
        <v>78.283870192780498</v>
      </c>
    </row>
    <row r="16" spans="1:8" ht="13.8" thickBot="1">
      <c r="A16" s="72" t="s">
        <v>35</v>
      </c>
      <c r="B16" s="48" t="s">
        <v>10</v>
      </c>
      <c r="C16" s="73">
        <v>320000</v>
      </c>
      <c r="D16" s="67">
        <f>D15+C16</f>
        <v>16880371.41</v>
      </c>
      <c r="E16" s="67">
        <f>D16/C15*100</f>
        <v>81.256710438744818</v>
      </c>
      <c r="F16" s="86">
        <v>370000</v>
      </c>
      <c r="G16" s="21">
        <f>G15+F16</f>
        <v>17086596.73</v>
      </c>
      <c r="H16" s="23">
        <f>G16/F15*100</f>
        <v>80.016581248694621</v>
      </c>
    </row>
    <row r="17" spans="1:12" ht="14.25" customHeight="1" thickBot="1">
      <c r="A17" s="15" t="s">
        <v>22</v>
      </c>
      <c r="B17" s="16" t="s">
        <v>23</v>
      </c>
      <c r="C17" s="70">
        <v>4661771</v>
      </c>
      <c r="D17" s="13">
        <v>4507945.01</v>
      </c>
      <c r="E17" s="75">
        <f t="shared" ref="E17:E25" si="2">D17/C17*100</f>
        <v>96.7002671302387</v>
      </c>
      <c r="F17" s="63">
        <v>4903374</v>
      </c>
      <c r="G17" s="13">
        <v>4427551.96</v>
      </c>
      <c r="H17" s="84">
        <f>G17/F17*100</f>
        <v>90.296028000311622</v>
      </c>
    </row>
    <row r="18" spans="1:12" ht="14.25" customHeight="1" thickBot="1">
      <c r="A18" s="72" t="s">
        <v>40</v>
      </c>
      <c r="B18" s="82" t="s">
        <v>10</v>
      </c>
      <c r="C18" s="66">
        <v>50000</v>
      </c>
      <c r="D18" s="67">
        <f>D17+C18</f>
        <v>4557945.01</v>
      </c>
      <c r="E18" s="67">
        <f>D18/C17*100</f>
        <v>97.772820887169274</v>
      </c>
      <c r="F18" s="66">
        <v>100000</v>
      </c>
      <c r="G18" s="21">
        <f>G17+F18</f>
        <v>4527551.96</v>
      </c>
      <c r="H18" s="23">
        <f>G18/F17*100</f>
        <v>92.335440045976497</v>
      </c>
    </row>
    <row r="19" spans="1:12" ht="13.8" thickBot="1">
      <c r="A19" s="14" t="s">
        <v>24</v>
      </c>
      <c r="B19" s="4" t="s">
        <v>25</v>
      </c>
      <c r="C19" s="68">
        <v>1253500</v>
      </c>
      <c r="D19" s="83">
        <v>1122331.3700000001</v>
      </c>
      <c r="E19" s="75">
        <f t="shared" si="2"/>
        <v>89.535809333865188</v>
      </c>
      <c r="F19" s="62">
        <v>1212600</v>
      </c>
      <c r="G19" s="83">
        <v>1093412.27</v>
      </c>
      <c r="H19" s="75">
        <f t="shared" ref="H19:H25" si="3">G19/F19*100</f>
        <v>90.17089477156523</v>
      </c>
    </row>
    <row r="20" spans="1:12" ht="13.8" thickBot="1">
      <c r="A20" s="72" t="s">
        <v>39</v>
      </c>
      <c r="B20" s="82" t="s">
        <v>10</v>
      </c>
      <c r="C20" s="81">
        <v>-50000</v>
      </c>
      <c r="D20" s="67">
        <f>D19+C20</f>
        <v>1072331.3700000001</v>
      </c>
      <c r="E20" s="60">
        <f>D20/C19*100</f>
        <v>85.546978061428007</v>
      </c>
      <c r="F20" s="81">
        <v>0</v>
      </c>
      <c r="G20" s="21">
        <f>G19+F20</f>
        <v>1093412.27</v>
      </c>
      <c r="H20" s="23">
        <f>G20/F19*100</f>
        <v>90.17089477156523</v>
      </c>
      <c r="L20" s="85"/>
    </row>
    <row r="21" spans="1:12" ht="13.8" thickBot="1">
      <c r="A21" s="14" t="s">
        <v>26</v>
      </c>
      <c r="B21" s="4" t="s">
        <v>27</v>
      </c>
      <c r="C21" s="68">
        <v>15000</v>
      </c>
      <c r="D21" s="67">
        <v>38428.28</v>
      </c>
      <c r="E21" s="60">
        <f t="shared" si="2"/>
        <v>256.18853333333334</v>
      </c>
      <c r="F21" s="62">
        <v>30000</v>
      </c>
      <c r="G21" s="21">
        <v>58348.4</v>
      </c>
      <c r="H21" s="23">
        <f t="shared" si="3"/>
        <v>194.49466666666669</v>
      </c>
    </row>
    <row r="22" spans="1:12" ht="13.8" thickBot="1">
      <c r="A22" s="14" t="s">
        <v>28</v>
      </c>
      <c r="B22" s="4" t="s">
        <v>29</v>
      </c>
      <c r="C22" s="68">
        <f>C23+C24+C25</f>
        <v>4886256</v>
      </c>
      <c r="D22" s="67">
        <f>D23+D24+D25</f>
        <v>3931214.56</v>
      </c>
      <c r="E22" s="60">
        <f t="shared" si="2"/>
        <v>80.454535333392272</v>
      </c>
      <c r="F22" s="62">
        <f>F23+F24+F25</f>
        <v>5186245</v>
      </c>
      <c r="G22" s="21">
        <f>G23+G24+G25</f>
        <v>4194908.99</v>
      </c>
      <c r="H22" s="23">
        <f t="shared" si="3"/>
        <v>80.885283861445032</v>
      </c>
    </row>
    <row r="23" spans="1:12" ht="13.8" thickBot="1">
      <c r="A23" s="53" t="s">
        <v>30</v>
      </c>
      <c r="B23" s="49" t="s">
        <v>31</v>
      </c>
      <c r="C23" s="3">
        <v>395100</v>
      </c>
      <c r="D23" s="73">
        <v>270417.31</v>
      </c>
      <c r="E23" s="74">
        <f t="shared" si="2"/>
        <v>68.442751202227285</v>
      </c>
      <c r="F23" s="3">
        <v>361400</v>
      </c>
      <c r="G23" s="73">
        <v>289023.8</v>
      </c>
      <c r="H23" s="74">
        <f t="shared" si="3"/>
        <v>79.973381294964028</v>
      </c>
    </row>
    <row r="24" spans="1:12" ht="13.8" thickBot="1">
      <c r="A24" s="53"/>
      <c r="B24" s="49" t="s">
        <v>32</v>
      </c>
      <c r="C24" s="3">
        <v>4232756</v>
      </c>
      <c r="D24" s="73">
        <v>3553569.3</v>
      </c>
      <c r="E24" s="74">
        <f t="shared" si="2"/>
        <v>83.954031368687438</v>
      </c>
      <c r="F24" s="3">
        <v>4615245</v>
      </c>
      <c r="G24" s="73">
        <v>3783212.6</v>
      </c>
      <c r="H24" s="74">
        <f t="shared" si="3"/>
        <v>81.972085988934495</v>
      </c>
    </row>
    <row r="25" spans="1:12" ht="13.5" customHeight="1" thickBot="1">
      <c r="A25" s="79" t="s">
        <v>33</v>
      </c>
      <c r="B25" s="54" t="s">
        <v>29</v>
      </c>
      <c r="C25" s="80">
        <v>258400</v>
      </c>
      <c r="D25" s="50">
        <v>107227.95</v>
      </c>
      <c r="E25" s="51">
        <f t="shared" si="2"/>
        <v>41.496884674922605</v>
      </c>
      <c r="F25" s="80">
        <v>209600</v>
      </c>
      <c r="G25" s="50">
        <v>122672.59</v>
      </c>
      <c r="H25" s="51">
        <f t="shared" si="3"/>
        <v>58.526999045801517</v>
      </c>
    </row>
    <row r="27" spans="1:12">
      <c r="G27" s="17"/>
    </row>
    <row r="28" spans="1:12">
      <c r="F28" s="22"/>
      <c r="G28" s="17"/>
    </row>
    <row r="29" spans="1:12">
      <c r="F29" s="22"/>
    </row>
    <row r="30" spans="1:12">
      <c r="G30" s="17"/>
    </row>
    <row r="31" spans="1:12">
      <c r="G31" s="17"/>
    </row>
    <row r="33" spans="4:7">
      <c r="D33" s="85"/>
      <c r="G33" s="17"/>
    </row>
    <row r="35" spans="4:7">
      <c r="G35" s="76"/>
    </row>
    <row r="37" spans="4:7">
      <c r="G37" s="77"/>
    </row>
  </sheetData>
  <mergeCells count="6">
    <mergeCell ref="A5:B5"/>
    <mergeCell ref="A6:B6"/>
    <mergeCell ref="A1:D1"/>
    <mergeCell ref="A2:G2"/>
    <mergeCell ref="A3:F3"/>
    <mergeCell ref="A4:B4"/>
  </mergeCells>
  <phoneticPr fontId="1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2013-05-06T10:12:08Z</cp:lastPrinted>
  <dcterms:created xsi:type="dcterms:W3CDTF">2011-06-09T07:17:35Z</dcterms:created>
  <dcterms:modified xsi:type="dcterms:W3CDTF">2013-11-27T10:36:31Z</dcterms:modified>
</cp:coreProperties>
</file>