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ämäTyökirja" defaultThemeVersion="124226"/>
  <bookViews>
    <workbookView xWindow="0" yWindow="60" windowWidth="11940" windowHeight="5970"/>
  </bookViews>
  <sheets>
    <sheet name="Pelan menotulo 3.2" sheetId="1" r:id="rId1"/>
  </sheets>
  <calcPr calcId="145621"/>
</workbook>
</file>

<file path=xl/calcChain.xml><?xml version="1.0" encoding="utf-8"?>
<calcChain xmlns="http://schemas.openxmlformats.org/spreadsheetml/2006/main">
  <c r="G13" i="1" l="1"/>
  <c r="G10" i="1" l="1"/>
  <c r="D21" i="1"/>
  <c r="C21" i="1"/>
  <c r="C16" i="1" l="1"/>
  <c r="C5" i="1" s="1"/>
  <c r="H41" i="1"/>
  <c r="E41" i="1"/>
  <c r="H40" i="1"/>
  <c r="E40" i="1"/>
  <c r="F21" i="1"/>
  <c r="F16" i="1" s="1"/>
  <c r="F5" i="1" s="1"/>
  <c r="G21" i="1"/>
  <c r="E18" i="1" l="1"/>
  <c r="G5" i="1" l="1"/>
  <c r="G16" i="1"/>
  <c r="H13" i="1"/>
  <c r="H12" i="1"/>
  <c r="G8" i="1" l="1"/>
  <c r="D8" i="1"/>
  <c r="G6" i="1"/>
  <c r="H21" i="1" l="1"/>
  <c r="H37" i="1"/>
  <c r="H36" i="1"/>
  <c r="E37" i="1"/>
  <c r="E36" i="1"/>
  <c r="H33" i="1"/>
  <c r="H32" i="1"/>
  <c r="E33" i="1"/>
  <c r="E32" i="1"/>
  <c r="H28" i="1"/>
  <c r="H29" i="1"/>
  <c r="E29" i="1"/>
  <c r="E28" i="1"/>
  <c r="F8" i="1"/>
  <c r="C8" i="1"/>
  <c r="C6" i="1" s="1"/>
  <c r="E13" i="1"/>
  <c r="E12" i="1"/>
  <c r="E11" i="1"/>
  <c r="E10" i="1"/>
  <c r="E9" i="1"/>
  <c r="E24" i="1"/>
  <c r="E22" i="1"/>
  <c r="E23" i="1"/>
  <c r="E20" i="1"/>
  <c r="E19" i="1"/>
  <c r="E17" i="1"/>
  <c r="H11" i="1"/>
  <c r="H10" i="1"/>
  <c r="H9" i="1"/>
  <c r="H24" i="1"/>
  <c r="H22" i="1"/>
  <c r="H23" i="1"/>
  <c r="H20" i="1"/>
  <c r="H19" i="1"/>
  <c r="H18" i="1"/>
  <c r="H17" i="1"/>
  <c r="F6" i="1" l="1"/>
  <c r="H6" i="1" s="1"/>
  <c r="E21" i="1"/>
  <c r="D16" i="1"/>
  <c r="H5" i="1"/>
  <c r="H16" i="1"/>
  <c r="H8" i="1"/>
  <c r="D6" i="1"/>
  <c r="E8" i="1"/>
  <c r="E6" i="1" l="1"/>
  <c r="D5" i="1"/>
  <c r="E16" i="1"/>
  <c r="E5" i="1" l="1"/>
</calcChain>
</file>

<file path=xl/sharedStrings.xml><?xml version="1.0" encoding="utf-8"?>
<sst xmlns="http://schemas.openxmlformats.org/spreadsheetml/2006/main" count="91" uniqueCount="56">
  <si>
    <t>Kustannuspaikkaryhmän meno-tulo raportti</t>
  </si>
  <si>
    <t>Pääkirjatilit ja nimikkeet</t>
  </si>
  <si>
    <t xml:space="preserve">TA 2010 </t>
  </si>
  <si>
    <t>Tot%  2010</t>
  </si>
  <si>
    <t xml:space="preserve">TA 2011 </t>
  </si>
  <si>
    <t>Tot% 2011</t>
  </si>
  <si>
    <t>TA-MENOT YHTEENSÄ OIKAISTUNA</t>
  </si>
  <si>
    <t>TA-TULOT YHTEENSÄ OIKAISTUNA</t>
  </si>
  <si>
    <t>TULOT</t>
  </si>
  <si>
    <t>10003A</t>
  </si>
  <si>
    <t>Toimintatuotot</t>
  </si>
  <si>
    <t>100030A</t>
  </si>
  <si>
    <t>Myyntituotot</t>
  </si>
  <si>
    <t>100032A</t>
  </si>
  <si>
    <t>Maksutuotot</t>
  </si>
  <si>
    <t>100033A</t>
  </si>
  <si>
    <t>Tuet ja avustukset</t>
  </si>
  <si>
    <t>100034A</t>
  </si>
  <si>
    <t>Vuokratuotot</t>
  </si>
  <si>
    <t>100035A</t>
  </si>
  <si>
    <t>Muut toimintatuotot</t>
  </si>
  <si>
    <t>MENOT</t>
  </si>
  <si>
    <t>10004A</t>
  </si>
  <si>
    <t>Toimintakulut</t>
  </si>
  <si>
    <t>100040A</t>
  </si>
  <si>
    <t>100043A</t>
  </si>
  <si>
    <t>Palvelujen ostot</t>
  </si>
  <si>
    <t>100045A</t>
  </si>
  <si>
    <t>Materiaalikulut</t>
  </si>
  <si>
    <t>100047A</t>
  </si>
  <si>
    <t>Avustukset</t>
  </si>
  <si>
    <t>100048A</t>
  </si>
  <si>
    <t>Muut toimintakulut</t>
  </si>
  <si>
    <t>1000480A</t>
  </si>
  <si>
    <t>Vuokrat</t>
  </si>
  <si>
    <t>Sisäiset vuokrat</t>
  </si>
  <si>
    <t>1000490A</t>
  </si>
  <si>
    <t>Tukipalvelut</t>
  </si>
  <si>
    <t>Pelastuspalvelut</t>
  </si>
  <si>
    <t>40100</t>
  </si>
  <si>
    <t>40200</t>
  </si>
  <si>
    <t>40300</t>
  </si>
  <si>
    <t xml:space="preserve">     10003A</t>
  </si>
  <si>
    <t xml:space="preserve">     10004A</t>
  </si>
  <si>
    <t xml:space="preserve">Tot. 1  -  12 2011 </t>
  </si>
  <si>
    <t>Henkilöstökulut</t>
  </si>
  <si>
    <t>40400</t>
  </si>
  <si>
    <t>V-S pelastuslaitos; tuki-, pelastus-, turvallisuus- ja ensihoitopalvelut</t>
  </si>
  <si>
    <t xml:space="preserve">Tot. 1  -  12 2012 </t>
  </si>
  <si>
    <r>
      <t xml:space="preserve">Talouden toteutuminen: tammi-joulukuu 2012 (100 %) </t>
    </r>
    <r>
      <rPr>
        <b/>
        <sz val="10"/>
        <color rgb="FFFF0000"/>
        <rFont val="Arial Unicode MS"/>
        <family val="2"/>
      </rPr>
      <t>TILINPÄÄTÖS</t>
    </r>
  </si>
  <si>
    <t>TA 2011</t>
  </si>
  <si>
    <t>Tot. 1  -  12 2011</t>
  </si>
  <si>
    <t>TA 20112</t>
  </si>
  <si>
    <t>Tot% 2012</t>
  </si>
  <si>
    <t>Riskienhallintapalvelut</t>
  </si>
  <si>
    <t>Ensihoitopalvelut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</si>
</sst>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##0.00;@"/>
    <numFmt numFmtId="165" formatCode="#,##0.00_ ;\-#,##0.00\ "/>
  </numFmts>
  <fonts count="13">
    <font>
      <sz val="10"/>
      <name val="Arial"/>
    </font>
    <font>
      <b/>
      <sz val="10"/>
      <color indexed="8"/>
      <name val="Arial"/>
      <family val="2"/>
    </font>
    <font>
      <b/>
      <sz val="10"/>
      <name val="Arial Unicode MS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i/>
      <sz val="8"/>
      <color indexed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rgb="FFFF0000"/>
      <name val="Arial Unicode MS"/>
      <family val="2"/>
    </font>
  </fonts>
  <fills count="12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/>
      <right style="medium">
        <color indexed="64"/>
      </right>
      <top/>
      <bottom style="medium">
        <color indexed="22"/>
      </bottom>
      <diagonal/>
    </border>
    <border>
      <left/>
      <right style="medium">
        <color indexed="22"/>
      </right>
      <top style="medium">
        <color indexed="64"/>
      </top>
      <bottom style="medium">
        <color indexed="22"/>
      </bottom>
      <diagonal/>
    </border>
    <border>
      <left/>
      <right style="medium">
        <color indexed="64"/>
      </right>
      <top style="medium">
        <color indexed="64"/>
      </top>
      <bottom style="medium">
        <color indexed="22"/>
      </bottom>
      <diagonal/>
    </border>
    <border>
      <left/>
      <right style="medium">
        <color indexed="22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22"/>
      </right>
      <top/>
      <bottom style="medium">
        <color indexed="22"/>
      </bottom>
      <diagonal/>
    </border>
    <border>
      <left style="medium">
        <color indexed="64"/>
      </left>
      <right style="medium">
        <color indexed="22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22"/>
      </right>
      <top/>
      <bottom style="double">
        <color indexed="64"/>
      </bottom>
      <diagonal/>
    </border>
    <border>
      <left style="medium">
        <color indexed="64"/>
      </left>
      <right style="medium">
        <color indexed="22"/>
      </right>
      <top/>
      <bottom style="medium">
        <color indexed="64"/>
      </bottom>
      <diagonal/>
    </border>
    <border>
      <left style="medium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22"/>
      </right>
      <top style="medium">
        <color indexed="64"/>
      </top>
      <bottom style="medium">
        <color indexed="64"/>
      </bottom>
      <diagonal/>
    </border>
    <border>
      <left/>
      <right style="medium">
        <color indexed="22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22"/>
      </right>
      <top style="medium">
        <color indexed="64"/>
      </top>
      <bottom style="medium">
        <color indexed="22"/>
      </bottom>
      <diagonal/>
    </border>
    <border>
      <left style="medium">
        <color indexed="64"/>
      </left>
      <right style="medium">
        <color indexed="22"/>
      </right>
      <top style="double">
        <color indexed="64"/>
      </top>
      <bottom style="medium">
        <color indexed="22"/>
      </bottom>
      <diagonal/>
    </border>
    <border>
      <left/>
      <right style="medium">
        <color indexed="22"/>
      </right>
      <top style="double">
        <color indexed="64"/>
      </top>
      <bottom style="medium">
        <color indexed="22"/>
      </bottom>
      <diagonal/>
    </border>
    <border>
      <left/>
      <right style="medium">
        <color indexed="64"/>
      </right>
      <top style="double">
        <color indexed="64"/>
      </top>
      <bottom style="medium">
        <color indexed="22"/>
      </bottom>
      <diagonal/>
    </border>
    <border>
      <left style="medium">
        <color indexed="64"/>
      </left>
      <right style="medium">
        <color indexed="22"/>
      </right>
      <top style="thin">
        <color indexed="64"/>
      </top>
      <bottom style="medium">
        <color indexed="22"/>
      </bottom>
      <diagonal/>
    </border>
    <border>
      <left/>
      <right style="medium">
        <color indexed="22"/>
      </right>
      <top style="thin">
        <color indexed="64"/>
      </top>
      <bottom style="medium">
        <color indexed="22"/>
      </bottom>
      <diagonal/>
    </border>
    <border>
      <left/>
      <right style="medium">
        <color indexed="64"/>
      </right>
      <top style="thin">
        <color indexed="64"/>
      </top>
      <bottom style="medium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22"/>
      </bottom>
      <diagonal/>
    </border>
    <border>
      <left style="medium">
        <color indexed="22"/>
      </left>
      <right style="medium">
        <color indexed="64"/>
      </right>
      <top style="medium">
        <color indexed="22"/>
      </top>
      <bottom style="double">
        <color indexed="64"/>
      </bottom>
      <diagonal/>
    </border>
    <border>
      <left style="medium">
        <color indexed="64"/>
      </left>
      <right style="medium">
        <color indexed="22"/>
      </right>
      <top style="medium">
        <color indexed="22"/>
      </top>
      <bottom style="double">
        <color indexed="64"/>
      </bottom>
      <diagonal/>
    </border>
    <border>
      <left/>
      <right style="medium">
        <color indexed="64"/>
      </right>
      <top style="medium">
        <color indexed="22"/>
      </top>
      <bottom style="double">
        <color indexed="64"/>
      </bottom>
      <diagonal/>
    </border>
    <border>
      <left style="medium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22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22"/>
      </right>
      <top style="medium">
        <color indexed="64"/>
      </top>
      <bottom style="thin">
        <color indexed="64"/>
      </bottom>
      <diagonal/>
    </border>
    <border>
      <left style="medium">
        <color indexed="2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22"/>
      </bottom>
      <diagonal/>
    </border>
    <border>
      <left style="medium">
        <color indexed="64"/>
      </left>
      <right/>
      <top style="medium">
        <color indexed="22"/>
      </top>
      <bottom style="medium">
        <color indexed="64"/>
      </bottom>
      <diagonal/>
    </border>
    <border>
      <left/>
      <right style="medium">
        <color indexed="8"/>
      </right>
      <top style="medium">
        <color indexed="2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14" fontId="0" fillId="0" borderId="0" xfId="0" applyNumberFormat="1"/>
    <xf numFmtId="14" fontId="3" fillId="0" borderId="0" xfId="0" applyNumberFormat="1" applyFont="1"/>
    <xf numFmtId="3" fontId="7" fillId="2" borderId="2" xfId="0" applyNumberFormat="1" applyFont="1" applyFill="1" applyBorder="1" applyAlignment="1">
      <alignment horizontal="righ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horizontal="right" vertical="center" wrapText="1"/>
    </xf>
    <xf numFmtId="3" fontId="6" fillId="3" borderId="4" xfId="0" applyNumberFormat="1" applyFont="1" applyFill="1" applyBorder="1" applyAlignment="1">
      <alignment horizontal="right" vertical="center" wrapText="1"/>
    </xf>
    <xf numFmtId="164" fontId="6" fillId="3" borderId="4" xfId="0" applyNumberFormat="1" applyFont="1" applyFill="1" applyBorder="1" applyAlignment="1">
      <alignment horizontal="right" vertical="center" wrapText="1"/>
    </xf>
    <xf numFmtId="164" fontId="6" fillId="3" borderId="5" xfId="0" applyNumberFormat="1" applyFont="1" applyFill="1" applyBorder="1" applyAlignment="1">
      <alignment horizontal="right" vertical="center" wrapText="1"/>
    </xf>
    <xf numFmtId="3" fontId="5" fillId="2" borderId="6" xfId="0" applyNumberFormat="1" applyFont="1" applyFill="1" applyBorder="1" applyAlignment="1">
      <alignment horizontal="right" vertical="center" wrapText="1"/>
    </xf>
    <xf numFmtId="4" fontId="5" fillId="2" borderId="6" xfId="0" applyNumberFormat="1" applyFont="1" applyFill="1" applyBorder="1" applyAlignment="1">
      <alignment horizontal="right" vertical="center" wrapText="1"/>
    </xf>
    <xf numFmtId="164" fontId="5" fillId="2" borderId="7" xfId="0" applyNumberFormat="1" applyFont="1" applyFill="1" applyBorder="1" applyAlignment="1">
      <alignment horizontal="right" vertical="center" wrapText="1"/>
    </xf>
    <xf numFmtId="3" fontId="6" fillId="3" borderId="6" xfId="0" applyNumberFormat="1" applyFont="1" applyFill="1" applyBorder="1" applyAlignment="1">
      <alignment horizontal="right" vertical="center" wrapText="1"/>
    </xf>
    <xf numFmtId="164" fontId="6" fillId="3" borderId="6" xfId="0" applyNumberFormat="1" applyFont="1" applyFill="1" applyBorder="1" applyAlignment="1">
      <alignment horizontal="right" vertical="center" wrapText="1"/>
    </xf>
    <xf numFmtId="164" fontId="6" fillId="3" borderId="7" xfId="0" applyNumberFormat="1" applyFont="1" applyFill="1" applyBorder="1" applyAlignment="1">
      <alignment horizontal="right" vertical="center" wrapText="1"/>
    </xf>
    <xf numFmtId="49" fontId="5" fillId="4" borderId="9" xfId="0" applyNumberFormat="1" applyFont="1" applyFill="1" applyBorder="1" applyAlignment="1">
      <alignment horizontal="left" vertical="center" wrapText="1" indent="2"/>
    </xf>
    <xf numFmtId="49" fontId="5" fillId="4" borderId="10" xfId="0" applyNumberFormat="1" applyFont="1" applyFill="1" applyBorder="1" applyAlignment="1">
      <alignment horizontal="left" vertical="center" wrapText="1"/>
    </xf>
    <xf numFmtId="3" fontId="5" fillId="4" borderId="11" xfId="0" applyNumberFormat="1" applyFont="1" applyFill="1" applyBorder="1" applyAlignment="1">
      <alignment horizontal="right" vertical="center" wrapText="1"/>
    </xf>
    <xf numFmtId="164" fontId="5" fillId="4" borderId="10" xfId="0" applyNumberFormat="1" applyFont="1" applyFill="1" applyBorder="1" applyAlignment="1">
      <alignment horizontal="right" vertical="center" wrapText="1"/>
    </xf>
    <xf numFmtId="164" fontId="5" fillId="4" borderId="11" xfId="0" applyNumberFormat="1" applyFont="1" applyFill="1" applyBorder="1" applyAlignment="1">
      <alignment horizontal="right" vertical="center" wrapText="1"/>
    </xf>
    <xf numFmtId="164" fontId="5" fillId="5" borderId="3" xfId="0" applyNumberFormat="1" applyFont="1" applyFill="1" applyBorder="1" applyAlignment="1">
      <alignment horizontal="right" vertical="center" wrapText="1"/>
    </xf>
    <xf numFmtId="3" fontId="6" fillId="5" borderId="2" xfId="0" applyNumberFormat="1" applyFont="1" applyFill="1" applyBorder="1" applyAlignment="1">
      <alignment horizontal="right" vertical="center" wrapText="1"/>
    </xf>
    <xf numFmtId="164" fontId="5" fillId="6" borderId="2" xfId="0" applyNumberFormat="1" applyFont="1" applyFill="1" applyBorder="1" applyAlignment="1">
      <alignment horizontal="right" vertical="center" wrapText="1"/>
    </xf>
    <xf numFmtId="164" fontId="5" fillId="6" borderId="3" xfId="0" applyNumberFormat="1" applyFont="1" applyFill="1" applyBorder="1" applyAlignment="1">
      <alignment horizontal="right" vertical="center" wrapText="1"/>
    </xf>
    <xf numFmtId="49" fontId="5" fillId="6" borderId="3" xfId="0" applyNumberFormat="1" applyFont="1" applyFill="1" applyBorder="1" applyAlignment="1">
      <alignment horizontal="left" vertical="center" wrapText="1"/>
    </xf>
    <xf numFmtId="49" fontId="5" fillId="6" borderId="8" xfId="0" applyNumberFormat="1" applyFont="1" applyFill="1" applyBorder="1" applyAlignment="1">
      <alignment horizontal="left" vertical="center" wrapText="1" indent="5"/>
    </xf>
    <xf numFmtId="49" fontId="5" fillId="6" borderId="7" xfId="0" applyNumberFormat="1" applyFont="1" applyFill="1" applyBorder="1" applyAlignment="1">
      <alignment horizontal="left" vertical="center" wrapText="1"/>
    </xf>
    <xf numFmtId="3" fontId="6" fillId="5" borderId="8" xfId="0" applyNumberFormat="1" applyFont="1" applyFill="1" applyBorder="1" applyAlignment="1">
      <alignment horizontal="right" vertical="center" wrapText="1"/>
    </xf>
    <xf numFmtId="3" fontId="5" fillId="6" borderId="8" xfId="0" applyNumberFormat="1" applyFont="1" applyFill="1" applyBorder="1" applyAlignment="1">
      <alignment horizontal="right" vertical="center" wrapText="1"/>
    </xf>
    <xf numFmtId="49" fontId="6" fillId="8" borderId="3" xfId="0" applyNumberFormat="1" applyFont="1" applyFill="1" applyBorder="1" applyAlignment="1">
      <alignment horizontal="left" vertical="center" wrapText="1"/>
    </xf>
    <xf numFmtId="49" fontId="5" fillId="2" borderId="14" xfId="0" applyNumberFormat="1" applyFont="1" applyFill="1" applyBorder="1" applyAlignment="1">
      <alignment horizontal="right" vertical="center" wrapText="1"/>
    </xf>
    <xf numFmtId="49" fontId="5" fillId="2" borderId="15" xfId="0" applyNumberFormat="1" applyFont="1" applyFill="1" applyBorder="1" applyAlignment="1">
      <alignment horizontal="right" vertical="center" wrapText="1"/>
    </xf>
    <xf numFmtId="49" fontId="5" fillId="2" borderId="16" xfId="0" applyNumberFormat="1" applyFont="1" applyFill="1" applyBorder="1" applyAlignment="1">
      <alignment horizontal="right" vertical="center" wrapText="1"/>
    </xf>
    <xf numFmtId="49" fontId="5" fillId="3" borderId="15" xfId="0" applyNumberFormat="1" applyFont="1" applyFill="1" applyBorder="1" applyAlignment="1">
      <alignment horizontal="right" vertical="center" wrapText="1"/>
    </xf>
    <xf numFmtId="49" fontId="5" fillId="3" borderId="16" xfId="0" applyNumberFormat="1" applyFont="1" applyFill="1" applyBorder="1" applyAlignment="1">
      <alignment horizontal="right" vertical="center" wrapText="1"/>
    </xf>
    <xf numFmtId="3" fontId="5" fillId="4" borderId="17" xfId="0" applyNumberFormat="1" applyFont="1" applyFill="1" applyBorder="1" applyAlignment="1">
      <alignment horizontal="right" vertical="center" wrapText="1"/>
    </xf>
    <xf numFmtId="4" fontId="5" fillId="4" borderId="4" xfId="0" applyNumberFormat="1" applyFont="1" applyFill="1" applyBorder="1" applyAlignment="1">
      <alignment horizontal="right" vertical="center" wrapText="1"/>
    </xf>
    <xf numFmtId="49" fontId="5" fillId="4" borderId="5" xfId="0" applyNumberFormat="1" applyFont="1" applyFill="1" applyBorder="1" applyAlignment="1">
      <alignment horizontal="right" vertical="center" wrapText="1"/>
    </xf>
    <xf numFmtId="164" fontId="5" fillId="4" borderId="4" xfId="0" applyNumberFormat="1" applyFont="1" applyFill="1" applyBorder="1" applyAlignment="1">
      <alignment horizontal="right" vertical="center" wrapText="1"/>
    </xf>
    <xf numFmtId="164" fontId="5" fillId="4" borderId="5" xfId="0" applyNumberFormat="1" applyFont="1" applyFill="1" applyBorder="1" applyAlignment="1">
      <alignment horizontal="right" vertical="center" wrapText="1"/>
    </xf>
    <xf numFmtId="3" fontId="5" fillId="4" borderId="9" xfId="0" applyNumberFormat="1" applyFont="1" applyFill="1" applyBorder="1" applyAlignment="1">
      <alignment horizontal="right" vertical="center" wrapText="1"/>
    </xf>
    <xf numFmtId="3" fontId="6" fillId="5" borderId="18" xfId="0" applyNumberFormat="1" applyFont="1" applyFill="1" applyBorder="1" applyAlignment="1">
      <alignment horizontal="right" vertical="center" wrapText="1"/>
    </xf>
    <xf numFmtId="3" fontId="6" fillId="5" borderId="21" xfId="0" applyNumberFormat="1" applyFont="1" applyFill="1" applyBorder="1" applyAlignment="1">
      <alignment horizontal="right" vertical="center" wrapText="1"/>
    </xf>
    <xf numFmtId="49" fontId="6" fillId="8" borderId="8" xfId="0" applyNumberFormat="1" applyFont="1" applyFill="1" applyBorder="1" applyAlignment="1">
      <alignment horizontal="left" vertical="center" wrapText="1" indent="4"/>
    </xf>
    <xf numFmtId="49" fontId="6" fillId="8" borderId="21" xfId="0" applyNumberFormat="1" applyFont="1" applyFill="1" applyBorder="1" applyAlignment="1">
      <alignment horizontal="left" vertical="center" wrapText="1" indent="4"/>
    </xf>
    <xf numFmtId="49" fontId="6" fillId="8" borderId="23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164" fontId="5" fillId="9" borderId="25" xfId="0" applyNumberFormat="1" applyFont="1" applyFill="1" applyBorder="1" applyAlignment="1">
      <alignment horizontal="right" vertical="center" wrapText="1"/>
    </xf>
    <xf numFmtId="49" fontId="5" fillId="4" borderId="26" xfId="0" applyNumberFormat="1" applyFont="1" applyFill="1" applyBorder="1" applyAlignment="1">
      <alignment horizontal="left" vertical="center" wrapText="1" indent="2"/>
    </xf>
    <xf numFmtId="49" fontId="5" fillId="4" borderId="27" xfId="0" applyNumberFormat="1" applyFont="1" applyFill="1" applyBorder="1" applyAlignment="1">
      <alignment horizontal="left" vertical="center" wrapText="1"/>
    </xf>
    <xf numFmtId="4" fontId="5" fillId="4" borderId="11" xfId="0" applyNumberFormat="1" applyFont="1" applyFill="1" applyBorder="1" applyAlignment="1">
      <alignment horizontal="right" vertical="center" wrapText="1"/>
    </xf>
    <xf numFmtId="49" fontId="10" fillId="7" borderId="14" xfId="0" applyNumberFormat="1" applyFont="1" applyFill="1" applyBorder="1" applyAlignment="1">
      <alignment horizontal="left" vertical="center" wrapText="1"/>
    </xf>
    <xf numFmtId="49" fontId="6" fillId="7" borderId="28" xfId="0" applyNumberFormat="1" applyFont="1" applyFill="1" applyBorder="1" applyAlignment="1">
      <alignment horizontal="left" vertical="center" wrapText="1"/>
    </xf>
    <xf numFmtId="49" fontId="5" fillId="3" borderId="14" xfId="0" applyNumberFormat="1" applyFont="1" applyFill="1" applyBorder="1" applyAlignment="1">
      <alignment horizontal="right" vertical="center" wrapText="1"/>
    </xf>
    <xf numFmtId="49" fontId="6" fillId="4" borderId="29" xfId="0" applyNumberFormat="1" applyFont="1" applyFill="1" applyBorder="1" applyAlignment="1">
      <alignment horizontal="left" vertical="center" wrapText="1"/>
    </xf>
    <xf numFmtId="49" fontId="6" fillId="4" borderId="30" xfId="0" applyNumberFormat="1" applyFont="1" applyFill="1" applyBorder="1" applyAlignment="1">
      <alignment horizontal="left" vertical="center" wrapText="1"/>
    </xf>
    <xf numFmtId="3" fontId="6" fillId="4" borderId="29" xfId="0" applyNumberFormat="1" applyFont="1" applyFill="1" applyBorder="1" applyAlignment="1">
      <alignment horizontal="right" vertical="center" wrapText="1"/>
    </xf>
    <xf numFmtId="164" fontId="6" fillId="4" borderId="32" xfId="0" applyNumberFormat="1" applyFont="1" applyFill="1" applyBorder="1" applyAlignment="1">
      <alignment horizontal="right" vertical="center" wrapText="1"/>
    </xf>
    <xf numFmtId="164" fontId="6" fillId="4" borderId="33" xfId="0" applyNumberFormat="1" applyFont="1" applyFill="1" applyBorder="1" applyAlignment="1">
      <alignment horizontal="right" vertical="center" wrapText="1"/>
    </xf>
    <xf numFmtId="49" fontId="6" fillId="4" borderId="12" xfId="0" applyNumberFormat="1" applyFont="1" applyFill="1" applyBorder="1" applyAlignment="1">
      <alignment horizontal="left" vertical="center" wrapText="1"/>
    </xf>
    <xf numFmtId="49" fontId="6" fillId="4" borderId="7" xfId="0" applyNumberFormat="1" applyFont="1" applyFill="1" applyBorder="1" applyAlignment="1">
      <alignment horizontal="left" vertical="center" wrapText="1"/>
    </xf>
    <xf numFmtId="3" fontId="6" fillId="4" borderId="12" xfId="0" applyNumberFormat="1" applyFont="1" applyFill="1" applyBorder="1" applyAlignment="1">
      <alignment horizontal="right" vertical="center" wrapText="1"/>
    </xf>
    <xf numFmtId="164" fontId="6" fillId="4" borderId="6" xfId="0" applyNumberFormat="1" applyFont="1" applyFill="1" applyBorder="1" applyAlignment="1">
      <alignment horizontal="right" vertical="center" wrapText="1"/>
    </xf>
    <xf numFmtId="164" fontId="6" fillId="4" borderId="7" xfId="0" applyNumberFormat="1" applyFont="1" applyFill="1" applyBorder="1" applyAlignment="1">
      <alignment horizontal="right" vertical="center" wrapText="1"/>
    </xf>
    <xf numFmtId="164" fontId="6" fillId="4" borderId="31" xfId="0" applyNumberFormat="1" applyFont="1" applyFill="1" applyBorder="1" applyAlignment="1">
      <alignment horizontal="right" vertical="center" wrapText="1"/>
    </xf>
    <xf numFmtId="164" fontId="6" fillId="10" borderId="2" xfId="0" applyNumberFormat="1" applyFont="1" applyFill="1" applyBorder="1" applyAlignment="1">
      <alignment horizontal="right" vertical="center" wrapText="1"/>
    </xf>
    <xf numFmtId="164" fontId="6" fillId="10" borderId="3" xfId="0" applyNumberFormat="1" applyFont="1" applyFill="1" applyBorder="1" applyAlignment="1">
      <alignment horizontal="right" vertical="center" wrapText="1"/>
    </xf>
    <xf numFmtId="3" fontId="5" fillId="4" borderId="29" xfId="0" applyNumberFormat="1" applyFont="1" applyFill="1" applyBorder="1" applyAlignment="1">
      <alignment horizontal="right" vertical="center" wrapText="1"/>
    </xf>
    <xf numFmtId="164" fontId="5" fillId="4" borderId="32" xfId="0" applyNumberFormat="1" applyFont="1" applyFill="1" applyBorder="1" applyAlignment="1">
      <alignment horizontal="right" vertical="center" wrapText="1"/>
    </xf>
    <xf numFmtId="3" fontId="5" fillId="4" borderId="12" xfId="0" applyNumberFormat="1" applyFont="1" applyFill="1" applyBorder="1" applyAlignment="1">
      <alignment horizontal="right" vertical="center" wrapText="1"/>
    </xf>
    <xf numFmtId="164" fontId="5" fillId="4" borderId="13" xfId="0" applyNumberFormat="1" applyFont="1" applyFill="1" applyBorder="1" applyAlignment="1">
      <alignment horizontal="right" vertical="center" wrapText="1"/>
    </xf>
    <xf numFmtId="49" fontId="6" fillId="8" borderId="18" xfId="0" applyNumberFormat="1" applyFont="1" applyFill="1" applyBorder="1" applyAlignment="1">
      <alignment horizontal="left" vertical="center" wrapText="1" indent="4"/>
    </xf>
    <xf numFmtId="49" fontId="6" fillId="8" borderId="20" xfId="0" applyNumberFormat="1" applyFont="1" applyFill="1" applyBorder="1" applyAlignment="1">
      <alignment horizontal="left" vertical="center" wrapText="1"/>
    </xf>
    <xf numFmtId="49" fontId="6" fillId="4" borderId="17" xfId="0" applyNumberFormat="1" applyFont="1" applyFill="1" applyBorder="1" applyAlignment="1">
      <alignment horizontal="left" vertical="center" wrapText="1" indent="4"/>
    </xf>
    <xf numFmtId="49" fontId="0" fillId="4" borderId="5" xfId="0" applyNumberFormat="1" applyFill="1" applyBorder="1" applyAlignment="1">
      <alignment horizontal="left" vertical="center" wrapText="1"/>
    </xf>
    <xf numFmtId="9" fontId="11" fillId="0" borderId="0" xfId="0" applyNumberFormat="1" applyFont="1"/>
    <xf numFmtId="164" fontId="6" fillId="10" borderId="22" xfId="0" applyNumberFormat="1" applyFont="1" applyFill="1" applyBorder="1" applyAlignment="1">
      <alignment horizontal="right" vertical="center" wrapText="1"/>
    </xf>
    <xf numFmtId="164" fontId="6" fillId="10" borderId="23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0" fontId="3" fillId="0" borderId="0" xfId="0" applyFont="1"/>
    <xf numFmtId="4" fontId="11" fillId="0" borderId="0" xfId="0" applyNumberFormat="1" applyFont="1"/>
    <xf numFmtId="0" fontId="11" fillId="0" borderId="0" xfId="0" applyFont="1"/>
    <xf numFmtId="49" fontId="6" fillId="4" borderId="5" xfId="0" applyNumberFormat="1" applyFont="1" applyFill="1" applyBorder="1" applyAlignment="1">
      <alignment horizontal="left" vertical="center" wrapText="1"/>
    </xf>
    <xf numFmtId="49" fontId="5" fillId="6" borderId="12" xfId="0" applyNumberFormat="1" applyFont="1" applyFill="1" applyBorder="1" applyAlignment="1">
      <alignment horizontal="left" vertical="center" wrapText="1" indent="5"/>
    </xf>
    <xf numFmtId="164" fontId="5" fillId="6" borderId="7" xfId="0" applyNumberFormat="1" applyFont="1" applyFill="1" applyBorder="1" applyAlignment="1">
      <alignment horizontal="right" vertical="center" wrapText="1"/>
    </xf>
    <xf numFmtId="3" fontId="8" fillId="6" borderId="12" xfId="0" applyNumberFormat="1" applyFont="1" applyFill="1" applyBorder="1" applyAlignment="1">
      <alignment horizontal="right" vertical="center" wrapText="1"/>
    </xf>
    <xf numFmtId="164" fontId="5" fillId="6" borderId="6" xfId="0" applyNumberFormat="1" applyFont="1" applyFill="1" applyBorder="1" applyAlignment="1">
      <alignment horizontal="right" vertical="center" wrapText="1"/>
    </xf>
    <xf numFmtId="164" fontId="6" fillId="10" borderId="19" xfId="0" applyNumberFormat="1" applyFont="1" applyFill="1" applyBorder="1" applyAlignment="1">
      <alignment horizontal="right" vertical="center" wrapText="1"/>
    </xf>
    <xf numFmtId="164" fontId="6" fillId="10" borderId="20" xfId="0" applyNumberFormat="1" applyFont="1" applyFill="1" applyBorder="1" applyAlignment="1">
      <alignment horizontal="right" vertical="center" wrapText="1"/>
    </xf>
    <xf numFmtId="164" fontId="5" fillId="11" borderId="20" xfId="0" applyNumberFormat="1" applyFont="1" applyFill="1" applyBorder="1" applyAlignment="1">
      <alignment horizontal="right" vertical="center" wrapText="1"/>
    </xf>
    <xf numFmtId="3" fontId="5" fillId="4" borderId="4" xfId="0" applyNumberFormat="1" applyFont="1" applyFill="1" applyBorder="1" applyAlignment="1">
      <alignment horizontal="right" vertical="center" wrapText="1"/>
    </xf>
    <xf numFmtId="49" fontId="6" fillId="8" borderId="12" xfId="0" applyNumberFormat="1" applyFont="1" applyFill="1" applyBorder="1" applyAlignment="1">
      <alignment horizontal="left" vertical="center" wrapText="1" indent="4"/>
    </xf>
    <xf numFmtId="49" fontId="6" fillId="8" borderId="7" xfId="0" applyNumberFormat="1" applyFont="1" applyFill="1" applyBorder="1" applyAlignment="1">
      <alignment horizontal="left" vertical="center" wrapText="1"/>
    </xf>
    <xf numFmtId="3" fontId="6" fillId="5" borderId="6" xfId="0" applyNumberFormat="1" applyFont="1" applyFill="1" applyBorder="1" applyAlignment="1">
      <alignment horizontal="right" vertical="center" wrapText="1"/>
    </xf>
    <xf numFmtId="164" fontId="6" fillId="10" borderId="6" xfId="0" applyNumberFormat="1" applyFont="1" applyFill="1" applyBorder="1" applyAlignment="1">
      <alignment horizontal="right" vertical="center" wrapText="1"/>
    </xf>
    <xf numFmtId="164" fontId="5" fillId="5" borderId="7" xfId="0" applyNumberFormat="1" applyFont="1" applyFill="1" applyBorder="1" applyAlignment="1">
      <alignment horizontal="right" vertical="center" wrapText="1"/>
    </xf>
    <xf numFmtId="164" fontId="6" fillId="10" borderId="7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49" fontId="5" fillId="0" borderId="0" xfId="0" applyNumberFormat="1" applyFont="1" applyFill="1" applyBorder="1" applyAlignment="1">
      <alignment horizontal="left" vertical="center" wrapText="1" indent="4"/>
    </xf>
    <xf numFmtId="49" fontId="5" fillId="0" borderId="0" xfId="0" applyNumberFormat="1" applyFont="1" applyFill="1" applyBorder="1" applyAlignment="1">
      <alignment horizontal="left" vertical="center" wrapText="1"/>
    </xf>
    <xf numFmtId="164" fontId="5" fillId="4" borderId="33" xfId="0" applyNumberFormat="1" applyFont="1" applyFill="1" applyBorder="1" applyAlignment="1">
      <alignment horizontal="right" vertical="center" wrapText="1"/>
    </xf>
    <xf numFmtId="164" fontId="5" fillId="4" borderId="6" xfId="0" applyNumberFormat="1" applyFont="1" applyFill="1" applyBorder="1" applyAlignment="1">
      <alignment horizontal="right" vertical="center" wrapText="1"/>
    </xf>
    <xf numFmtId="164" fontId="5" fillId="4" borderId="31" xfId="0" applyNumberFormat="1" applyFont="1" applyFill="1" applyBorder="1" applyAlignment="1">
      <alignment horizontal="right" vertical="center" wrapText="1"/>
    </xf>
    <xf numFmtId="49" fontId="6" fillId="7" borderId="24" xfId="0" applyNumberFormat="1" applyFont="1" applyFill="1" applyBorder="1" applyAlignment="1">
      <alignment horizontal="left" vertical="center" wrapText="1"/>
    </xf>
    <xf numFmtId="49" fontId="6" fillId="7" borderId="35" xfId="0" applyNumberFormat="1" applyFont="1" applyFill="1" applyBorder="1" applyAlignment="1">
      <alignment horizontal="left" vertical="center" wrapText="1"/>
    </xf>
    <xf numFmtId="49" fontId="6" fillId="7" borderId="36" xfId="0" applyNumberFormat="1" applyFont="1" applyFill="1" applyBorder="1" applyAlignment="1">
      <alignment horizontal="left" vertical="center" wrapText="1"/>
    </xf>
    <xf numFmtId="49" fontId="6" fillId="7" borderId="37" xfId="0" applyNumberFormat="1" applyFont="1" applyFill="1" applyBorder="1" applyAlignment="1">
      <alignment horizontal="left" vertical="center" wrapText="1"/>
    </xf>
    <xf numFmtId="49" fontId="1" fillId="6" borderId="0" xfId="0" applyNumberFormat="1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49" fontId="4" fillId="7" borderId="38" xfId="0" applyNumberFormat="1" applyFont="1" applyFill="1" applyBorder="1" applyAlignment="1">
      <alignment horizontal="left" vertical="center" wrapText="1"/>
    </xf>
    <xf numFmtId="49" fontId="4" fillId="7" borderId="34" xfId="0" applyNumberFormat="1" applyFont="1" applyFill="1" applyBorder="1" applyAlignment="1">
      <alignment horizontal="left"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9EEF4"/>
      <rgbColor rgb="00000000"/>
      <rgbColor rgb="00C3D6EB"/>
      <rgbColor rgb="00C6C4C4"/>
      <rgbColor rgb="00FFF843"/>
      <rgbColor rgb="00B7CFE8"/>
      <rgbColor rgb="00FFFFFF"/>
      <rgbColor rgb="00D5E3F2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>
    <pageSetUpPr fitToPage="1"/>
  </sheetPr>
  <dimension ref="A1:H48"/>
  <sheetViews>
    <sheetView showGridLines="0" tabSelected="1" workbookViewId="0">
      <selection activeCell="K35" sqref="K35"/>
    </sheetView>
  </sheetViews>
  <sheetFormatPr defaultRowHeight="12.75"/>
  <cols>
    <col min="1" max="1" width="26.7109375" customWidth="1"/>
    <col min="2" max="2" width="18.85546875" customWidth="1"/>
    <col min="3" max="3" width="11" customWidth="1"/>
    <col min="4" max="4" width="16.85546875" customWidth="1"/>
    <col min="5" max="5" width="8.85546875" customWidth="1"/>
    <col min="6" max="6" width="11.42578125" customWidth="1"/>
    <col min="7" max="7" width="16.85546875" customWidth="1"/>
    <col min="8" max="8" width="8.42578125" customWidth="1"/>
  </cols>
  <sheetData>
    <row r="1" spans="1:8" ht="12.75" customHeight="1">
      <c r="A1" s="108" t="s">
        <v>0</v>
      </c>
      <c r="B1" s="108"/>
      <c r="C1" s="108"/>
      <c r="D1" s="108"/>
      <c r="G1" s="1"/>
    </row>
    <row r="2" spans="1:8" ht="15" customHeight="1">
      <c r="A2" s="109" t="s">
        <v>49</v>
      </c>
      <c r="B2" s="109"/>
      <c r="C2" s="109"/>
      <c r="D2" s="109"/>
      <c r="E2" s="109"/>
      <c r="F2" s="109"/>
      <c r="G2" s="109"/>
    </row>
    <row r="3" spans="1:8" ht="15.75" customHeight="1" thickBot="1">
      <c r="A3" s="110" t="s">
        <v>47</v>
      </c>
      <c r="B3" s="110"/>
      <c r="C3" s="110"/>
      <c r="D3" s="110"/>
      <c r="E3" s="110"/>
      <c r="F3" s="110"/>
      <c r="G3" s="2">
        <v>41304</v>
      </c>
      <c r="H3" s="75">
        <v>1</v>
      </c>
    </row>
    <row r="4" spans="1:8" ht="13.5" thickBot="1">
      <c r="A4" s="111" t="s">
        <v>1</v>
      </c>
      <c r="B4" s="112"/>
      <c r="C4" s="30" t="s">
        <v>2</v>
      </c>
      <c r="D4" s="31" t="s">
        <v>44</v>
      </c>
      <c r="E4" s="32" t="s">
        <v>3</v>
      </c>
      <c r="F4" s="33" t="s">
        <v>4</v>
      </c>
      <c r="G4" s="33" t="s">
        <v>48</v>
      </c>
      <c r="H4" s="34" t="s">
        <v>5</v>
      </c>
    </row>
    <row r="5" spans="1:8" ht="13.5" customHeight="1" thickBot="1">
      <c r="A5" s="104" t="s">
        <v>6</v>
      </c>
      <c r="B5" s="105"/>
      <c r="C5" s="3">
        <f>C16</f>
        <v>38597858</v>
      </c>
      <c r="D5" s="4">
        <f>D16</f>
        <v>37974458.060000002</v>
      </c>
      <c r="E5" s="5">
        <f>D5/C5*100</f>
        <v>98.384884622353923</v>
      </c>
      <c r="F5" s="6">
        <f>F16</f>
        <v>39585653</v>
      </c>
      <c r="G5" s="7">
        <f>G17+G18+G19+G20+G21</f>
        <v>39768644.390000001</v>
      </c>
      <c r="H5" s="8">
        <f>G5/F5*100</f>
        <v>100.46226694807838</v>
      </c>
    </row>
    <row r="6" spans="1:8" ht="13.5" customHeight="1" thickBot="1">
      <c r="A6" s="106" t="s">
        <v>7</v>
      </c>
      <c r="B6" s="107"/>
      <c r="C6" s="9">
        <f>C8</f>
        <v>-40097857.840000004</v>
      </c>
      <c r="D6" s="10">
        <f>D8</f>
        <v>-39912061.620000005</v>
      </c>
      <c r="E6" s="11">
        <f>D6/C6*100</f>
        <v>99.536643027811195</v>
      </c>
      <c r="F6" s="12">
        <f>F8</f>
        <v>-41085653</v>
      </c>
      <c r="G6" s="13">
        <f>G9+G10+G11+G12+G13</f>
        <v>-41575251.980000004</v>
      </c>
      <c r="H6" s="14">
        <f>G6/F6*100</f>
        <v>101.19165437141768</v>
      </c>
    </row>
    <row r="7" spans="1:8" ht="13.5" thickBot="1">
      <c r="A7" s="73" t="s">
        <v>8</v>
      </c>
      <c r="B7" s="74"/>
      <c r="C7" s="90"/>
      <c r="D7" s="90"/>
      <c r="E7" s="39"/>
      <c r="F7" s="90"/>
      <c r="G7" s="36"/>
      <c r="H7" s="39"/>
    </row>
    <row r="8" spans="1:8" ht="13.5" thickBot="1">
      <c r="A8" s="15" t="s">
        <v>9</v>
      </c>
      <c r="B8" s="16" t="s">
        <v>10</v>
      </c>
      <c r="C8" s="17">
        <f>C9+C10+C11+C12+C13+C14</f>
        <v>-40097857.840000004</v>
      </c>
      <c r="D8" s="50">
        <f>D9+D10+D11+D12+D13+D14</f>
        <v>-39912061.620000005</v>
      </c>
      <c r="E8" s="18">
        <f t="shared" ref="E8:E13" si="0">D8/C8*100</f>
        <v>99.536643027811195</v>
      </c>
      <c r="F8" s="17">
        <f>F9+F10+F11+F12+F13+F14</f>
        <v>-41085653</v>
      </c>
      <c r="G8" s="19">
        <f>G9+G10+G11+G12+G13+G14</f>
        <v>-41575251.980000004</v>
      </c>
      <c r="H8" s="47">
        <f t="shared" ref="H8:H13" si="1">G8/F8*100</f>
        <v>101.19165437141768</v>
      </c>
    </row>
    <row r="9" spans="1:8" ht="14.25" thickTop="1" thickBot="1">
      <c r="A9" s="71" t="s">
        <v>11</v>
      </c>
      <c r="B9" s="72" t="s">
        <v>12</v>
      </c>
      <c r="C9" s="21">
        <v>-36425171</v>
      </c>
      <c r="D9" s="65">
        <v>-35935771.109999999</v>
      </c>
      <c r="E9" s="20">
        <f t="shared" si="0"/>
        <v>98.656423905326335</v>
      </c>
      <c r="F9" s="21">
        <v>-37322653</v>
      </c>
      <c r="G9" s="65">
        <v>-37270887.600000001</v>
      </c>
      <c r="H9" s="66">
        <f t="shared" si="1"/>
        <v>99.861303000084163</v>
      </c>
    </row>
    <row r="10" spans="1:8" ht="13.5" customHeight="1" thickBot="1">
      <c r="A10" s="43" t="s">
        <v>13</v>
      </c>
      <c r="B10" s="29" t="s">
        <v>14</v>
      </c>
      <c r="C10" s="21">
        <v>-790791</v>
      </c>
      <c r="D10" s="65">
        <v>-859253.06</v>
      </c>
      <c r="E10" s="20">
        <f t="shared" si="0"/>
        <v>108.65741517038003</v>
      </c>
      <c r="F10" s="21">
        <v>-949100</v>
      </c>
      <c r="G10" s="65">
        <f>-1149806.77</f>
        <v>-1149806.77</v>
      </c>
      <c r="H10" s="66">
        <f t="shared" si="1"/>
        <v>121.14706248024444</v>
      </c>
    </row>
    <row r="11" spans="1:8" ht="13.5" customHeight="1" thickBot="1">
      <c r="A11" s="43" t="s">
        <v>15</v>
      </c>
      <c r="B11" s="29" t="s">
        <v>16</v>
      </c>
      <c r="C11" s="21">
        <v>-2607050</v>
      </c>
      <c r="D11" s="65">
        <v>-3008885.38</v>
      </c>
      <c r="E11" s="20">
        <f t="shared" si="0"/>
        <v>115.41341286127999</v>
      </c>
      <c r="F11" s="21">
        <v>-2561000</v>
      </c>
      <c r="G11" s="65">
        <v>-3106474.87</v>
      </c>
      <c r="H11" s="66">
        <f t="shared" si="1"/>
        <v>121.29929207340884</v>
      </c>
    </row>
    <row r="12" spans="1:8" ht="13.5" thickBot="1">
      <c r="A12" s="43" t="s">
        <v>17</v>
      </c>
      <c r="B12" s="29" t="s">
        <v>18</v>
      </c>
      <c r="C12" s="21">
        <v>-4275.84</v>
      </c>
      <c r="D12" s="65">
        <v>-3695.49</v>
      </c>
      <c r="E12" s="20">
        <f t="shared" si="0"/>
        <v>86.427228334081718</v>
      </c>
      <c r="F12" s="21">
        <v>-5400</v>
      </c>
      <c r="G12" s="65">
        <v>-2084.2800000000002</v>
      </c>
      <c r="H12" s="66">
        <f t="shared" si="1"/>
        <v>38.597777777777779</v>
      </c>
    </row>
    <row r="13" spans="1:8" ht="12" customHeight="1" thickBot="1">
      <c r="A13" s="91" t="s">
        <v>19</v>
      </c>
      <c r="B13" s="92" t="s">
        <v>20</v>
      </c>
      <c r="C13" s="93">
        <v>-270570</v>
      </c>
      <c r="D13" s="94">
        <v>-104456.58</v>
      </c>
      <c r="E13" s="95">
        <f t="shared" si="0"/>
        <v>38.60612041246258</v>
      </c>
      <c r="F13" s="93">
        <v>-247500</v>
      </c>
      <c r="G13" s="94">
        <f>-68292.79 - 502.9 + 22797.23</f>
        <v>-45998.459999999992</v>
      </c>
      <c r="H13" s="96">
        <f t="shared" si="1"/>
        <v>18.585236363636358</v>
      </c>
    </row>
    <row r="14" spans="1:8" ht="13.5" thickBot="1">
      <c r="A14" s="99"/>
      <c r="B14" s="100"/>
      <c r="C14" s="97"/>
      <c r="D14" s="98"/>
      <c r="E14" s="98"/>
      <c r="F14" s="97"/>
      <c r="G14" s="98"/>
      <c r="H14" s="98"/>
    </row>
    <row r="15" spans="1:8" ht="13.5" thickBot="1">
      <c r="A15" s="73" t="s">
        <v>21</v>
      </c>
      <c r="B15" s="82"/>
      <c r="C15" s="35"/>
      <c r="D15" s="36"/>
      <c r="E15" s="37"/>
      <c r="F15" s="35"/>
      <c r="G15" s="38"/>
      <c r="H15" s="39"/>
    </row>
    <row r="16" spans="1:8" ht="13.5" thickBot="1">
      <c r="A16" s="48" t="s">
        <v>22</v>
      </c>
      <c r="B16" s="49" t="s">
        <v>23</v>
      </c>
      <c r="C16" s="40">
        <f>C17+C18+C19+C20+C21</f>
        <v>38597858</v>
      </c>
      <c r="D16" s="19">
        <f>D17+D18+D19+D20+D21</f>
        <v>37974458.060000002</v>
      </c>
      <c r="E16" s="18">
        <f>D16/C16*100</f>
        <v>98.384884622353923</v>
      </c>
      <c r="F16" s="40">
        <f>F17+F18+F19+F20+F21</f>
        <v>39585653</v>
      </c>
      <c r="G16" s="19">
        <f>G17+G18+G19+G20+G21</f>
        <v>39768644.390000001</v>
      </c>
      <c r="H16" s="18">
        <f>G16/F16*100</f>
        <v>100.46226694807838</v>
      </c>
    </row>
    <row r="17" spans="1:8" ht="14.25" thickTop="1" thickBot="1">
      <c r="A17" s="43" t="s">
        <v>24</v>
      </c>
      <c r="B17" s="29" t="s">
        <v>45</v>
      </c>
      <c r="C17" s="41">
        <v>27374401</v>
      </c>
      <c r="D17" s="87">
        <v>26537332.850000001</v>
      </c>
      <c r="E17" s="89">
        <f>D17/C17*100</f>
        <v>96.942149893983071</v>
      </c>
      <c r="F17" s="41">
        <v>27919126</v>
      </c>
      <c r="G17" s="87">
        <v>27566554.789999999</v>
      </c>
      <c r="H17" s="88">
        <f>G17/F17*100</f>
        <v>98.737169601942412</v>
      </c>
    </row>
    <row r="18" spans="1:8" ht="14.25" customHeight="1" thickBot="1">
      <c r="A18" s="44" t="s">
        <v>25</v>
      </c>
      <c r="B18" s="45" t="s">
        <v>26</v>
      </c>
      <c r="C18" s="42">
        <v>4876182</v>
      </c>
      <c r="D18" s="76">
        <v>5207972.47</v>
      </c>
      <c r="E18" s="20">
        <f>D18/C18*100</f>
        <v>106.80430857584888</v>
      </c>
      <c r="F18" s="42">
        <v>4851771</v>
      </c>
      <c r="G18" s="76">
        <v>5351927.72</v>
      </c>
      <c r="H18" s="77">
        <f>G18/F18*100</f>
        <v>110.30874540451312</v>
      </c>
    </row>
    <row r="19" spans="1:8" ht="13.5" thickBot="1">
      <c r="A19" s="43" t="s">
        <v>27</v>
      </c>
      <c r="B19" s="29" t="s">
        <v>28</v>
      </c>
      <c r="C19" s="27">
        <v>1481140</v>
      </c>
      <c r="D19" s="65">
        <v>1510831.88</v>
      </c>
      <c r="E19" s="20">
        <f t="shared" ref="E19:E24" si="2">D19/C19*100</f>
        <v>102.00466397504624</v>
      </c>
      <c r="F19" s="27">
        <v>1473500</v>
      </c>
      <c r="G19" s="65">
        <v>1702228.18</v>
      </c>
      <c r="H19" s="66">
        <f t="shared" ref="H19:H24" si="3">G19/F19*100</f>
        <v>115.52278113335595</v>
      </c>
    </row>
    <row r="20" spans="1:8" ht="13.5" thickBot="1">
      <c r="A20" s="43" t="s">
        <v>29</v>
      </c>
      <c r="B20" s="29" t="s">
        <v>30</v>
      </c>
      <c r="C20" s="27">
        <v>15000</v>
      </c>
      <c r="D20" s="65">
        <v>14808.28</v>
      </c>
      <c r="E20" s="20">
        <f t="shared" si="2"/>
        <v>98.721866666666671</v>
      </c>
      <c r="F20" s="27">
        <v>15000</v>
      </c>
      <c r="G20" s="65">
        <v>38428.28</v>
      </c>
      <c r="H20" s="66">
        <f t="shared" si="3"/>
        <v>256.18853333333334</v>
      </c>
    </row>
    <row r="21" spans="1:8" ht="13.5" thickBot="1">
      <c r="A21" s="43" t="s">
        <v>31</v>
      </c>
      <c r="B21" s="29" t="s">
        <v>32</v>
      </c>
      <c r="C21" s="27">
        <f>C22+C23+C24</f>
        <v>4851135</v>
      </c>
      <c r="D21" s="65">
        <f>D22+D23+D24</f>
        <v>4703512.58</v>
      </c>
      <c r="E21" s="20">
        <f t="shared" si="2"/>
        <v>96.956950899119491</v>
      </c>
      <c r="F21" s="27">
        <f>F22+F23+F24</f>
        <v>5326256</v>
      </c>
      <c r="G21" s="65">
        <f>G22+G23+G24</f>
        <v>5109505.42</v>
      </c>
      <c r="H21" s="66">
        <f t="shared" si="3"/>
        <v>95.930526433577356</v>
      </c>
    </row>
    <row r="22" spans="1:8" ht="13.5" thickBot="1">
      <c r="A22" s="25" t="s">
        <v>33</v>
      </c>
      <c r="B22" s="24" t="s">
        <v>34</v>
      </c>
      <c r="C22" s="28">
        <v>786500</v>
      </c>
      <c r="D22" s="22">
        <v>575049.92000000004</v>
      </c>
      <c r="E22" s="23">
        <f t="shared" si="2"/>
        <v>73.115056579783854</v>
      </c>
      <c r="F22" s="28">
        <v>715100</v>
      </c>
      <c r="G22" s="22">
        <v>562013.27</v>
      </c>
      <c r="H22" s="23">
        <f t="shared" si="3"/>
        <v>78.592262620612502</v>
      </c>
    </row>
    <row r="23" spans="1:8" ht="13.5" thickBot="1">
      <c r="A23" s="25"/>
      <c r="B23" s="24" t="s">
        <v>35</v>
      </c>
      <c r="C23" s="28">
        <v>3961185</v>
      </c>
      <c r="D23" s="22">
        <v>3931505.16</v>
      </c>
      <c r="E23" s="23">
        <f t="shared" si="2"/>
        <v>99.250733303291824</v>
      </c>
      <c r="F23" s="28">
        <v>4332756</v>
      </c>
      <c r="G23" s="22">
        <v>4418242.16</v>
      </c>
      <c r="H23" s="23">
        <f t="shared" si="3"/>
        <v>101.97302040548789</v>
      </c>
    </row>
    <row r="24" spans="1:8" ht="13.5" customHeight="1" thickBot="1">
      <c r="A24" s="83" t="s">
        <v>36</v>
      </c>
      <c r="B24" s="26" t="s">
        <v>32</v>
      </c>
      <c r="C24" s="85">
        <v>103450</v>
      </c>
      <c r="D24" s="86">
        <v>196957.5</v>
      </c>
      <c r="E24" s="84">
        <f t="shared" si="2"/>
        <v>190.38907684871918</v>
      </c>
      <c r="F24" s="85">
        <v>278400</v>
      </c>
      <c r="G24" s="86">
        <v>129249.99</v>
      </c>
      <c r="H24" s="84">
        <f t="shared" si="3"/>
        <v>46.426002155172412</v>
      </c>
    </row>
    <row r="26" spans="1:8" ht="13.5" thickBot="1"/>
    <row r="27" spans="1:8" ht="13.5" thickBot="1">
      <c r="A27" s="51" t="s">
        <v>39</v>
      </c>
      <c r="B27" s="52" t="s">
        <v>37</v>
      </c>
      <c r="C27" s="30" t="s">
        <v>50</v>
      </c>
      <c r="D27" s="31" t="s">
        <v>51</v>
      </c>
      <c r="E27" s="31" t="s">
        <v>5</v>
      </c>
      <c r="F27" s="53" t="s">
        <v>52</v>
      </c>
      <c r="G27" s="33" t="s">
        <v>48</v>
      </c>
      <c r="H27" s="34" t="s">
        <v>53</v>
      </c>
    </row>
    <row r="28" spans="1:8">
      <c r="A28" s="54" t="s">
        <v>42</v>
      </c>
      <c r="B28" s="55" t="s">
        <v>10</v>
      </c>
      <c r="C28" s="67">
        <v>-31384658</v>
      </c>
      <c r="D28" s="101">
        <v>-31655361.710000001</v>
      </c>
      <c r="E28" s="68">
        <f>D28/C28*100</f>
        <v>100.8625351596949</v>
      </c>
      <c r="F28" s="56">
        <v>-32721253</v>
      </c>
      <c r="G28" s="58">
        <v>-32789136.879999999</v>
      </c>
      <c r="H28" s="57">
        <f>G28/F28*100</f>
        <v>100.20746112625945</v>
      </c>
    </row>
    <row r="29" spans="1:8" ht="13.5" thickBot="1">
      <c r="A29" s="59" t="s">
        <v>43</v>
      </c>
      <c r="B29" s="60" t="s">
        <v>23</v>
      </c>
      <c r="C29" s="69">
        <v>11737697</v>
      </c>
      <c r="D29" s="102">
        <v>12327002.300000001</v>
      </c>
      <c r="E29" s="70">
        <f>D29/C29*100</f>
        <v>105.0206211661453</v>
      </c>
      <c r="F29" s="61">
        <v>13027155</v>
      </c>
      <c r="G29" s="62">
        <v>13617811.050000001</v>
      </c>
      <c r="H29" s="63">
        <f>G29/F29*100</f>
        <v>104.53403717081741</v>
      </c>
    </row>
    <row r="30" spans="1:8" ht="13.5" thickBot="1"/>
    <row r="31" spans="1:8" ht="13.5" thickBot="1">
      <c r="A31" s="51" t="s">
        <v>40</v>
      </c>
      <c r="B31" s="52" t="s">
        <v>38</v>
      </c>
      <c r="C31" s="30" t="s">
        <v>50</v>
      </c>
      <c r="D31" s="31" t="s">
        <v>51</v>
      </c>
      <c r="E31" s="31" t="s">
        <v>5</v>
      </c>
      <c r="F31" s="53" t="s">
        <v>52</v>
      </c>
      <c r="G31" s="33" t="s">
        <v>48</v>
      </c>
      <c r="H31" s="34" t="s">
        <v>53</v>
      </c>
    </row>
    <row r="32" spans="1:8">
      <c r="A32" s="54" t="s">
        <v>42</v>
      </c>
      <c r="B32" s="55" t="s">
        <v>10</v>
      </c>
      <c r="C32" s="67">
        <v>-225000</v>
      </c>
      <c r="D32" s="103">
        <v>-6651.97</v>
      </c>
      <c r="E32" s="68">
        <f>D32/C32*100</f>
        <v>2.9564311111111112</v>
      </c>
      <c r="F32" s="56">
        <v>-345000</v>
      </c>
      <c r="G32" s="64">
        <v>-559017.4</v>
      </c>
      <c r="H32" s="57">
        <f>G32/F32*100</f>
        <v>162.03402898550726</v>
      </c>
    </row>
    <row r="33" spans="1:8" ht="13.5" thickBot="1">
      <c r="A33" s="59" t="s">
        <v>43</v>
      </c>
      <c r="B33" s="60" t="s">
        <v>23</v>
      </c>
      <c r="C33" s="69">
        <v>15668110</v>
      </c>
      <c r="D33" s="102">
        <v>15499354.439999999</v>
      </c>
      <c r="E33" s="70">
        <f>D33/C33*100</f>
        <v>98.922936078442135</v>
      </c>
      <c r="F33" s="61">
        <v>16298250</v>
      </c>
      <c r="G33" s="62">
        <v>16024964.07</v>
      </c>
      <c r="H33" s="63">
        <f>G33/F33*100</f>
        <v>98.323219179973307</v>
      </c>
    </row>
    <row r="34" spans="1:8" ht="13.5" thickBot="1"/>
    <row r="35" spans="1:8" ht="14.25" customHeight="1" thickBot="1">
      <c r="A35" s="51" t="s">
        <v>41</v>
      </c>
      <c r="B35" s="52" t="s">
        <v>54</v>
      </c>
      <c r="C35" s="30" t="s">
        <v>50</v>
      </c>
      <c r="D35" s="31" t="s">
        <v>51</v>
      </c>
      <c r="E35" s="31" t="s">
        <v>5</v>
      </c>
      <c r="F35" s="53" t="s">
        <v>52</v>
      </c>
      <c r="G35" s="33" t="s">
        <v>48</v>
      </c>
      <c r="H35" s="34" t="s">
        <v>53</v>
      </c>
    </row>
    <row r="36" spans="1:8">
      <c r="A36" s="54" t="s">
        <v>42</v>
      </c>
      <c r="B36" s="55" t="s">
        <v>10</v>
      </c>
      <c r="C36" s="67">
        <v>-368199.72</v>
      </c>
      <c r="D36" s="103">
        <v>-419430.85</v>
      </c>
      <c r="E36" s="68">
        <f>D36/C36*100</f>
        <v>113.91395137399887</v>
      </c>
      <c r="F36" s="56">
        <v>-24400</v>
      </c>
      <c r="G36" s="64">
        <v>-15178</v>
      </c>
      <c r="H36" s="57">
        <f>G36/F36*100</f>
        <v>62.204918032786885</v>
      </c>
    </row>
    <row r="37" spans="1:8" ht="13.5" thickBot="1">
      <c r="A37" s="59" t="s">
        <v>43</v>
      </c>
      <c r="B37" s="60" t="s">
        <v>23</v>
      </c>
      <c r="C37" s="69">
        <v>3072051</v>
      </c>
      <c r="D37" s="102">
        <v>2317308.31</v>
      </c>
      <c r="E37" s="70">
        <f>D37/C37*100</f>
        <v>75.431960927732007</v>
      </c>
      <c r="F37" s="61">
        <v>2265248</v>
      </c>
      <c r="G37" s="62">
        <v>1913949.57</v>
      </c>
      <c r="H37" s="63">
        <f>G37/F37*100</f>
        <v>84.491833565243184</v>
      </c>
    </row>
    <row r="38" spans="1:8" ht="13.5" thickBot="1"/>
    <row r="39" spans="1:8" ht="13.5" thickBot="1">
      <c r="A39" s="51" t="s">
        <v>46</v>
      </c>
      <c r="B39" s="52" t="s">
        <v>55</v>
      </c>
      <c r="C39" s="30" t="s">
        <v>50</v>
      </c>
      <c r="D39" s="31" t="s">
        <v>51</v>
      </c>
      <c r="E39" s="31" t="s">
        <v>5</v>
      </c>
      <c r="F39" s="53" t="s">
        <v>52</v>
      </c>
      <c r="G39" s="33" t="s">
        <v>48</v>
      </c>
      <c r="H39" s="34" t="s">
        <v>53</v>
      </c>
    </row>
    <row r="40" spans="1:8">
      <c r="A40" s="54" t="s">
        <v>42</v>
      </c>
      <c r="B40" s="55" t="s">
        <v>10</v>
      </c>
      <c r="C40" s="67">
        <v>-8120000</v>
      </c>
      <c r="D40" s="103">
        <v>-7830617.0899999999</v>
      </c>
      <c r="E40" s="68">
        <f>D40/C40*100</f>
        <v>96.436171059113292</v>
      </c>
      <c r="F40" s="56">
        <v>-7995000</v>
      </c>
      <c r="G40" s="64">
        <v>-8211919.7000000002</v>
      </c>
      <c r="H40" s="57">
        <f>G40/F40*100</f>
        <v>102.71319199499686</v>
      </c>
    </row>
    <row r="41" spans="1:8" ht="13.5" thickBot="1">
      <c r="A41" s="59" t="s">
        <v>43</v>
      </c>
      <c r="B41" s="60" t="s">
        <v>23</v>
      </c>
      <c r="C41" s="69">
        <v>8120000</v>
      </c>
      <c r="D41" s="102">
        <v>7830617.0899999999</v>
      </c>
      <c r="E41" s="70">
        <f>D41/C41*100</f>
        <v>96.436171059113292</v>
      </c>
      <c r="F41" s="61">
        <v>7995000</v>
      </c>
      <c r="G41" s="62">
        <v>8211919.7000000002</v>
      </c>
      <c r="H41" s="63">
        <f>G41/F41*100</f>
        <v>102.71319199499686</v>
      </c>
    </row>
    <row r="44" spans="1:8">
      <c r="D44" s="46"/>
    </row>
    <row r="45" spans="1:8">
      <c r="D45" s="46"/>
      <c r="G45" s="78"/>
    </row>
    <row r="46" spans="1:8">
      <c r="C46" s="79"/>
      <c r="D46" s="46"/>
    </row>
    <row r="48" spans="1:8">
      <c r="C48" s="81"/>
      <c r="D48" s="80"/>
    </row>
  </sheetData>
  <mergeCells count="6">
    <mergeCell ref="A5:B5"/>
    <mergeCell ref="A6:B6"/>
    <mergeCell ref="A1:D1"/>
    <mergeCell ref="A2:G2"/>
    <mergeCell ref="A3:F3"/>
    <mergeCell ref="A4:B4"/>
  </mergeCells>
  <phoneticPr fontId="9" type="noConversion"/>
  <pageMargins left="0.7" right="0.7" top="0.75" bottom="0.75" header="0.3" footer="0.3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Pelan menotulo 3.2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Rinne Sari</cp:lastModifiedBy>
  <cp:lastPrinted>2011-10-06T11:39:06Z</cp:lastPrinted>
  <dcterms:created xsi:type="dcterms:W3CDTF">2011-06-09T07:17:35Z</dcterms:created>
  <dcterms:modified xsi:type="dcterms:W3CDTF">2013-04-03T09:36:42Z</dcterms:modified>
</cp:coreProperties>
</file>