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75" yWindow="240" windowWidth="15195" windowHeight="891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C37" i="1" l="1"/>
  <c r="E37" i="1" s="1"/>
  <c r="D37" i="1"/>
  <c r="G35" i="1" s="1"/>
  <c r="B37" i="1"/>
  <c r="G15" i="1" l="1"/>
  <c r="G11" i="1"/>
  <c r="G18" i="1"/>
  <c r="G27" i="1"/>
  <c r="G31" i="1"/>
  <c r="G9" i="1"/>
  <c r="G13" i="1"/>
  <c r="G20" i="1"/>
  <c r="G25" i="1"/>
  <c r="G29" i="1"/>
  <c r="G33" i="1"/>
  <c r="G10" i="1"/>
  <c r="G14" i="1"/>
  <c r="G17" i="1"/>
  <c r="G21" i="1"/>
  <c r="G26" i="1"/>
  <c r="G30" i="1"/>
  <c r="G36" i="1"/>
  <c r="G24" i="1"/>
  <c r="E24" i="1"/>
  <c r="F24" i="1" s="1"/>
  <c r="G22" i="1"/>
  <c r="G12" i="1"/>
  <c r="G16" i="1"/>
  <c r="G19" i="1"/>
  <c r="G23" i="1"/>
  <c r="G28" i="1"/>
  <c r="G32" i="1"/>
  <c r="G34" i="1"/>
  <c r="E36" i="1"/>
  <c r="F36" i="1" s="1"/>
  <c r="E9" i="1"/>
  <c r="F9" i="1" s="1"/>
  <c r="E10" i="1"/>
  <c r="F10" i="1" s="1"/>
  <c r="E11" i="1"/>
  <c r="F11" i="1" s="1"/>
  <c r="H11" i="1" s="1"/>
  <c r="E12" i="1"/>
  <c r="F12" i="1" s="1"/>
  <c r="E13" i="1"/>
  <c r="F13" i="1" s="1"/>
  <c r="H13" i="1" s="1"/>
  <c r="E14" i="1"/>
  <c r="F14" i="1" s="1"/>
  <c r="E15" i="1"/>
  <c r="F15" i="1" s="1"/>
  <c r="H15" i="1" s="1"/>
  <c r="E16" i="1"/>
  <c r="F16" i="1" s="1"/>
  <c r="H16" i="1" s="1"/>
  <c r="E17" i="1"/>
  <c r="F17" i="1" s="1"/>
  <c r="H17" i="1" s="1"/>
  <c r="E18" i="1"/>
  <c r="F18" i="1" s="1"/>
  <c r="H18" i="1" s="1"/>
  <c r="E19" i="1"/>
  <c r="F19" i="1" s="1"/>
  <c r="H19" i="1" s="1"/>
  <c r="E20" i="1"/>
  <c r="F20" i="1" s="1"/>
  <c r="E21" i="1"/>
  <c r="F21" i="1" s="1"/>
  <c r="H21" i="1" s="1"/>
  <c r="E22" i="1"/>
  <c r="F22" i="1" s="1"/>
  <c r="E23" i="1"/>
  <c r="F23" i="1" s="1"/>
  <c r="H23" i="1" s="1"/>
  <c r="E25" i="1"/>
  <c r="F25" i="1" s="1"/>
  <c r="E26" i="1"/>
  <c r="F26" i="1" s="1"/>
  <c r="E27" i="1"/>
  <c r="F27" i="1" s="1"/>
  <c r="E28" i="1"/>
  <c r="F28" i="1" s="1"/>
  <c r="H28" i="1" s="1"/>
  <c r="E29" i="1"/>
  <c r="F29" i="1" s="1"/>
  <c r="E30" i="1"/>
  <c r="F30" i="1" s="1"/>
  <c r="E31" i="1"/>
  <c r="F31" i="1" s="1"/>
  <c r="H31" i="1" s="1"/>
  <c r="E32" i="1"/>
  <c r="F32" i="1" s="1"/>
  <c r="H32" i="1" s="1"/>
  <c r="E33" i="1"/>
  <c r="F33" i="1" s="1"/>
  <c r="H33" i="1" s="1"/>
  <c r="E34" i="1"/>
  <c r="F34" i="1" s="1"/>
  <c r="E35" i="1"/>
  <c r="F35" i="1" s="1"/>
  <c r="H35" i="1" s="1"/>
  <c r="H34" i="1" l="1"/>
  <c r="H26" i="1"/>
  <c r="H29" i="1"/>
  <c r="H20" i="1"/>
  <c r="H12" i="1"/>
  <c r="H36" i="1"/>
  <c r="H27" i="1"/>
  <c r="H10" i="1"/>
  <c r="H24" i="1"/>
  <c r="H22" i="1"/>
  <c r="H30" i="1"/>
  <c r="H14" i="1"/>
  <c r="H25" i="1"/>
  <c r="F37" i="1"/>
  <c r="H9" i="1"/>
  <c r="H37" i="1" l="1"/>
</calcChain>
</file>

<file path=xl/sharedStrings.xml><?xml version="1.0" encoding="utf-8"?>
<sst xmlns="http://schemas.openxmlformats.org/spreadsheetml/2006/main" count="47" uniqueCount="46">
  <si>
    <t>EROTUS</t>
  </si>
  <si>
    <t>Vuosien 2004–2007 kustannukset on jaettu pelastustoimen vuosien 2000 ja 2001 tilinpäätösten nettokäyttömenojen mukaan.</t>
  </si>
  <si>
    <t xml:space="preserve">Vuodesta 2008 alkaen kustannukset jaetaan maakunnan kuntien talousarviovuoden alun asukasluvun suhteessa. </t>
  </si>
  <si>
    <t>asukasluku</t>
  </si>
  <si>
    <t>Aura</t>
  </si>
  <si>
    <t>Koski Tl</t>
  </si>
  <si>
    <t>Kustavi</t>
  </si>
  <si>
    <t>Laitila</t>
  </si>
  <si>
    <t>Lieto</t>
  </si>
  <si>
    <t>Marttila</t>
  </si>
  <si>
    <t>Mynämäki</t>
  </si>
  <si>
    <t>Nousiainen</t>
  </si>
  <si>
    <t>Oripää</t>
  </si>
  <si>
    <t>Paimio</t>
  </si>
  <si>
    <t>Pyhäranta</t>
  </si>
  <si>
    <t>Raisio</t>
  </si>
  <si>
    <t>Sauvo</t>
  </si>
  <si>
    <t>Somero</t>
  </si>
  <si>
    <t>Taivassalo</t>
  </si>
  <si>
    <t>Tarvasjoki</t>
  </si>
  <si>
    <t>Turku</t>
  </si>
  <si>
    <t>Uusikaupunki</t>
  </si>
  <si>
    <t>Vehmaa</t>
  </si>
  <si>
    <t>MAKSUOS.</t>
  </si>
  <si>
    <t xml:space="preserve">Pelastustoimen </t>
  </si>
  <si>
    <t>kunnat</t>
  </si>
  <si>
    <t>YHTEENSÄ</t>
  </si>
  <si>
    <t>uusi as.luku</t>
  </si>
  <si>
    <t>Maksuos./</t>
  </si>
  <si>
    <t>YLIJÄÄMÄ</t>
  </si>
  <si>
    <t>uusi maksuos.</t>
  </si>
  <si>
    <t xml:space="preserve">Valtioneuvoston päätöksen mukaisesti aluepelastuslaitoksen kustannusten jako osakaskunnille muuttui 2008 alusta. </t>
  </si>
  <si>
    <t xml:space="preserve">Kaarina </t>
  </si>
  <si>
    <t xml:space="preserve">Kemiönsaari </t>
  </si>
  <si>
    <t xml:space="preserve">Loimaa </t>
  </si>
  <si>
    <t xml:space="preserve">Masku </t>
  </si>
  <si>
    <t xml:space="preserve">Naantali </t>
  </si>
  <si>
    <t xml:space="preserve">Pöytyä </t>
  </si>
  <si>
    <t xml:space="preserve">Rusko </t>
  </si>
  <si>
    <t xml:space="preserve">Salo </t>
  </si>
  <si>
    <t>KUNTIEN</t>
  </si>
  <si>
    <t>TP 2011</t>
  </si>
  <si>
    <r>
      <t>pal./</t>
    </r>
    <r>
      <rPr>
        <b/>
        <sz val="10"/>
        <color rgb="FFFF0000"/>
        <rFont val="Arial"/>
        <family val="2"/>
      </rPr>
      <t>lisäm.</t>
    </r>
  </si>
  <si>
    <t>Lähde: Tilastokeskus; päivitetty 2.3.2012</t>
  </si>
  <si>
    <t>Parainen</t>
  </si>
  <si>
    <t>TA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</si>
</sst>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1">
    <font>
      <sz val="10"/>
      <name val="Arial"/>
    </font>
    <font>
      <sz val="10"/>
      <color theme="1"/>
      <name val="Arial"/>
      <family val="2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 Narrow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1" fillId="0" borderId="0"/>
    <xf numFmtId="0" fontId="10" fillId="0" borderId="0"/>
    <xf numFmtId="0" fontId="3" fillId="0" borderId="0"/>
  </cellStyleXfs>
  <cellXfs count="55">
    <xf numFmtId="0" fontId="0" fillId="0" borderId="0" xfId="0"/>
    <xf numFmtId="0" fontId="4" fillId="0" borderId="3" xfId="0" applyFont="1" applyBorder="1"/>
    <xf numFmtId="3" fontId="4" fillId="2" borderId="6" xfId="0" applyNumberFormat="1" applyFont="1" applyFill="1" applyBorder="1"/>
    <xf numFmtId="0" fontId="5" fillId="0" borderId="0" xfId="0" applyFont="1"/>
    <xf numFmtId="0" fontId="4" fillId="0" borderId="0" xfId="0" applyFont="1"/>
    <xf numFmtId="4" fontId="0" fillId="0" borderId="0" xfId="0" applyNumberFormat="1"/>
    <xf numFmtId="0" fontId="0" fillId="0" borderId="9" xfId="0" applyBorder="1"/>
    <xf numFmtId="0" fontId="0" fillId="0" borderId="1" xfId="0" applyBorder="1"/>
    <xf numFmtId="0" fontId="0" fillId="0" borderId="5" xfId="0" applyBorder="1"/>
    <xf numFmtId="0" fontId="4" fillId="0" borderId="9" xfId="0" applyFont="1" applyBorder="1"/>
    <xf numFmtId="0" fontId="4" fillId="0" borderId="10" xfId="0" applyFont="1" applyBorder="1"/>
    <xf numFmtId="0" fontId="4" fillId="2" borderId="11" xfId="0" applyFont="1" applyFill="1" applyBorder="1"/>
    <xf numFmtId="14" fontId="4" fillId="2" borderId="12" xfId="0" applyNumberFormat="1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4" fontId="4" fillId="2" borderId="7" xfId="0" applyNumberFormat="1" applyFont="1" applyFill="1" applyBorder="1"/>
    <xf numFmtId="4" fontId="0" fillId="3" borderId="15" xfId="0" applyNumberFormat="1" applyFill="1" applyBorder="1"/>
    <xf numFmtId="4" fontId="0" fillId="3" borderId="16" xfId="0" applyNumberFormat="1" applyFill="1" applyBorder="1"/>
    <xf numFmtId="4" fontId="0" fillId="3" borderId="9" xfId="0" applyNumberFormat="1" applyFill="1" applyBorder="1"/>
    <xf numFmtId="0" fontId="4" fillId="4" borderId="9" xfId="0" applyFont="1" applyFill="1" applyBorder="1"/>
    <xf numFmtId="14" fontId="4" fillId="4" borderId="10" xfId="0" applyNumberFormat="1" applyFont="1" applyFill="1" applyBorder="1"/>
    <xf numFmtId="4" fontId="4" fillId="4" borderId="17" xfId="0" applyNumberFormat="1" applyFont="1" applyFill="1" applyBorder="1"/>
    <xf numFmtId="0" fontId="0" fillId="3" borderId="9" xfId="0" applyFill="1" applyBorder="1"/>
    <xf numFmtId="0" fontId="4" fillId="3" borderId="10" xfId="0" applyFont="1" applyFill="1" applyBorder="1" applyAlignment="1">
      <alignment horizontal="right"/>
    </xf>
    <xf numFmtId="4" fontId="0" fillId="3" borderId="10" xfId="0" applyNumberFormat="1" applyFill="1" applyBorder="1"/>
    <xf numFmtId="0" fontId="4" fillId="5" borderId="13" xfId="0" applyFont="1" applyFill="1" applyBorder="1"/>
    <xf numFmtId="0" fontId="4" fillId="5" borderId="14" xfId="0" applyFont="1" applyFill="1" applyBorder="1"/>
    <xf numFmtId="0" fontId="4" fillId="6" borderId="19" xfId="0" applyFont="1" applyFill="1" applyBorder="1"/>
    <xf numFmtId="0" fontId="4" fillId="6" borderId="20" xfId="0" applyFont="1" applyFill="1" applyBorder="1"/>
    <xf numFmtId="164" fontId="4" fillId="4" borderId="21" xfId="0" applyNumberFormat="1" applyFont="1" applyFill="1" applyBorder="1"/>
    <xf numFmtId="4" fontId="0" fillId="5" borderId="13" xfId="0" applyNumberFormat="1" applyFill="1" applyBorder="1"/>
    <xf numFmtId="4" fontId="0" fillId="5" borderId="8" xfId="0" applyNumberFormat="1" applyFill="1" applyBorder="1"/>
    <xf numFmtId="4" fontId="0" fillId="5" borderId="7" xfId="0" applyNumberFormat="1" applyFill="1" applyBorder="1"/>
    <xf numFmtId="4" fontId="0" fillId="6" borderId="4" xfId="0" applyNumberFormat="1" applyFill="1" applyBorder="1"/>
    <xf numFmtId="4" fontId="0" fillId="5" borderId="18" xfId="0" applyNumberFormat="1" applyFill="1" applyBorder="1"/>
    <xf numFmtId="49" fontId="8" fillId="0" borderId="0" xfId="1" applyNumberFormat="1" applyFont="1" applyFill="1" applyBorder="1" applyAlignment="1">
      <alignment vertical="center"/>
    </xf>
    <xf numFmtId="0" fontId="4" fillId="4" borderId="24" xfId="0" applyFont="1" applyFill="1" applyBorder="1"/>
    <xf numFmtId="0" fontId="0" fillId="4" borderId="26" xfId="0" applyFill="1" applyBorder="1"/>
    <xf numFmtId="3" fontId="7" fillId="4" borderId="2" xfId="1" applyNumberFormat="1" applyFont="1" applyFill="1" applyBorder="1" applyAlignment="1">
      <alignment horizontal="right" vertical="top"/>
    </xf>
    <xf numFmtId="4" fontId="0" fillId="4" borderId="24" xfId="0" applyNumberFormat="1" applyFill="1" applyBorder="1"/>
    <xf numFmtId="3" fontId="7" fillId="4" borderId="1" xfId="1" applyNumberFormat="1" applyFont="1" applyFill="1" applyBorder="1" applyAlignment="1">
      <alignment horizontal="right" vertical="top"/>
    </xf>
    <xf numFmtId="4" fontId="0" fillId="4" borderId="25" xfId="0" applyNumberFormat="1" applyFill="1" applyBorder="1"/>
    <xf numFmtId="0" fontId="7" fillId="4" borderId="1" xfId="1" applyFont="1" applyFill="1" applyBorder="1" applyAlignment="1">
      <alignment horizontal="right" vertical="top"/>
    </xf>
    <xf numFmtId="3" fontId="7" fillId="4" borderId="5" xfId="1" applyNumberFormat="1" applyFont="1" applyFill="1" applyBorder="1" applyAlignment="1">
      <alignment horizontal="right" vertical="top"/>
    </xf>
    <xf numFmtId="4" fontId="0" fillId="4" borderId="27" xfId="0" applyNumberFormat="1" applyFill="1" applyBorder="1"/>
    <xf numFmtId="4" fontId="9" fillId="6" borderId="22" xfId="0" applyNumberFormat="1" applyFont="1" applyFill="1" applyBorder="1"/>
    <xf numFmtId="4" fontId="4" fillId="6" borderId="22" xfId="0" applyNumberFormat="1" applyFont="1" applyFill="1" applyBorder="1"/>
    <xf numFmtId="164" fontId="3" fillId="2" borderId="23" xfId="4" applyNumberFormat="1" applyFont="1" applyFill="1" applyBorder="1"/>
    <xf numFmtId="164" fontId="3" fillId="2" borderId="23" xfId="4" applyNumberFormat="1" applyFont="1" applyFill="1" applyBorder="1"/>
    <xf numFmtId="164" fontId="3" fillId="2" borderId="23" xfId="4" applyNumberFormat="1" applyFont="1" applyFill="1" applyBorder="1"/>
    <xf numFmtId="164" fontId="3" fillId="2" borderId="23" xfId="4" applyNumberFormat="1" applyFont="1" applyFill="1" applyBorder="1"/>
    <xf numFmtId="4" fontId="3" fillId="2" borderId="8" xfId="4" applyNumberFormat="1" applyFill="1" applyBorder="1"/>
    <xf numFmtId="4" fontId="3" fillId="2" borderId="8" xfId="4" applyNumberFormat="1" applyFill="1" applyBorder="1"/>
    <xf numFmtId="4" fontId="3" fillId="2" borderId="8" xfId="4" applyNumberFormat="1" applyFill="1" applyBorder="1"/>
    <xf numFmtId="4" fontId="3" fillId="2" borderId="8" xfId="4" applyNumberFormat="1" applyFill="1" applyBorder="1"/>
  </cellXfs>
  <cellStyles count="5">
    <cellStyle name="Normaali" xfId="0" builtinId="0"/>
    <cellStyle name="Normaali 2" xfId="2"/>
    <cellStyle name="Normaali 2 2" xfId="3"/>
    <cellStyle name="Normaali 3" xfId="4"/>
    <cellStyle name="Normaali_Taul1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tabSelected="1" workbookViewId="0">
      <selection activeCell="K43" sqref="K43"/>
    </sheetView>
  </sheetViews>
  <sheetFormatPr defaultRowHeight="12.75"/>
  <cols>
    <col min="1" max="1" width="17.28515625" customWidth="1"/>
    <col min="2" max="2" width="10.42578125" customWidth="1"/>
    <col min="3" max="3" width="13" customWidth="1"/>
    <col min="4" max="4" width="10.7109375" customWidth="1"/>
    <col min="5" max="5" width="12.85546875" customWidth="1"/>
    <col min="6" max="8" width="13" customWidth="1"/>
  </cols>
  <sheetData>
    <row r="2" spans="1:8" ht="15.75">
      <c r="A2" s="3" t="s">
        <v>31</v>
      </c>
    </row>
    <row r="3" spans="1:8">
      <c r="A3" t="s">
        <v>1</v>
      </c>
    </row>
    <row r="4" spans="1:8">
      <c r="A4" s="4" t="s">
        <v>2</v>
      </c>
    </row>
    <row r="6" spans="1:8" ht="13.5" thickBot="1"/>
    <row r="7" spans="1:8">
      <c r="A7" s="9" t="s">
        <v>24</v>
      </c>
      <c r="B7" s="11" t="s">
        <v>3</v>
      </c>
      <c r="C7" s="13" t="s">
        <v>23</v>
      </c>
      <c r="D7" s="19" t="s">
        <v>3</v>
      </c>
      <c r="E7" s="36" t="s">
        <v>28</v>
      </c>
      <c r="F7" s="22" t="s">
        <v>30</v>
      </c>
      <c r="G7" s="25" t="s">
        <v>41</v>
      </c>
      <c r="H7" s="27" t="s">
        <v>40</v>
      </c>
    </row>
    <row r="8" spans="1:8" ht="13.5" thickBot="1">
      <c r="A8" s="10" t="s">
        <v>25</v>
      </c>
      <c r="B8" s="12">
        <v>40544</v>
      </c>
      <c r="C8" s="14" t="s">
        <v>45</v>
      </c>
      <c r="D8" s="20">
        <v>40909</v>
      </c>
      <c r="E8" s="37" t="s">
        <v>27</v>
      </c>
      <c r="F8" s="23" t="s">
        <v>0</v>
      </c>
      <c r="G8" s="26" t="s">
        <v>29</v>
      </c>
      <c r="H8" s="28" t="s">
        <v>42</v>
      </c>
    </row>
    <row r="9" spans="1:8">
      <c r="A9" s="6" t="s">
        <v>4</v>
      </c>
      <c r="B9" s="47">
        <v>3914</v>
      </c>
      <c r="C9" s="51">
        <v>269160.0250206858</v>
      </c>
      <c r="D9" s="38">
        <v>3975</v>
      </c>
      <c r="E9" s="39">
        <f t="shared" ref="E9:E23" si="0">D9/$D$37*$E$37</f>
        <v>272230.39973930735</v>
      </c>
      <c r="F9" s="18">
        <f>E9-C9</f>
        <v>3070.3747186215478</v>
      </c>
      <c r="G9" s="30">
        <f t="shared" ref="G9:G23" si="1">D9/$D$37*$G$37</f>
        <v>433.47329185367829</v>
      </c>
      <c r="H9" s="45">
        <f>G9-F9</f>
        <v>-2636.9014267678695</v>
      </c>
    </row>
    <row r="10" spans="1:8">
      <c r="A10" s="7" t="s">
        <v>32</v>
      </c>
      <c r="B10" s="47">
        <v>30903</v>
      </c>
      <c r="C10" s="51">
        <v>2125153.8715417101</v>
      </c>
      <c r="D10" s="40">
        <v>31081</v>
      </c>
      <c r="E10" s="41">
        <f t="shared" si="0"/>
        <v>2128602.0262383423</v>
      </c>
      <c r="F10" s="16">
        <f>E10-C10</f>
        <v>3448.1546966321766</v>
      </c>
      <c r="G10" s="31">
        <f t="shared" si="1"/>
        <v>3389.3794676991633</v>
      </c>
      <c r="H10" s="45">
        <f>G10-F10</f>
        <v>-58.775228933013295</v>
      </c>
    </row>
    <row r="11" spans="1:8">
      <c r="A11" s="7" t="s">
        <v>33</v>
      </c>
      <c r="B11" s="47">
        <v>7194</v>
      </c>
      <c r="C11" s="51">
        <v>494720.8022480362</v>
      </c>
      <c r="D11" s="40">
        <v>7173</v>
      </c>
      <c r="E11" s="41">
        <f t="shared" si="0"/>
        <v>491247.46096353495</v>
      </c>
      <c r="F11" s="16">
        <f t="shared" ref="F11:F36" si="2">E11-C11</f>
        <v>-3473.3412845012499</v>
      </c>
      <c r="G11" s="31">
        <f t="shared" si="1"/>
        <v>782.214823261996</v>
      </c>
      <c r="H11" s="46">
        <f t="shared" ref="H11:H36" si="3">G11-F11</f>
        <v>4255.5561077632456</v>
      </c>
    </row>
    <row r="12" spans="1:8">
      <c r="A12" s="7" t="s">
        <v>5</v>
      </c>
      <c r="B12" s="47">
        <v>2437</v>
      </c>
      <c r="C12" s="51">
        <v>167588.90673873565</v>
      </c>
      <c r="D12" s="40">
        <v>2441</v>
      </c>
      <c r="E12" s="41">
        <f t="shared" si="0"/>
        <v>167173.43541223879</v>
      </c>
      <c r="F12" s="16">
        <f t="shared" si="2"/>
        <v>-415.47132649685955</v>
      </c>
      <c r="G12" s="31">
        <f t="shared" si="1"/>
        <v>266.19076865781852</v>
      </c>
      <c r="H12" s="46">
        <f t="shared" si="3"/>
        <v>681.66209515467813</v>
      </c>
    </row>
    <row r="13" spans="1:8">
      <c r="A13" s="7" t="s">
        <v>6</v>
      </c>
      <c r="B13" s="47">
        <v>872</v>
      </c>
      <c r="C13" s="51">
        <v>59966.15784824681</v>
      </c>
      <c r="D13" s="42">
        <v>886</v>
      </c>
      <c r="E13" s="41">
        <f t="shared" si="0"/>
        <v>60678.272746924857</v>
      </c>
      <c r="F13" s="16">
        <f t="shared" si="2"/>
        <v>712.1148986780463</v>
      </c>
      <c r="G13" s="31">
        <f t="shared" si="1"/>
        <v>96.618197882354451</v>
      </c>
      <c r="H13" s="45">
        <f t="shared" si="3"/>
        <v>-615.49670079569182</v>
      </c>
    </row>
    <row r="14" spans="1:8">
      <c r="A14" s="7" t="s">
        <v>7</v>
      </c>
      <c r="B14" s="47">
        <v>8440</v>
      </c>
      <c r="C14" s="51">
        <v>580406.3901825723</v>
      </c>
      <c r="D14" s="40">
        <v>8408</v>
      </c>
      <c r="E14" s="41">
        <f t="shared" si="0"/>
        <v>575827.22037939529</v>
      </c>
      <c r="F14" s="16">
        <f t="shared" si="2"/>
        <v>-4579.1698031770065</v>
      </c>
      <c r="G14" s="31">
        <f t="shared" si="1"/>
        <v>916.89143091967981</v>
      </c>
      <c r="H14" s="46">
        <f t="shared" si="3"/>
        <v>5496.0612340966863</v>
      </c>
    </row>
    <row r="15" spans="1:8">
      <c r="A15" s="7" t="s">
        <v>8</v>
      </c>
      <c r="B15" s="47">
        <v>16246</v>
      </c>
      <c r="C15" s="51">
        <v>1117213.5325718094</v>
      </c>
      <c r="D15" s="40">
        <v>16690</v>
      </c>
      <c r="E15" s="41">
        <f t="shared" si="0"/>
        <v>1143025.2507293182</v>
      </c>
      <c r="F15" s="16">
        <f t="shared" si="2"/>
        <v>25811.718157508876</v>
      </c>
      <c r="G15" s="31">
        <f t="shared" si="1"/>
        <v>1820.0425763617336</v>
      </c>
      <c r="H15" s="45">
        <f t="shared" si="3"/>
        <v>-23991.675581147141</v>
      </c>
    </row>
    <row r="16" spans="1:8">
      <c r="A16" s="7" t="s">
        <v>34</v>
      </c>
      <c r="B16" s="47">
        <v>16927</v>
      </c>
      <c r="C16" s="51">
        <v>1164044.9012583415</v>
      </c>
      <c r="D16" s="40">
        <v>16848</v>
      </c>
      <c r="E16" s="41">
        <f t="shared" si="0"/>
        <v>1153845.9810837358</v>
      </c>
      <c r="F16" s="16">
        <f t="shared" si="2"/>
        <v>-10198.920174605679</v>
      </c>
      <c r="G16" s="31">
        <f t="shared" si="1"/>
        <v>1837.2724581511372</v>
      </c>
      <c r="H16" s="46">
        <f t="shared" si="3"/>
        <v>12036.192632756816</v>
      </c>
    </row>
    <row r="17" spans="1:8">
      <c r="A17" s="7" t="s">
        <v>9</v>
      </c>
      <c r="B17" s="48">
        <v>1991</v>
      </c>
      <c r="C17" s="52">
        <v>136918.14251818738</v>
      </c>
      <c r="D17" s="40">
        <v>1998</v>
      </c>
      <c r="E17" s="41">
        <f t="shared" si="0"/>
        <v>136834.29903877637</v>
      </c>
      <c r="F17" s="16">
        <f t="shared" si="2"/>
        <v>-83.843479411007138</v>
      </c>
      <c r="G17" s="31">
        <f t="shared" si="1"/>
        <v>217.88166971664128</v>
      </c>
      <c r="H17" s="46">
        <f t="shared" si="3"/>
        <v>301.72514912764842</v>
      </c>
    </row>
    <row r="18" spans="1:8">
      <c r="A18" s="7" t="s">
        <v>35</v>
      </c>
      <c r="B18" s="48">
        <v>9455</v>
      </c>
      <c r="C18" s="52">
        <v>650206.4477696945</v>
      </c>
      <c r="D18" s="40">
        <v>9585</v>
      </c>
      <c r="E18" s="41">
        <f t="shared" si="0"/>
        <v>656434.81295629195</v>
      </c>
      <c r="F18" s="16">
        <f t="shared" si="2"/>
        <v>6228.3651865974534</v>
      </c>
      <c r="G18" s="31">
        <f t="shared" si="1"/>
        <v>1045.2431452622657</v>
      </c>
      <c r="H18" s="45">
        <f t="shared" si="3"/>
        <v>-5183.1220413351875</v>
      </c>
    </row>
    <row r="19" spans="1:8">
      <c r="A19" s="7" t="s">
        <v>10</v>
      </c>
      <c r="B19" s="48">
        <v>8041</v>
      </c>
      <c r="C19" s="52">
        <v>552967.74685522087</v>
      </c>
      <c r="D19" s="40">
        <v>8044</v>
      </c>
      <c r="E19" s="41">
        <f t="shared" si="0"/>
        <v>550898.4491831417</v>
      </c>
      <c r="F19" s="16">
        <f t="shared" si="2"/>
        <v>-2069.2976720791776</v>
      </c>
      <c r="G19" s="31">
        <f t="shared" si="1"/>
        <v>877.19727287320461</v>
      </c>
      <c r="H19" s="46">
        <f t="shared" si="3"/>
        <v>2946.494944952382</v>
      </c>
    </row>
    <row r="20" spans="1:8">
      <c r="A20" s="7" t="s">
        <v>36</v>
      </c>
      <c r="B20" s="48">
        <v>18797</v>
      </c>
      <c r="C20" s="52">
        <v>1292642.0516897882</v>
      </c>
      <c r="D20" s="40">
        <v>18871</v>
      </c>
      <c r="E20" s="41">
        <f t="shared" si="0"/>
        <v>1292392.4210013757</v>
      </c>
      <c r="F20" s="16">
        <f t="shared" si="2"/>
        <v>-249.63068841258064</v>
      </c>
      <c r="G20" s="31">
        <f t="shared" si="1"/>
        <v>2057.880374986355</v>
      </c>
      <c r="H20" s="46">
        <f t="shared" si="3"/>
        <v>2307.5110633989357</v>
      </c>
    </row>
    <row r="21" spans="1:8">
      <c r="A21" s="7" t="s">
        <v>11</v>
      </c>
      <c r="B21" s="48">
        <v>4870</v>
      </c>
      <c r="C21" s="52">
        <v>334902.73935890134</v>
      </c>
      <c r="D21" s="40">
        <v>4814</v>
      </c>
      <c r="E21" s="41">
        <f t="shared" si="0"/>
        <v>329689.84763396869</v>
      </c>
      <c r="F21" s="16">
        <f t="shared" si="2"/>
        <v>-5212.8917249326478</v>
      </c>
      <c r="G21" s="31">
        <f t="shared" si="1"/>
        <v>524.96614515310876</v>
      </c>
      <c r="H21" s="46">
        <f t="shared" si="3"/>
        <v>5737.8578700857561</v>
      </c>
    </row>
    <row r="22" spans="1:8">
      <c r="A22" s="7" t="s">
        <v>12</v>
      </c>
      <c r="B22" s="48">
        <v>1413</v>
      </c>
      <c r="C22" s="52">
        <v>97169.932384831132</v>
      </c>
      <c r="D22" s="40">
        <v>1422</v>
      </c>
      <c r="E22" s="41">
        <f t="shared" si="0"/>
        <v>97386.573189759743</v>
      </c>
      <c r="F22" s="16">
        <f t="shared" si="2"/>
        <v>216.64080492861103</v>
      </c>
      <c r="G22" s="31">
        <f t="shared" si="1"/>
        <v>155.06893610463658</v>
      </c>
      <c r="H22" s="45">
        <f t="shared" si="3"/>
        <v>-61.571868823974455</v>
      </c>
    </row>
    <row r="23" spans="1:8">
      <c r="A23" s="7" t="s">
        <v>13</v>
      </c>
      <c r="B23" s="48">
        <v>10408</v>
      </c>
      <c r="C23" s="52">
        <v>715742.85651898256</v>
      </c>
      <c r="D23" s="40">
        <v>10471</v>
      </c>
      <c r="E23" s="41">
        <f t="shared" si="0"/>
        <v>717113.08570321684</v>
      </c>
      <c r="F23" s="16">
        <f t="shared" si="2"/>
        <v>1370.229184234282</v>
      </c>
      <c r="G23" s="31">
        <f t="shared" si="1"/>
        <v>1141.8613431446202</v>
      </c>
      <c r="H23" s="45">
        <f t="shared" si="3"/>
        <v>-228.36784108966185</v>
      </c>
    </row>
    <row r="24" spans="1:8">
      <c r="A24" s="7" t="s">
        <v>44</v>
      </c>
      <c r="B24" s="49">
        <v>15499</v>
      </c>
      <c r="C24" s="53">
        <v>1065843.4409288731</v>
      </c>
      <c r="D24" s="40">
        <v>15505</v>
      </c>
      <c r="E24" s="41">
        <f t="shared" ref="E24" si="4">D24/$D$37*$E$37</f>
        <v>1061869.773071185</v>
      </c>
      <c r="F24" s="16">
        <f t="shared" ref="F24" si="5">E24-C24</f>
        <v>-3973.6678576881532</v>
      </c>
      <c r="G24" s="31">
        <f t="shared" ref="G24" si="6">D24/$D$37*$G$37</f>
        <v>1690.8184629412031</v>
      </c>
      <c r="H24" s="46">
        <f t="shared" ref="H24" si="7">G24-F24</f>
        <v>5664.4863206293558</v>
      </c>
    </row>
    <row r="25" spans="1:8">
      <c r="A25" s="7" t="s">
        <v>14</v>
      </c>
      <c r="B25" s="50">
        <v>2235</v>
      </c>
      <c r="C25" s="54">
        <v>153697.66375095371</v>
      </c>
      <c r="D25" s="40">
        <v>2206</v>
      </c>
      <c r="E25" s="41">
        <f t="shared" ref="E25:E36" si="8">D25/$D$37*$E$37</f>
        <v>151079.31115092125</v>
      </c>
      <c r="F25" s="16">
        <f t="shared" si="2"/>
        <v>-2618.3526000324637</v>
      </c>
      <c r="G25" s="31">
        <f t="shared" ref="G25:G36" si="9">D25/$D$37*$G$37</f>
        <v>240.56404574319856</v>
      </c>
      <c r="H25" s="46">
        <f t="shared" si="3"/>
        <v>2858.9166457756623</v>
      </c>
    </row>
    <row r="26" spans="1:8">
      <c r="A26" s="7" t="s">
        <v>37</v>
      </c>
      <c r="B26" s="50">
        <v>8502</v>
      </c>
      <c r="C26" s="54">
        <v>584670.03902040643</v>
      </c>
      <c r="D26" s="40">
        <v>8474</v>
      </c>
      <c r="E26" s="41">
        <f t="shared" si="8"/>
        <v>580347.27229959506</v>
      </c>
      <c r="F26" s="16">
        <f t="shared" si="2"/>
        <v>-4322.7667208113708</v>
      </c>
      <c r="G26" s="31">
        <f t="shared" si="9"/>
        <v>924.08872331272187</v>
      </c>
      <c r="H26" s="46">
        <f t="shared" si="3"/>
        <v>5246.8554441240922</v>
      </c>
    </row>
    <row r="27" spans="1:8">
      <c r="A27" s="7" t="s">
        <v>15</v>
      </c>
      <c r="B27" s="50">
        <v>24421</v>
      </c>
      <c r="C27" s="54">
        <v>1679396.2623991231</v>
      </c>
      <c r="D27" s="40">
        <v>24559</v>
      </c>
      <c r="E27" s="41">
        <f t="shared" si="8"/>
        <v>1681938.7137604149</v>
      </c>
      <c r="F27" s="16">
        <f t="shared" si="2"/>
        <v>2542.451361291809</v>
      </c>
      <c r="G27" s="31">
        <f t="shared" si="9"/>
        <v>2678.1561194049018</v>
      </c>
      <c r="H27" s="46">
        <f t="shared" si="3"/>
        <v>135.70475811309279</v>
      </c>
    </row>
    <row r="28" spans="1:8">
      <c r="A28" s="7" t="s">
        <v>38</v>
      </c>
      <c r="B28" s="50">
        <v>5809</v>
      </c>
      <c r="C28" s="54">
        <v>399476.38869319466</v>
      </c>
      <c r="D28" s="40">
        <v>5870</v>
      </c>
      <c r="E28" s="41">
        <f t="shared" si="8"/>
        <v>402010.67835716583</v>
      </c>
      <c r="F28" s="16">
        <f t="shared" si="2"/>
        <v>2534.2896639711689</v>
      </c>
      <c r="G28" s="31">
        <f t="shared" si="9"/>
        <v>640.12282344178402</v>
      </c>
      <c r="H28" s="45">
        <f t="shared" si="3"/>
        <v>-1894.1668405293849</v>
      </c>
    </row>
    <row r="29" spans="1:8">
      <c r="A29" s="7" t="s">
        <v>39</v>
      </c>
      <c r="B29" s="50">
        <v>55249</v>
      </c>
      <c r="C29" s="54">
        <v>3799392.4942176468</v>
      </c>
      <c r="D29" s="40">
        <v>55283</v>
      </c>
      <c r="E29" s="41">
        <f t="shared" si="8"/>
        <v>3786091.3682485856</v>
      </c>
      <c r="F29" s="16">
        <f t="shared" si="2"/>
        <v>-13301.125969061162</v>
      </c>
      <c r="G29" s="31">
        <f t="shared" si="9"/>
        <v>6028.6047782507912</v>
      </c>
      <c r="H29" s="46">
        <f t="shared" si="3"/>
        <v>19329.730747311954</v>
      </c>
    </row>
    <row r="30" spans="1:8">
      <c r="A30" s="7" t="s">
        <v>16</v>
      </c>
      <c r="B30" s="50">
        <v>3044</v>
      </c>
      <c r="C30" s="54">
        <v>209331.40423172395</v>
      </c>
      <c r="D30" s="40">
        <v>3043</v>
      </c>
      <c r="E30" s="41">
        <f t="shared" si="8"/>
        <v>208401.78777527352</v>
      </c>
      <c r="F30" s="16">
        <f t="shared" si="2"/>
        <v>-929.61645645042881</v>
      </c>
      <c r="G30" s="31">
        <f t="shared" si="9"/>
        <v>331.83879927314291</v>
      </c>
      <c r="H30" s="46">
        <f t="shared" si="3"/>
        <v>1261.4552557235718</v>
      </c>
    </row>
    <row r="31" spans="1:8">
      <c r="A31" s="7" t="s">
        <v>17</v>
      </c>
      <c r="B31" s="50">
        <v>9333</v>
      </c>
      <c r="C31" s="54">
        <v>641816.68715331133</v>
      </c>
      <c r="D31" s="40">
        <v>9268</v>
      </c>
      <c r="E31" s="41">
        <f t="shared" si="8"/>
        <v>634724.86661230202</v>
      </c>
      <c r="F31" s="16">
        <f t="shared" si="2"/>
        <v>-7091.8205410093069</v>
      </c>
      <c r="G31" s="31">
        <f t="shared" si="9"/>
        <v>1010.6743317987145</v>
      </c>
      <c r="H31" s="46">
        <f t="shared" si="3"/>
        <v>8102.4948728080217</v>
      </c>
    </row>
    <row r="32" spans="1:8">
      <c r="A32" s="7" t="s">
        <v>18</v>
      </c>
      <c r="B32" s="50">
        <v>1704</v>
      </c>
      <c r="C32" s="54">
        <v>117181.57451079422</v>
      </c>
      <c r="D32" s="40">
        <v>1690</v>
      </c>
      <c r="E32" s="41">
        <f t="shared" si="8"/>
        <v>115740.72341117721</v>
      </c>
      <c r="F32" s="16">
        <f t="shared" si="2"/>
        <v>-1440.851099617008</v>
      </c>
      <c r="G32" s="31">
        <f t="shared" si="9"/>
        <v>184.29430521577768</v>
      </c>
      <c r="H32" s="46">
        <f>G32-F32</f>
        <v>1625.1454048327857</v>
      </c>
    </row>
    <row r="33" spans="1:8">
      <c r="A33" s="7" t="s">
        <v>19</v>
      </c>
      <c r="B33" s="50">
        <v>1952</v>
      </c>
      <c r="C33" s="54">
        <v>134236.16986213048</v>
      </c>
      <c r="D33" s="40">
        <v>1944</v>
      </c>
      <c r="E33" s="41">
        <f t="shared" si="8"/>
        <v>133136.07474043104</v>
      </c>
      <c r="F33" s="16">
        <f t="shared" si="2"/>
        <v>-1100.0951216994436</v>
      </c>
      <c r="G33" s="31">
        <f t="shared" si="9"/>
        <v>211.99297594051583</v>
      </c>
      <c r="H33" s="46">
        <f>G33-F33</f>
        <v>1312.0880976399594</v>
      </c>
    </row>
    <row r="34" spans="1:8">
      <c r="A34" s="7" t="s">
        <v>20</v>
      </c>
      <c r="B34" s="50">
        <v>177417</v>
      </c>
      <c r="C34" s="54">
        <v>12200706.223580739</v>
      </c>
      <c r="D34" s="40">
        <v>178630</v>
      </c>
      <c r="E34" s="41">
        <f t="shared" si="8"/>
        <v>12233589.007655967</v>
      </c>
      <c r="F34" s="16">
        <f t="shared" si="2"/>
        <v>32882.784075228497</v>
      </c>
      <c r="G34" s="31">
        <f t="shared" si="9"/>
        <v>19479.580911653473</v>
      </c>
      <c r="H34" s="45">
        <f t="shared" si="3"/>
        <v>-13403.203163575025</v>
      </c>
    </row>
    <row r="35" spans="1:8">
      <c r="A35" s="7" t="s">
        <v>21</v>
      </c>
      <c r="B35" s="50">
        <v>15837</v>
      </c>
      <c r="C35" s="54">
        <v>1089087.203948033</v>
      </c>
      <c r="D35" s="40">
        <v>15685</v>
      </c>
      <c r="E35" s="41">
        <f t="shared" si="8"/>
        <v>1074197.1873990025</v>
      </c>
      <c r="F35" s="16">
        <f t="shared" si="2"/>
        <v>-14890.016549030552</v>
      </c>
      <c r="G35" s="31">
        <f t="shared" si="9"/>
        <v>1710.4474421949542</v>
      </c>
      <c r="H35" s="46">
        <f>G35-F35</f>
        <v>16600.463991225504</v>
      </c>
    </row>
    <row r="36" spans="1:8" ht="13.5" thickBot="1">
      <c r="A36" s="8" t="s">
        <v>22</v>
      </c>
      <c r="B36" s="50">
        <v>2385</v>
      </c>
      <c r="C36" s="54">
        <v>164012.94319732641</v>
      </c>
      <c r="D36" s="43">
        <v>2353</v>
      </c>
      <c r="E36" s="44">
        <f t="shared" si="8"/>
        <v>161146.69951863904</v>
      </c>
      <c r="F36" s="17">
        <f t="shared" si="2"/>
        <v>-2866.2436786873732</v>
      </c>
      <c r="G36" s="34">
        <f t="shared" si="9"/>
        <v>256.59437880042896</v>
      </c>
      <c r="H36" s="46">
        <f t="shared" si="3"/>
        <v>3122.838057487802</v>
      </c>
    </row>
    <row r="37" spans="1:8" ht="13.5" thickBot="1">
      <c r="A37" s="1" t="s">
        <v>26</v>
      </c>
      <c r="B37" s="2">
        <f>SUM(B9:B36)</f>
        <v>465295</v>
      </c>
      <c r="C37" s="15">
        <f>SUM(C9:C36)</f>
        <v>31997652.999999989</v>
      </c>
      <c r="D37" s="29">
        <f>SUM(D9:D36)</f>
        <v>467217</v>
      </c>
      <c r="E37" s="21">
        <f>C37</f>
        <v>31997652.999999989</v>
      </c>
      <c r="F37" s="24">
        <f>SUM(F9:F36)</f>
        <v>-1.100124791264534E-8</v>
      </c>
      <c r="G37" s="32">
        <v>50949.96</v>
      </c>
      <c r="H37" s="33">
        <f>SUM(H9:H36)</f>
        <v>50949.960000011</v>
      </c>
    </row>
    <row r="38" spans="1:8">
      <c r="G38" s="5"/>
      <c r="H38" s="5"/>
    </row>
    <row r="39" spans="1:8">
      <c r="A39" s="35" t="s">
        <v>43</v>
      </c>
    </row>
    <row r="40" spans="1:8">
      <c r="E40" s="5"/>
    </row>
  </sheetData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jkaituri</dc:creator>
  <cp:lastModifiedBy>Rinne Sari</cp:lastModifiedBy>
  <dcterms:created xsi:type="dcterms:W3CDTF">2010-02-02T12:49:20Z</dcterms:created>
  <dcterms:modified xsi:type="dcterms:W3CDTF">2013-04-03T09:26:36Z</dcterms:modified>
</cp:coreProperties>
</file>