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ämäTyökirja" defaultThemeVersion="124226"/>
  <bookViews>
    <workbookView xWindow="0" yWindow="60" windowWidth="11850" windowHeight="5550"/>
  </bookViews>
  <sheets>
    <sheet name="Pelan menotulo 3.2" sheetId="1" r:id="rId1"/>
  </sheets>
  <calcPr calcId="145621"/>
</workbook>
</file>

<file path=xl/calcChain.xml><?xml version="1.0" encoding="utf-8"?>
<calcChain xmlns="http://schemas.openxmlformats.org/spreadsheetml/2006/main">
  <c r="G12" i="1" l="1"/>
  <c r="G8" i="1" s="1"/>
  <c r="D12" i="1"/>
  <c r="D8" i="1" s="1"/>
  <c r="H12" i="1" l="1"/>
  <c r="E12" i="1"/>
  <c r="G23" i="1"/>
  <c r="D23" i="1"/>
  <c r="G17" i="1"/>
  <c r="D17" i="1"/>
  <c r="G6" i="1"/>
  <c r="F8" i="1"/>
  <c r="C8" i="1" l="1"/>
  <c r="D20" i="1"/>
  <c r="D18" i="1"/>
  <c r="C23" i="1"/>
  <c r="E25" i="1" l="1"/>
  <c r="H25" i="1"/>
  <c r="G20" i="1"/>
  <c r="H20" i="1" s="1"/>
  <c r="F23" i="1"/>
  <c r="F15" i="1" s="1"/>
  <c r="F5" i="1" s="1"/>
  <c r="E20" i="1"/>
  <c r="E19" i="1"/>
  <c r="C15" i="1"/>
  <c r="C5" i="1" s="1"/>
  <c r="C6" i="1"/>
  <c r="E18" i="1" l="1"/>
  <c r="H13" i="1"/>
  <c r="D6" i="1" l="1"/>
  <c r="E23" i="1" l="1"/>
  <c r="H23" i="1"/>
  <c r="F6" i="1"/>
  <c r="E13" i="1"/>
  <c r="E11" i="1"/>
  <c r="E10" i="1"/>
  <c r="E9" i="1"/>
  <c r="E26" i="1"/>
  <c r="E24" i="1"/>
  <c r="E22" i="1"/>
  <c r="E21" i="1"/>
  <c r="E16" i="1"/>
  <c r="G18" i="1"/>
  <c r="H18" i="1" s="1"/>
  <c r="H11" i="1"/>
  <c r="H10" i="1"/>
  <c r="H9" i="1"/>
  <c r="H26" i="1"/>
  <c r="H24" i="1"/>
  <c r="H22" i="1"/>
  <c r="H21" i="1"/>
  <c r="H19" i="1"/>
  <c r="H16" i="1"/>
  <c r="H8" i="1" l="1"/>
  <c r="E17" i="1"/>
  <c r="H6" i="1"/>
  <c r="G5" i="1"/>
  <c r="H5" i="1" s="1"/>
  <c r="G15" i="1"/>
  <c r="H15" i="1" s="1"/>
  <c r="D15" i="1"/>
  <c r="D5" i="1" s="1"/>
  <c r="E6" i="1"/>
  <c r="E8" i="1"/>
  <c r="H17" i="1"/>
  <c r="E5" i="1" l="1"/>
  <c r="E15" i="1"/>
</calcChain>
</file>

<file path=xl/sharedStrings.xml><?xml version="1.0" encoding="utf-8"?>
<sst xmlns="http://schemas.openxmlformats.org/spreadsheetml/2006/main" count="49" uniqueCount="45">
  <si>
    <t>Kustannuspaikkaryhmän meno-tulo raportti</t>
  </si>
  <si>
    <r>
      <t>V-S pelastuslaitos;</t>
    </r>
    <r>
      <rPr>
        <b/>
        <i/>
        <sz val="10"/>
        <rFont val="Arial Unicode MS"/>
        <family val="2"/>
      </rPr>
      <t xml:space="preserve"> tuki-, turvallisuus- ja pelastuspalvelut</t>
    </r>
  </si>
  <si>
    <t>Pääkirjatilit ja nimikkeet</t>
  </si>
  <si>
    <t>TA-MENOT YHTEENSÄ OIKAISTUNA</t>
  </si>
  <si>
    <t>TA-TULOT YHTEENSÄ OIKAISTUNA</t>
  </si>
  <si>
    <t>TULOT</t>
  </si>
  <si>
    <t>10003A</t>
  </si>
  <si>
    <t>Toimintatuotot</t>
  </si>
  <si>
    <t>100030A</t>
  </si>
  <si>
    <t>Myyntituotot</t>
  </si>
  <si>
    <t>oikaisu</t>
  </si>
  <si>
    <t>100032A</t>
  </si>
  <si>
    <t>Maksutuotot</t>
  </si>
  <si>
    <t>100033A</t>
  </si>
  <si>
    <t>Tuet ja avustukset</t>
  </si>
  <si>
    <t>100035A</t>
  </si>
  <si>
    <t>Muut toimintatuotot</t>
  </si>
  <si>
    <t>MENOT</t>
  </si>
  <si>
    <t>10004A</t>
  </si>
  <si>
    <t>Toimintakulut</t>
  </si>
  <si>
    <t>100040A</t>
  </si>
  <si>
    <t xml:space="preserve"> Henkilöstökulut</t>
  </si>
  <si>
    <t>100043A</t>
  </si>
  <si>
    <t>Palvelujen ostot</t>
  </si>
  <si>
    <t>100045A</t>
  </si>
  <si>
    <t>Materiaalikulut</t>
  </si>
  <si>
    <t>100047A</t>
  </si>
  <si>
    <t>Avustukset</t>
  </si>
  <si>
    <t>100048A</t>
  </si>
  <si>
    <t>Muut toimintakulut</t>
  </si>
  <si>
    <t>1000480A</t>
  </si>
  <si>
    <t>Vuokrat</t>
  </si>
  <si>
    <t>Sisäiset vuokrat</t>
  </si>
  <si>
    <t>1000490A</t>
  </si>
  <si>
    <t>Tulospalkkio</t>
  </si>
  <si>
    <t>TA 2012</t>
  </si>
  <si>
    <t xml:space="preserve">VPK -korvaukset </t>
  </si>
  <si>
    <t>Lomarahat, haitat, sijaiset jne.</t>
  </si>
  <si>
    <t>Tot%  2012</t>
  </si>
  <si>
    <t>TA 2013</t>
  </si>
  <si>
    <t>Tot% 2013</t>
  </si>
  <si>
    <t xml:space="preserve">Tot. 1  -  2 2012 </t>
  </si>
  <si>
    <t>Tot. 1  -  2 2013</t>
  </si>
  <si>
    <t>Kelatulot ja avustukset</t>
  </si>
  <si>
    <t>Talouden toteutuminen: tammi-helmikuu 2013 (16,66 %)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</si>
</sst>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##0.00;@"/>
    <numFmt numFmtId="165" formatCode="#,##0.00_ ;\-#,##0.00\ "/>
  </numFmts>
  <fonts count="30">
    <font>
      <sz val="10"/>
      <name val="Arial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 Unicode MS"/>
      <family val="2"/>
    </font>
    <font>
      <b/>
      <i/>
      <sz val="10"/>
      <name val="Arial Unicode MS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rgb="FF00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9EEF4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 style="medium">
        <color indexed="64"/>
      </right>
      <top/>
      <bottom style="medium">
        <color indexed="22"/>
      </bottom>
      <diagonal/>
    </border>
    <border>
      <left/>
      <right style="medium">
        <color indexed="22"/>
      </right>
      <top style="medium">
        <color indexed="64"/>
      </top>
      <bottom style="medium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22"/>
      </bottom>
      <diagonal/>
    </border>
    <border>
      <left style="medium">
        <color indexed="64"/>
      </left>
      <right style="medium">
        <color indexed="22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22"/>
      </right>
      <top/>
      <bottom style="double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double">
        <color indexed="64"/>
      </top>
      <bottom style="medium">
        <color indexed="22"/>
      </bottom>
      <diagonal/>
    </border>
    <border>
      <left/>
      <right style="medium">
        <color indexed="64"/>
      </right>
      <top style="double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thin">
        <color indexed="64"/>
      </top>
      <bottom style="medium">
        <color indexed="22"/>
      </bottom>
      <diagonal/>
    </border>
    <border>
      <left/>
      <right style="medium">
        <color indexed="64"/>
      </right>
      <top style="thin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double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double">
        <color indexed="64"/>
      </bottom>
      <diagonal/>
    </border>
    <border>
      <left/>
      <right style="medium">
        <color indexed="64"/>
      </right>
      <top style="medium">
        <color indexed="22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22"/>
      </top>
      <bottom style="medium">
        <color indexed="64"/>
      </bottom>
      <diagonal/>
    </border>
    <border>
      <left/>
      <right style="medium">
        <color indexed="8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44">
    <xf numFmtId="0" fontId="0" fillId="0" borderId="0"/>
    <xf numFmtId="0" fontId="5" fillId="0" borderId="0"/>
    <xf numFmtId="0" fontId="13" fillId="0" borderId="0" applyNumberFormat="0" applyFill="0" applyBorder="0" applyAlignment="0" applyProtection="0"/>
    <xf numFmtId="0" fontId="14" fillId="0" borderId="30" applyNumberFormat="0" applyFill="0" applyAlignment="0" applyProtection="0"/>
    <xf numFmtId="0" fontId="15" fillId="0" borderId="31" applyNumberFormat="0" applyFill="0" applyAlignment="0" applyProtection="0"/>
    <xf numFmtId="0" fontId="16" fillId="0" borderId="32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33" applyNumberFormat="0" applyAlignment="0" applyProtection="0"/>
    <xf numFmtId="0" fontId="21" fillId="15" borderId="34" applyNumberFormat="0" applyAlignment="0" applyProtection="0"/>
    <xf numFmtId="0" fontId="22" fillId="15" borderId="33" applyNumberFormat="0" applyAlignment="0" applyProtection="0"/>
    <xf numFmtId="0" fontId="23" fillId="0" borderId="35" applyNumberFormat="0" applyFill="0" applyAlignment="0" applyProtection="0"/>
    <xf numFmtId="0" fontId="24" fillId="16" borderId="3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8" applyNumberFormat="0" applyFill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8" fillId="41" borderId="0" applyNumberFormat="0" applyBorder="0" applyAlignment="0" applyProtection="0"/>
    <xf numFmtId="0" fontId="1" fillId="0" borderId="0"/>
    <xf numFmtId="0" fontId="1" fillId="17" borderId="37" applyNumberFormat="0" applyFont="0" applyAlignment="0" applyProtection="0"/>
  </cellStyleXfs>
  <cellXfs count="96">
    <xf numFmtId="0" fontId="0" fillId="0" borderId="0" xfId="0"/>
    <xf numFmtId="14" fontId="0" fillId="0" borderId="0" xfId="0" applyNumberFormat="1"/>
    <xf numFmtId="14" fontId="5" fillId="0" borderId="0" xfId="0" applyNumberFormat="1" applyFont="1"/>
    <xf numFmtId="3" fontId="7" fillId="5" borderId="8" xfId="0" applyNumberFormat="1" applyFont="1" applyFill="1" applyBorder="1" applyAlignment="1">
      <alignment horizontal="right" vertical="center" wrapText="1"/>
    </xf>
    <xf numFmtId="49" fontId="8" fillId="7" borderId="3" xfId="0" applyNumberFormat="1" applyFont="1" applyFill="1" applyBorder="1" applyAlignment="1">
      <alignment horizontal="left" vertical="center" wrapText="1"/>
    </xf>
    <xf numFmtId="3" fontId="7" fillId="4" borderId="16" xfId="0" applyNumberFormat="1" applyFont="1" applyFill="1" applyBorder="1" applyAlignment="1">
      <alignment horizontal="right" vertical="center" wrapText="1"/>
    </xf>
    <xf numFmtId="4" fontId="7" fillId="4" borderId="4" xfId="0" applyNumberFormat="1" applyFont="1" applyFill="1" applyBorder="1" applyAlignment="1">
      <alignment horizontal="right" vertical="center" wrapText="1"/>
    </xf>
    <xf numFmtId="49" fontId="7" fillId="4" borderId="5" xfId="0" applyNumberFormat="1" applyFont="1" applyFill="1" applyBorder="1" applyAlignment="1">
      <alignment horizontal="right" vertical="center" wrapText="1"/>
    </xf>
    <xf numFmtId="164" fontId="7" fillId="4" borderId="4" xfId="0" applyNumberFormat="1" applyFont="1" applyFill="1" applyBorder="1" applyAlignment="1">
      <alignment horizontal="right" vertical="center" wrapText="1"/>
    </xf>
    <xf numFmtId="164" fontId="7" fillId="4" borderId="5" xfId="0" applyNumberFormat="1" applyFont="1" applyFill="1" applyBorder="1" applyAlignment="1">
      <alignment horizontal="right" vertical="center" wrapText="1"/>
    </xf>
    <xf numFmtId="3" fontId="7" fillId="4" borderId="9" xfId="0" applyNumberFormat="1" applyFont="1" applyFill="1" applyBorder="1" applyAlignment="1">
      <alignment horizontal="right" vertical="center" wrapText="1"/>
    </xf>
    <xf numFmtId="164" fontId="7" fillId="5" borderId="18" xfId="0" applyNumberFormat="1" applyFont="1" applyFill="1" applyBorder="1" applyAlignment="1">
      <alignment horizontal="right" vertical="center" wrapText="1"/>
    </xf>
    <xf numFmtId="164" fontId="8" fillId="5" borderId="20" xfId="0" applyNumberFormat="1" applyFont="1" applyFill="1" applyBorder="1" applyAlignment="1">
      <alignment horizontal="right" vertical="center" wrapText="1"/>
    </xf>
    <xf numFmtId="49" fontId="8" fillId="7" borderId="8" xfId="0" applyNumberFormat="1" applyFont="1" applyFill="1" applyBorder="1" applyAlignment="1">
      <alignment horizontal="left" vertical="center" wrapText="1" indent="4"/>
    </xf>
    <xf numFmtId="49" fontId="8" fillId="7" borderId="19" xfId="0" applyNumberFormat="1" applyFont="1" applyFill="1" applyBorder="1" applyAlignment="1">
      <alignment horizontal="left" vertical="center" wrapText="1" indent="4"/>
    </xf>
    <xf numFmtId="49" fontId="8" fillId="7" borderId="20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164" fontId="7" fillId="8" borderId="22" xfId="0" applyNumberFormat="1" applyFont="1" applyFill="1" applyBorder="1" applyAlignment="1">
      <alignment horizontal="right" vertical="center" wrapText="1"/>
    </xf>
    <xf numFmtId="49" fontId="7" fillId="4" borderId="23" xfId="0" applyNumberFormat="1" applyFont="1" applyFill="1" applyBorder="1" applyAlignment="1">
      <alignment horizontal="left" vertical="center" wrapText="1" indent="2"/>
    </xf>
    <xf numFmtId="49" fontId="7" fillId="4" borderId="24" xfId="0" applyNumberFormat="1" applyFont="1" applyFill="1" applyBorder="1" applyAlignment="1">
      <alignment horizontal="left" vertical="center" wrapText="1"/>
    </xf>
    <xf numFmtId="164" fontId="8" fillId="9" borderId="2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10" fontId="12" fillId="0" borderId="0" xfId="0" applyNumberFormat="1" applyFont="1"/>
    <xf numFmtId="164" fontId="8" fillId="9" borderId="3" xfId="0" applyNumberFormat="1" applyFont="1" applyFill="1" applyBorder="1" applyAlignment="1">
      <alignment horizontal="right" vertical="center" wrapText="1"/>
    </xf>
    <xf numFmtId="49" fontId="8" fillId="7" borderId="17" xfId="0" applyNumberFormat="1" applyFont="1" applyFill="1" applyBorder="1" applyAlignment="1">
      <alignment horizontal="left" vertical="center" wrapText="1" indent="4"/>
    </xf>
    <xf numFmtId="49" fontId="8" fillId="7" borderId="18" xfId="0" applyNumberFormat="1" applyFont="1" applyFill="1" applyBorder="1" applyAlignment="1">
      <alignment horizontal="left" vertical="center" wrapText="1"/>
    </xf>
    <xf numFmtId="49" fontId="8" fillId="4" borderId="16" xfId="0" applyNumberFormat="1" applyFont="1" applyFill="1" applyBorder="1" applyAlignment="1">
      <alignment horizontal="left" vertical="center" wrapText="1" indent="4"/>
    </xf>
    <xf numFmtId="49" fontId="0" fillId="4" borderId="5" xfId="0" applyNumberForma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164" fontId="7" fillId="2" borderId="3" xfId="0" applyNumberFormat="1" applyFont="1" applyFill="1" applyBorder="1" applyAlignment="1">
      <alignment horizontal="right" vertical="center" wrapText="1"/>
    </xf>
    <xf numFmtId="3" fontId="8" fillId="3" borderId="4" xfId="0" applyNumberFormat="1" applyFont="1" applyFill="1" applyBorder="1" applyAlignment="1">
      <alignment horizontal="right" vertical="center" wrapText="1"/>
    </xf>
    <xf numFmtId="164" fontId="8" fillId="3" borderId="4" xfId="0" applyNumberFormat="1" applyFont="1" applyFill="1" applyBorder="1" applyAlignment="1">
      <alignment horizontal="right" vertical="center" wrapText="1"/>
    </xf>
    <xf numFmtId="164" fontId="8" fillId="3" borderId="5" xfId="0" applyNumberFormat="1" applyFont="1" applyFill="1" applyBorder="1" applyAlignment="1">
      <alignment horizontal="right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3" fontId="8" fillId="3" borderId="6" xfId="0" applyNumberFormat="1" applyFont="1" applyFill="1" applyBorder="1" applyAlignment="1">
      <alignment horizontal="right" vertical="center" wrapText="1"/>
    </xf>
    <xf numFmtId="164" fontId="8" fillId="3" borderId="6" xfId="0" applyNumberFormat="1" applyFont="1" applyFill="1" applyBorder="1" applyAlignment="1">
      <alignment horizontal="right" vertical="center" wrapText="1"/>
    </xf>
    <xf numFmtId="164" fontId="8" fillId="3" borderId="7" xfId="0" applyNumberFormat="1" applyFont="1" applyFill="1" applyBorder="1" applyAlignment="1">
      <alignment horizontal="right" vertical="center" wrapText="1"/>
    </xf>
    <xf numFmtId="3" fontId="7" fillId="4" borderId="2" xfId="0" applyNumberFormat="1" applyFont="1" applyFill="1" applyBorder="1" applyAlignment="1">
      <alignment horizontal="right" vertical="center" wrapText="1"/>
    </xf>
    <xf numFmtId="164" fontId="7" fillId="4" borderId="3" xfId="0" applyNumberFormat="1" applyFont="1" applyFill="1" applyBorder="1" applyAlignment="1">
      <alignment horizontal="right" vertical="center" wrapText="1"/>
    </xf>
    <xf numFmtId="4" fontId="7" fillId="4" borderId="2" xfId="0" applyNumberFormat="1" applyFont="1" applyFill="1" applyBorder="1" applyAlignment="1">
      <alignment horizontal="right" vertical="center" wrapText="1"/>
    </xf>
    <xf numFmtId="49" fontId="7" fillId="4" borderId="9" xfId="0" applyNumberFormat="1" applyFont="1" applyFill="1" applyBorder="1" applyAlignment="1">
      <alignment horizontal="left" vertical="center" wrapText="1" indent="2"/>
    </xf>
    <xf numFmtId="49" fontId="7" fillId="4" borderId="10" xfId="0" applyNumberFormat="1" applyFont="1" applyFill="1" applyBorder="1" applyAlignment="1">
      <alignment horizontal="left" vertical="center" wrapText="1"/>
    </xf>
    <xf numFmtId="3" fontId="7" fillId="4" borderId="11" xfId="0" applyNumberFormat="1" applyFont="1" applyFill="1" applyBorder="1" applyAlignment="1">
      <alignment horizontal="right" vertical="center" wrapText="1"/>
    </xf>
    <xf numFmtId="164" fontId="7" fillId="4" borderId="10" xfId="0" applyNumberFormat="1" applyFont="1" applyFill="1" applyBorder="1" applyAlignment="1">
      <alignment horizontal="right" vertical="center" wrapText="1"/>
    </xf>
    <xf numFmtId="164" fontId="7" fillId="4" borderId="11" xfId="0" applyNumberFormat="1" applyFont="1" applyFill="1" applyBorder="1" applyAlignment="1">
      <alignment horizontal="right" vertical="center" wrapText="1"/>
    </xf>
    <xf numFmtId="49" fontId="10" fillId="5" borderId="3" xfId="0" applyNumberFormat="1" applyFont="1" applyFill="1" applyBorder="1" applyAlignment="1">
      <alignment horizontal="left" vertical="center" wrapText="1"/>
    </xf>
    <xf numFmtId="49" fontId="7" fillId="5" borderId="3" xfId="0" applyNumberFormat="1" applyFont="1" applyFill="1" applyBorder="1" applyAlignment="1">
      <alignment horizontal="left" vertical="center" wrapText="1"/>
    </xf>
    <xf numFmtId="164" fontId="7" fillId="5" borderId="6" xfId="0" applyNumberFormat="1" applyFont="1" applyFill="1" applyBorder="1" applyAlignment="1">
      <alignment horizontal="right" vertical="center" wrapText="1"/>
    </xf>
    <xf numFmtId="164" fontId="7" fillId="5" borderId="7" xfId="0" applyNumberFormat="1" applyFont="1" applyFill="1" applyBorder="1" applyAlignment="1">
      <alignment horizontal="right" vertical="center" wrapText="1"/>
    </xf>
    <xf numFmtId="4" fontId="7" fillId="4" borderId="11" xfId="0" applyNumberFormat="1" applyFont="1" applyFill="1" applyBorder="1" applyAlignment="1">
      <alignment horizontal="right" vertical="center" wrapText="1"/>
    </xf>
    <xf numFmtId="49" fontId="7" fillId="5" borderId="8" xfId="0" applyNumberFormat="1" applyFont="1" applyFill="1" applyBorder="1" applyAlignment="1">
      <alignment horizontal="left" vertical="center" wrapText="1" indent="5"/>
    </xf>
    <xf numFmtId="49" fontId="7" fillId="5" borderId="7" xfId="0" applyNumberFormat="1" applyFont="1" applyFill="1" applyBorder="1" applyAlignment="1">
      <alignment horizontal="left" vertical="center" wrapText="1"/>
    </xf>
    <xf numFmtId="49" fontId="7" fillId="2" borderId="13" xfId="0" applyNumberFormat="1" applyFont="1" applyFill="1" applyBorder="1" applyAlignment="1">
      <alignment horizontal="right" vertical="center" wrapText="1"/>
    </xf>
    <xf numFmtId="49" fontId="7" fillId="2" borderId="14" xfId="0" applyNumberFormat="1" applyFont="1" applyFill="1" applyBorder="1" applyAlignment="1">
      <alignment horizontal="right" vertical="center" wrapText="1"/>
    </xf>
    <xf numFmtId="49" fontId="7" fillId="2" borderId="15" xfId="0" applyNumberFormat="1" applyFont="1" applyFill="1" applyBorder="1" applyAlignment="1">
      <alignment horizontal="right" vertical="center" wrapText="1"/>
    </xf>
    <xf numFmtId="49" fontId="7" fillId="3" borderId="14" xfId="0" applyNumberFormat="1" applyFont="1" applyFill="1" applyBorder="1" applyAlignment="1">
      <alignment horizontal="right" vertical="center" wrapText="1"/>
    </xf>
    <xf numFmtId="49" fontId="7" fillId="3" borderId="15" xfId="0" applyNumberFormat="1" applyFont="1" applyFill="1" applyBorder="1" applyAlignment="1">
      <alignment horizontal="right" vertical="center" wrapText="1"/>
    </xf>
    <xf numFmtId="164" fontId="7" fillId="9" borderId="3" xfId="0" applyNumberFormat="1" applyFont="1" applyFill="1" applyBorder="1" applyAlignment="1">
      <alignment horizontal="right" vertical="center" wrapText="1"/>
    </xf>
    <xf numFmtId="3" fontId="8" fillId="9" borderId="17" xfId="0" applyNumberFormat="1" applyFont="1" applyFill="1" applyBorder="1" applyAlignment="1">
      <alignment horizontal="right" vertical="center" wrapText="1"/>
    </xf>
    <xf numFmtId="3" fontId="8" fillId="9" borderId="8" xfId="0" applyNumberFormat="1" applyFont="1" applyFill="1" applyBorder="1" applyAlignment="1">
      <alignment horizontal="right" vertical="center" wrapText="1"/>
    </xf>
    <xf numFmtId="3" fontId="8" fillId="9" borderId="19" xfId="0" applyNumberFormat="1" applyFont="1" applyFill="1" applyBorder="1" applyAlignment="1">
      <alignment horizontal="right" vertical="center" wrapText="1"/>
    </xf>
    <xf numFmtId="3" fontId="8" fillId="9" borderId="2" xfId="0" applyNumberFormat="1" applyFont="1" applyFill="1" applyBorder="1" applyAlignment="1">
      <alignment horizontal="right" vertical="center" wrapText="1"/>
    </xf>
    <xf numFmtId="3" fontId="7" fillId="9" borderId="17" xfId="0" applyNumberFormat="1" applyFont="1" applyFill="1" applyBorder="1" applyAlignment="1">
      <alignment horizontal="right" vertical="center" wrapText="1"/>
    </xf>
    <xf numFmtId="3" fontId="7" fillId="10" borderId="8" xfId="0" applyNumberFormat="1" applyFont="1" applyFill="1" applyBorder="1" applyAlignment="1">
      <alignment horizontal="right" vertical="center" wrapText="1"/>
    </xf>
    <xf numFmtId="164" fontId="7" fillId="9" borderId="2" xfId="0" applyNumberFormat="1" applyFont="1" applyFill="1" applyBorder="1" applyAlignment="1">
      <alignment horizontal="right" vertical="center" wrapText="1"/>
    </xf>
    <xf numFmtId="3" fontId="7" fillId="9" borderId="8" xfId="0" applyNumberFormat="1" applyFont="1" applyFill="1" applyBorder="1" applyAlignment="1">
      <alignment horizontal="right" vertical="center" wrapText="1"/>
    </xf>
    <xf numFmtId="3" fontId="7" fillId="9" borderId="2" xfId="0" applyNumberFormat="1" applyFont="1" applyFill="1" applyBorder="1" applyAlignment="1">
      <alignment horizontal="right" vertical="center" wrapText="1"/>
    </xf>
    <xf numFmtId="3" fontId="7" fillId="9" borderId="19" xfId="0" applyNumberFormat="1" applyFont="1" applyFill="1" applyBorder="1" applyAlignment="1">
      <alignment horizontal="right" vertical="center" wrapText="1"/>
    </xf>
    <xf numFmtId="49" fontId="8" fillId="4" borderId="5" xfId="0" applyNumberFormat="1" applyFont="1" applyFill="1" applyBorder="1" applyAlignment="1">
      <alignment horizontal="left" vertical="center" wrapText="1"/>
    </xf>
    <xf numFmtId="49" fontId="10" fillId="5" borderId="8" xfId="0" applyNumberFormat="1" applyFont="1" applyFill="1" applyBorder="1" applyAlignment="1">
      <alignment horizontal="left" vertical="center" wrapText="1" indent="2"/>
    </xf>
    <xf numFmtId="164" fontId="7" fillId="5" borderId="2" xfId="0" applyNumberFormat="1" applyFont="1" applyFill="1" applyBorder="1" applyAlignment="1">
      <alignment horizontal="right" vertical="center" wrapText="1"/>
    </xf>
    <xf numFmtId="164" fontId="7" fillId="5" borderId="3" xfId="0" applyNumberFormat="1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165" fontId="0" fillId="0" borderId="0" xfId="0" applyNumberFormat="1"/>
    <xf numFmtId="164" fontId="29" fillId="10" borderId="39" xfId="42" applyNumberFormat="1" applyFont="1" applyFill="1" applyBorder="1" applyAlignment="1">
      <alignment horizontal="right" vertical="center" wrapText="1"/>
    </xf>
    <xf numFmtId="3" fontId="7" fillId="5" borderId="12" xfId="0" applyNumberFormat="1" applyFont="1" applyFill="1" applyBorder="1" applyAlignment="1">
      <alignment horizontal="right" vertical="center" wrapText="1"/>
    </xf>
    <xf numFmtId="49" fontId="7" fillId="5" borderId="12" xfId="0" applyNumberFormat="1" applyFont="1" applyFill="1" applyBorder="1" applyAlignment="1">
      <alignment horizontal="left" vertical="center" wrapText="1" indent="5"/>
    </xf>
    <xf numFmtId="164" fontId="29" fillId="42" borderId="39" xfId="42" applyNumberFormat="1" applyFont="1" applyFill="1" applyBorder="1" applyAlignment="1">
      <alignment horizontal="right" vertical="center" wrapText="1"/>
    </xf>
    <xf numFmtId="164" fontId="29" fillId="43" borderId="39" xfId="42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164" fontId="29" fillId="0" borderId="39" xfId="42" applyNumberFormat="1" applyFont="1" applyFill="1" applyBorder="1" applyAlignment="1">
      <alignment horizontal="right" vertical="center" wrapText="1"/>
    </xf>
    <xf numFmtId="164" fontId="8" fillId="0" borderId="3" xfId="0" applyNumberFormat="1" applyFont="1" applyFill="1" applyBorder="1" applyAlignment="1">
      <alignment horizontal="righ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49" fontId="8" fillId="6" borderId="21" xfId="0" applyNumberFormat="1" applyFont="1" applyFill="1" applyBorder="1" applyAlignment="1">
      <alignment horizontal="left" vertical="center" wrapText="1"/>
    </xf>
    <xf numFmtId="49" fontId="8" fillId="6" borderId="26" xfId="0" applyNumberFormat="1" applyFont="1" applyFill="1" applyBorder="1" applyAlignment="1">
      <alignment horizontal="left" vertical="center" wrapText="1"/>
    </xf>
    <xf numFmtId="49" fontId="8" fillId="6" borderId="27" xfId="0" applyNumberFormat="1" applyFont="1" applyFill="1" applyBorder="1" applyAlignment="1">
      <alignment horizontal="left" vertical="center" wrapText="1"/>
    </xf>
    <xf numFmtId="49" fontId="8" fillId="6" borderId="28" xfId="0" applyNumberFormat="1" applyFont="1" applyFill="1" applyBorder="1" applyAlignment="1">
      <alignment horizontal="left" vertical="center" wrapText="1"/>
    </xf>
    <xf numFmtId="49" fontId="2" fillId="5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9" fontId="6" fillId="6" borderId="29" xfId="0" applyNumberFormat="1" applyFont="1" applyFill="1" applyBorder="1" applyAlignment="1">
      <alignment horizontal="left" vertical="center" wrapText="1"/>
    </xf>
    <xf numFmtId="49" fontId="6" fillId="6" borderId="25" xfId="0" applyNumberFormat="1" applyFont="1" applyFill="1" applyBorder="1" applyAlignment="1">
      <alignment horizontal="left" vertical="center" wrapText="1"/>
    </xf>
  </cellXfs>
  <cellStyles count="44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 2" xfId="43"/>
    <cellStyle name="Huono" xfId="8" builtinId="27" customBuiltin="1"/>
    <cellStyle name="Hyvä" xfId="7" builtinId="26" customBuiltin="1"/>
    <cellStyle name="Laskenta" xfId="12" builtinId="22" customBuiltin="1"/>
    <cellStyle name="Linkitetty solu" xfId="13" builtinId="24" customBuiltin="1"/>
    <cellStyle name="Neutraali" xfId="9" builtinId="28" customBuiltin="1"/>
    <cellStyle name="Normaali" xfId="0" builtinId="0"/>
    <cellStyle name="Normaali 2" xfId="1"/>
    <cellStyle name="Normaali 3" xfId="42"/>
    <cellStyle name="Otsikko" xfId="2" builtinId="15" customBuiltin="1"/>
    <cellStyle name="Otsikko 1" xfId="3" builtinId="16" customBuiltin="1"/>
    <cellStyle name="Otsikko 2" xfId="4" builtinId="17" customBuiltin="1"/>
    <cellStyle name="Otsikko 3" xfId="5" builtinId="18" customBuiltin="1"/>
    <cellStyle name="Otsikko 4" xfId="6" builtinId="19" customBuiltin="1"/>
    <cellStyle name="Selittävä teksti" xfId="16" builtinId="53" customBuiltin="1"/>
    <cellStyle name="Summa" xfId="17" builtinId="25" customBuiltin="1"/>
    <cellStyle name="Syöttö" xfId="10" builtinId="20" customBuiltin="1"/>
    <cellStyle name="Tarkistussolu" xfId="14" builtinId="23" customBuiltin="1"/>
    <cellStyle name="Tulostus" xfId="11" builtinId="21" customBuiltin="1"/>
    <cellStyle name="Varoitusteksti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9EEF4"/>
      <rgbColor rgb="00000000"/>
      <rgbColor rgb="00C3D6EB"/>
      <rgbColor rgb="00C6C4C4"/>
      <rgbColor rgb="00FFF843"/>
      <rgbColor rgb="00B7CFE8"/>
      <rgbColor rgb="00FFFFFF"/>
      <rgbColor rgb="00D5E3F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>
    <pageSetUpPr fitToPage="1"/>
  </sheetPr>
  <dimension ref="A1:H38"/>
  <sheetViews>
    <sheetView showGridLines="0" tabSelected="1" workbookViewId="0">
      <selection activeCell="L12" sqref="L12"/>
    </sheetView>
  </sheetViews>
  <sheetFormatPr defaultRowHeight="12.75"/>
  <cols>
    <col min="1" max="1" width="26.7109375" customWidth="1"/>
    <col min="2" max="2" width="18.42578125" customWidth="1"/>
    <col min="3" max="3" width="11" customWidth="1"/>
    <col min="4" max="4" width="16.85546875" customWidth="1"/>
    <col min="5" max="5" width="8.85546875" customWidth="1"/>
    <col min="6" max="6" width="11.42578125" customWidth="1"/>
    <col min="7" max="7" width="16.85546875" customWidth="1"/>
    <col min="8" max="8" width="8.42578125" customWidth="1"/>
    <col min="9" max="9" width="3.42578125" customWidth="1"/>
  </cols>
  <sheetData>
    <row r="1" spans="1:8" ht="12.75" customHeight="1">
      <c r="A1" s="91" t="s">
        <v>0</v>
      </c>
      <c r="B1" s="91"/>
      <c r="C1" s="91"/>
      <c r="D1" s="91"/>
      <c r="G1" s="1"/>
    </row>
    <row r="2" spans="1:8" ht="15" customHeight="1">
      <c r="A2" s="92" t="s">
        <v>44</v>
      </c>
      <c r="B2" s="92"/>
      <c r="C2" s="92"/>
      <c r="D2" s="92"/>
      <c r="E2" s="92"/>
      <c r="F2" s="92"/>
      <c r="G2" s="92"/>
    </row>
    <row r="3" spans="1:8" ht="15.75" customHeight="1" thickBot="1">
      <c r="A3" s="93" t="s">
        <v>1</v>
      </c>
      <c r="B3" s="93"/>
      <c r="C3" s="93"/>
      <c r="D3" s="93"/>
      <c r="E3" s="93"/>
      <c r="F3" s="93"/>
      <c r="G3" s="2">
        <v>41339</v>
      </c>
      <c r="H3" s="22">
        <v>0.1666</v>
      </c>
    </row>
    <row r="4" spans="1:8" ht="13.5" thickBot="1">
      <c r="A4" s="94" t="s">
        <v>2</v>
      </c>
      <c r="B4" s="95"/>
      <c r="C4" s="55" t="s">
        <v>35</v>
      </c>
      <c r="D4" s="56" t="s">
        <v>41</v>
      </c>
      <c r="E4" s="57" t="s">
        <v>38</v>
      </c>
      <c r="F4" s="58" t="s">
        <v>39</v>
      </c>
      <c r="G4" s="58" t="s">
        <v>42</v>
      </c>
      <c r="H4" s="59" t="s">
        <v>40</v>
      </c>
    </row>
    <row r="5" spans="1:8" ht="13.5" customHeight="1" thickBot="1">
      <c r="A5" s="87" t="s">
        <v>3</v>
      </c>
      <c r="B5" s="88"/>
      <c r="C5" s="28">
        <f>C15</f>
        <v>31590653</v>
      </c>
      <c r="D5" s="29">
        <f>D15</f>
        <v>4999668.0599999996</v>
      </c>
      <c r="E5" s="30">
        <f>D5/C5*100</f>
        <v>15.826415680612868</v>
      </c>
      <c r="F5" s="31">
        <f>F15</f>
        <v>32686039</v>
      </c>
      <c r="G5" s="32">
        <f>G18+G20+G21+G22+G23</f>
        <v>5126742.47</v>
      </c>
      <c r="H5" s="33">
        <f>G5/F5*100</f>
        <v>15.684808030731407</v>
      </c>
    </row>
    <row r="6" spans="1:8" ht="13.5" customHeight="1" thickBot="1">
      <c r="A6" s="89" t="s">
        <v>4</v>
      </c>
      <c r="B6" s="90"/>
      <c r="C6" s="34">
        <f>C8</f>
        <v>-33090653</v>
      </c>
      <c r="D6" s="35">
        <f>D8</f>
        <v>-5516604.8500000006</v>
      </c>
      <c r="E6" s="36">
        <f>D6/C6*100</f>
        <v>16.671187631141642</v>
      </c>
      <c r="F6" s="37">
        <f>F8</f>
        <v>-34286039</v>
      </c>
      <c r="G6" s="38">
        <f>G9+G10+G11</f>
        <v>-5620949.7699999996</v>
      </c>
      <c r="H6" s="39">
        <f>G6/F6*100</f>
        <v>16.394281561658374</v>
      </c>
    </row>
    <row r="7" spans="1:8" ht="13.5" thickBot="1">
      <c r="A7" s="26" t="s">
        <v>5</v>
      </c>
      <c r="B7" s="27"/>
      <c r="C7" s="40"/>
      <c r="D7" s="40"/>
      <c r="E7" s="41"/>
      <c r="F7" s="40"/>
      <c r="G7" s="42"/>
      <c r="H7" s="41"/>
    </row>
    <row r="8" spans="1:8" ht="13.5" thickBot="1">
      <c r="A8" s="43" t="s">
        <v>6</v>
      </c>
      <c r="B8" s="44" t="s">
        <v>7</v>
      </c>
      <c r="C8" s="45">
        <f>C9+C10+C11+C13</f>
        <v>-33090653</v>
      </c>
      <c r="D8" s="52">
        <f>D9+D10+D11+D12+D13</f>
        <v>-5516604.8500000006</v>
      </c>
      <c r="E8" s="46">
        <f t="shared" ref="E8:E13" si="0">D8/C8*100</f>
        <v>16.671187631141642</v>
      </c>
      <c r="F8" s="45">
        <f>F9+F10+F11+F13</f>
        <v>-34286039</v>
      </c>
      <c r="G8" s="47">
        <f>G9+G10+G11+G12+G13</f>
        <v>-5704631.96</v>
      </c>
      <c r="H8" s="17">
        <f t="shared" ref="H8:H13" si="1">G8/F8*100</f>
        <v>16.638352304271717</v>
      </c>
    </row>
    <row r="9" spans="1:8" ht="14.25" thickTop="1" thickBot="1">
      <c r="A9" s="24" t="s">
        <v>8</v>
      </c>
      <c r="B9" s="25" t="s">
        <v>9</v>
      </c>
      <c r="C9" s="69">
        <v>-32047653</v>
      </c>
      <c r="D9" s="82">
        <v>-5361536</v>
      </c>
      <c r="E9" s="60">
        <f t="shared" si="0"/>
        <v>16.729886584830407</v>
      </c>
      <c r="F9" s="64">
        <v>-33062339</v>
      </c>
      <c r="G9" s="82">
        <v>-5509320.7699999996</v>
      </c>
      <c r="H9" s="23">
        <f t="shared" si="1"/>
        <v>16.663433189043278</v>
      </c>
    </row>
    <row r="10" spans="1:8" ht="13.5" customHeight="1" thickBot="1">
      <c r="A10" s="13" t="s">
        <v>11</v>
      </c>
      <c r="B10" s="4" t="s">
        <v>12</v>
      </c>
      <c r="C10" s="69">
        <v>-399100</v>
      </c>
      <c r="D10" s="82">
        <v>-100254</v>
      </c>
      <c r="E10" s="60">
        <f t="shared" si="0"/>
        <v>25.120020045101477</v>
      </c>
      <c r="F10" s="64">
        <v>-476700</v>
      </c>
      <c r="G10" s="82">
        <v>-107129</v>
      </c>
      <c r="H10" s="23">
        <f t="shared" si="1"/>
        <v>22.473043843087893</v>
      </c>
    </row>
    <row r="11" spans="1:8" ht="13.5" customHeight="1" thickBot="1">
      <c r="A11" s="13" t="s">
        <v>13</v>
      </c>
      <c r="B11" s="4" t="s">
        <v>14</v>
      </c>
      <c r="C11" s="69">
        <v>-391000</v>
      </c>
      <c r="D11" s="82">
        <v>-1256.2</v>
      </c>
      <c r="E11" s="60">
        <f t="shared" si="0"/>
        <v>0.32127877237851665</v>
      </c>
      <c r="F11" s="64">
        <v>-444600</v>
      </c>
      <c r="G11" s="82">
        <v>-4500</v>
      </c>
      <c r="H11" s="60">
        <f t="shared" si="1"/>
        <v>1.0121457489878543</v>
      </c>
    </row>
    <row r="12" spans="1:8" ht="13.5" customHeight="1" thickBot="1">
      <c r="A12" s="72" t="s">
        <v>43</v>
      </c>
      <c r="B12" s="86" t="s">
        <v>10</v>
      </c>
      <c r="C12" s="83">
        <v>-50000</v>
      </c>
      <c r="D12" s="84">
        <f>D11+C12</f>
        <v>-51256.2</v>
      </c>
      <c r="E12" s="75">
        <f>D12/C11*100</f>
        <v>13.109002557544756</v>
      </c>
      <c r="F12" s="83">
        <v>-60000</v>
      </c>
      <c r="G12" s="84">
        <f>G11+F12</f>
        <v>-64500</v>
      </c>
      <c r="H12" s="85">
        <f>G12/F11*100</f>
        <v>14.507422402159245</v>
      </c>
    </row>
    <row r="13" spans="1:8" ht="12" customHeight="1" thickBot="1">
      <c r="A13" s="13" t="s">
        <v>15</v>
      </c>
      <c r="B13" s="4" t="s">
        <v>16</v>
      </c>
      <c r="C13" s="69">
        <v>-252900</v>
      </c>
      <c r="D13" s="82">
        <v>-2302.4499999999998</v>
      </c>
      <c r="E13" s="60">
        <f t="shared" si="0"/>
        <v>0.91041913799920904</v>
      </c>
      <c r="F13" s="64">
        <v>-302400</v>
      </c>
      <c r="G13" s="82">
        <v>-19182.189999999999</v>
      </c>
      <c r="H13" s="23">
        <f t="shared" si="1"/>
        <v>6.3433167989417987</v>
      </c>
    </row>
    <row r="14" spans="1:8" ht="13.5" thickBot="1">
      <c r="A14" s="26" t="s">
        <v>17</v>
      </c>
      <c r="B14" s="71"/>
      <c r="C14" s="5"/>
      <c r="D14" s="6"/>
      <c r="E14" s="7"/>
      <c r="F14" s="5"/>
      <c r="G14" s="8"/>
      <c r="H14" s="9"/>
    </row>
    <row r="15" spans="1:8" ht="13.5" thickBot="1">
      <c r="A15" s="18" t="s">
        <v>18</v>
      </c>
      <c r="B15" s="19" t="s">
        <v>19</v>
      </c>
      <c r="C15" s="10">
        <f>C16+C19+C21+C22+C23</f>
        <v>31590653</v>
      </c>
      <c r="D15" s="47">
        <f>D18+D20+D21+D22+D23</f>
        <v>4999668.0599999996</v>
      </c>
      <c r="E15" s="46">
        <f>D15/C15*100</f>
        <v>15.826415680612868</v>
      </c>
      <c r="F15" s="10">
        <f>F16+F19+F21+F22+F23</f>
        <v>32686039</v>
      </c>
      <c r="G15" s="47">
        <f>G18+G20+G21+G22+G23</f>
        <v>5126742.47</v>
      </c>
      <c r="H15" s="46">
        <f>G15/F15*100</f>
        <v>15.684808030731407</v>
      </c>
    </row>
    <row r="16" spans="1:8" ht="14.25" thickTop="1" thickBot="1">
      <c r="A16" s="13" t="s">
        <v>20</v>
      </c>
      <c r="B16" s="4" t="s">
        <v>21</v>
      </c>
      <c r="C16" s="65">
        <v>20774126</v>
      </c>
      <c r="D16" s="78">
        <v>2590347.0699999998</v>
      </c>
      <c r="E16" s="11">
        <f>D16/C16*100</f>
        <v>12.469102526864427</v>
      </c>
      <c r="F16" s="61">
        <v>21353820</v>
      </c>
      <c r="G16" s="78">
        <v>2770686.28</v>
      </c>
      <c r="H16" s="11">
        <f>G16/F16*100</f>
        <v>12.975131756285291</v>
      </c>
    </row>
    <row r="17" spans="1:8" ht="13.5" thickBot="1">
      <c r="A17" s="72" t="s">
        <v>37</v>
      </c>
      <c r="B17" s="48" t="s">
        <v>10</v>
      </c>
      <c r="C17" s="73">
        <v>100000</v>
      </c>
      <c r="D17" s="73">
        <f>D16+C17</f>
        <v>2690347.07</v>
      </c>
      <c r="E17" s="74">
        <f>D17/C16*100</f>
        <v>12.950470551685303</v>
      </c>
      <c r="F17" s="73">
        <v>110000</v>
      </c>
      <c r="G17" s="73">
        <f>G16+F17</f>
        <v>2880686.28</v>
      </c>
      <c r="H17" s="74">
        <f>G17/F16*100</f>
        <v>13.490262070205706</v>
      </c>
    </row>
    <row r="18" spans="1:8" ht="13.5" thickBot="1">
      <c r="A18" s="72" t="s">
        <v>34</v>
      </c>
      <c r="B18" s="48" t="s">
        <v>10</v>
      </c>
      <c r="C18" s="66">
        <v>200000</v>
      </c>
      <c r="D18" s="67">
        <f>D17+C18</f>
        <v>2890347.07</v>
      </c>
      <c r="E18" s="60">
        <f>D18/C16*100</f>
        <v>13.913206601327055</v>
      </c>
      <c r="F18" s="66">
        <v>210000</v>
      </c>
      <c r="G18" s="20">
        <f>G17+F18</f>
        <v>3090686.28</v>
      </c>
      <c r="H18" s="23">
        <f>G18/F16*100</f>
        <v>14.473692669508312</v>
      </c>
    </row>
    <row r="19" spans="1:8" ht="14.25" customHeight="1" thickBot="1">
      <c r="A19" s="14" t="s">
        <v>22</v>
      </c>
      <c r="B19" s="15" t="s">
        <v>23</v>
      </c>
      <c r="C19" s="70">
        <v>4661771</v>
      </c>
      <c r="D19" s="81">
        <v>1041248.18</v>
      </c>
      <c r="E19" s="75">
        <f t="shared" ref="E19:E26" si="2">D19/C19*100</f>
        <v>22.335892947122456</v>
      </c>
      <c r="F19" s="63">
        <v>4903374</v>
      </c>
      <c r="G19" s="81">
        <v>897108.45</v>
      </c>
      <c r="H19" s="12">
        <f>G19/F19*100</f>
        <v>18.295737791977523</v>
      </c>
    </row>
    <row r="20" spans="1:8" ht="13.5" customHeight="1" thickBot="1">
      <c r="A20" s="72" t="s">
        <v>36</v>
      </c>
      <c r="B20" s="48" t="s">
        <v>10</v>
      </c>
      <c r="C20" s="66">
        <v>100000</v>
      </c>
      <c r="D20" s="67">
        <f>D19+C20</f>
        <v>1141248.1800000002</v>
      </c>
      <c r="E20" s="60">
        <f>D20/C19*100</f>
        <v>24.481000460983608</v>
      </c>
      <c r="F20" s="66">
        <v>100000</v>
      </c>
      <c r="G20" s="20">
        <f>G19+F20</f>
        <v>997108.45</v>
      </c>
      <c r="H20" s="23">
        <f>G20/F19*100</f>
        <v>20.335149837642405</v>
      </c>
    </row>
    <row r="21" spans="1:8" ht="13.5" thickBot="1">
      <c r="A21" s="13" t="s">
        <v>24</v>
      </c>
      <c r="B21" s="4" t="s">
        <v>25</v>
      </c>
      <c r="C21" s="68">
        <v>1253500</v>
      </c>
      <c r="D21" s="67">
        <v>196200.1</v>
      </c>
      <c r="E21" s="60">
        <f t="shared" si="2"/>
        <v>15.652181890706023</v>
      </c>
      <c r="F21" s="62">
        <v>1212600</v>
      </c>
      <c r="G21" s="20">
        <v>168040.98</v>
      </c>
      <c r="H21" s="23">
        <f t="shared" ref="H21:H26" si="3">G21/F21*100</f>
        <v>13.857906976744186</v>
      </c>
    </row>
    <row r="22" spans="1:8" ht="13.5" thickBot="1">
      <c r="A22" s="13" t="s">
        <v>26</v>
      </c>
      <c r="B22" s="4" t="s">
        <v>27</v>
      </c>
      <c r="C22" s="68">
        <v>15000</v>
      </c>
      <c r="D22" s="67">
        <v>32621.96</v>
      </c>
      <c r="E22" s="60">
        <f t="shared" si="2"/>
        <v>217.47973333333331</v>
      </c>
      <c r="F22" s="62">
        <v>30000</v>
      </c>
      <c r="G22" s="20">
        <v>27421.96</v>
      </c>
      <c r="H22" s="23">
        <f t="shared" si="3"/>
        <v>91.406533333333329</v>
      </c>
    </row>
    <row r="23" spans="1:8" ht="13.5" thickBot="1">
      <c r="A23" s="13" t="s">
        <v>28</v>
      </c>
      <c r="B23" s="4" t="s">
        <v>29</v>
      </c>
      <c r="C23" s="68">
        <f>C24+C25+C26</f>
        <v>4886256</v>
      </c>
      <c r="D23" s="67">
        <f>D24+D25+D26</f>
        <v>739250.75</v>
      </c>
      <c r="E23" s="60">
        <f t="shared" si="2"/>
        <v>15.129185822437465</v>
      </c>
      <c r="F23" s="62">
        <f>F24+F25+F26</f>
        <v>5186245</v>
      </c>
      <c r="G23" s="20">
        <f>G24+G25+G26</f>
        <v>843484.8</v>
      </c>
      <c r="H23" s="23">
        <f t="shared" si="3"/>
        <v>16.263882635702711</v>
      </c>
    </row>
    <row r="24" spans="1:8" ht="13.5" thickBot="1">
      <c r="A24" s="53" t="s">
        <v>30</v>
      </c>
      <c r="B24" s="49" t="s">
        <v>31</v>
      </c>
      <c r="C24" s="3">
        <v>395100</v>
      </c>
      <c r="D24" s="73">
        <v>72873.990000000005</v>
      </c>
      <c r="E24" s="74">
        <f t="shared" si="2"/>
        <v>18.44444191343964</v>
      </c>
      <c r="F24" s="3">
        <v>411400</v>
      </c>
      <c r="G24" s="73">
        <v>54920.78</v>
      </c>
      <c r="H24" s="74">
        <f t="shared" si="3"/>
        <v>13.349727758872143</v>
      </c>
    </row>
    <row r="25" spans="1:8" ht="13.5" thickBot="1">
      <c r="A25" s="53"/>
      <c r="B25" s="49" t="s">
        <v>32</v>
      </c>
      <c r="C25" s="3">
        <v>4232756</v>
      </c>
      <c r="D25" s="73">
        <v>659604.6</v>
      </c>
      <c r="E25" s="74">
        <f t="shared" si="2"/>
        <v>15.583336247116536</v>
      </c>
      <c r="F25" s="3">
        <v>4565245</v>
      </c>
      <c r="G25" s="78">
        <v>749207.5</v>
      </c>
      <c r="H25" s="74">
        <f t="shared" si="3"/>
        <v>16.411112656604409</v>
      </c>
    </row>
    <row r="26" spans="1:8" ht="13.5" customHeight="1" thickBot="1">
      <c r="A26" s="80" t="s">
        <v>33</v>
      </c>
      <c r="B26" s="54" t="s">
        <v>29</v>
      </c>
      <c r="C26" s="79">
        <v>258400</v>
      </c>
      <c r="D26" s="50">
        <v>6772.16</v>
      </c>
      <c r="E26" s="51">
        <f t="shared" si="2"/>
        <v>2.6208049535603717</v>
      </c>
      <c r="F26" s="79">
        <v>209600</v>
      </c>
      <c r="G26" s="50">
        <v>39356.519999999997</v>
      </c>
      <c r="H26" s="51">
        <f t="shared" si="3"/>
        <v>18.776965648854961</v>
      </c>
    </row>
    <row r="28" spans="1:8">
      <c r="G28" s="16"/>
    </row>
    <row r="29" spans="1:8">
      <c r="F29" s="21"/>
      <c r="G29" s="16"/>
    </row>
    <row r="30" spans="1:8">
      <c r="F30" s="21"/>
    </row>
    <row r="31" spans="1:8">
      <c r="G31" s="16"/>
    </row>
    <row r="32" spans="1:8">
      <c r="G32" s="16"/>
    </row>
    <row r="34" spans="7:7">
      <c r="G34" s="16"/>
    </row>
    <row r="36" spans="7:7">
      <c r="G36" s="76"/>
    </row>
    <row r="38" spans="7:7">
      <c r="G38" s="77"/>
    </row>
  </sheetData>
  <mergeCells count="6">
    <mergeCell ref="A5:B5"/>
    <mergeCell ref="A6:B6"/>
    <mergeCell ref="A1:D1"/>
    <mergeCell ref="A2:G2"/>
    <mergeCell ref="A3:F3"/>
    <mergeCell ref="A4:B4"/>
  </mergeCells>
  <phoneticPr fontId="11" type="noConversion"/>
  <pageMargins left="0.7" right="0.7" top="0.75" bottom="0.75" header="0.3" footer="0.3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Pelan menotulo 3.2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Rinne Sari</cp:lastModifiedBy>
  <cp:lastPrinted>2011-10-06T11:39:06Z</cp:lastPrinted>
  <dcterms:created xsi:type="dcterms:W3CDTF">2011-06-09T07:17:35Z</dcterms:created>
  <dcterms:modified xsi:type="dcterms:W3CDTF">2013-04-03T06:29:26Z</dcterms:modified>
</cp:coreProperties>
</file>