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940" windowHeight="5970"/>
  </bookViews>
  <sheets>
    <sheet name="Pelan menotulo 7 2012" sheetId="1" r:id="rId1"/>
  </sheets>
  <calcPr calcId="145621"/>
</workbook>
</file>

<file path=xl/calcChain.xml><?xml version="1.0" encoding="utf-8"?>
<calcChain xmlns="http://schemas.openxmlformats.org/spreadsheetml/2006/main">
  <c r="F25" i="1" l="1"/>
  <c r="F16" i="1" s="1"/>
  <c r="F5" i="1" s="1"/>
  <c r="G29" i="1"/>
  <c r="F8" i="1"/>
  <c r="F6" i="1" s="1"/>
  <c r="C8" i="1"/>
  <c r="C6" i="1" s="1"/>
  <c r="H12" i="1"/>
  <c r="E29" i="1"/>
  <c r="C16" i="1"/>
  <c r="C5" i="1" s="1"/>
  <c r="D21" i="1"/>
  <c r="D22" i="1" s="1"/>
  <c r="E22" i="1" s="1"/>
  <c r="D18" i="1"/>
  <c r="D19" i="1" s="1"/>
  <c r="E19" i="1" s="1"/>
  <c r="D14" i="1"/>
  <c r="E14" i="1" s="1"/>
  <c r="H42" i="1"/>
  <c r="H41" i="1"/>
  <c r="E42" i="1"/>
  <c r="E41" i="1"/>
  <c r="H38" i="1"/>
  <c r="H37" i="1"/>
  <c r="E38" i="1"/>
  <c r="E37" i="1"/>
  <c r="H33" i="1"/>
  <c r="H34" i="1"/>
  <c r="E34" i="1"/>
  <c r="E33" i="1"/>
  <c r="G14" i="1"/>
  <c r="G8" i="1" s="1"/>
  <c r="E13" i="1"/>
  <c r="E12" i="1"/>
  <c r="E11" i="1"/>
  <c r="E10" i="1"/>
  <c r="E9" i="1"/>
  <c r="E28" i="1"/>
  <c r="E26" i="1"/>
  <c r="E27" i="1"/>
  <c r="E24" i="1"/>
  <c r="E23" i="1"/>
  <c r="E20" i="1"/>
  <c r="E17" i="1"/>
  <c r="G18" i="1"/>
  <c r="G19" i="1" s="1"/>
  <c r="G21" i="1"/>
  <c r="G22" i="1" s="1"/>
  <c r="H22" i="1" s="1"/>
  <c r="H11" i="1"/>
  <c r="H10" i="1"/>
  <c r="H9" i="1"/>
  <c r="H28" i="1"/>
  <c r="H26" i="1"/>
  <c r="H27" i="1"/>
  <c r="H24" i="1"/>
  <c r="H23" i="1"/>
  <c r="H20" i="1"/>
  <c r="H17" i="1"/>
  <c r="H29" i="1" l="1"/>
  <c r="G25" i="1"/>
  <c r="G16" i="1" s="1"/>
  <c r="D8" i="1"/>
  <c r="D6" i="1" s="1"/>
  <c r="E6" i="1" s="1"/>
  <c r="E18" i="1"/>
  <c r="G6" i="1"/>
  <c r="H6" i="1" s="1"/>
  <c r="H21" i="1"/>
  <c r="H18" i="1"/>
  <c r="H14" i="1"/>
  <c r="E21" i="1"/>
  <c r="D16" i="1"/>
  <c r="E25" i="1"/>
  <c r="H19" i="1"/>
  <c r="H25" i="1" l="1"/>
  <c r="E8" i="1"/>
  <c r="H8" i="1"/>
  <c r="H16" i="1"/>
  <c r="G5" i="1"/>
  <c r="H5" i="1" s="1"/>
  <c r="D5" i="1"/>
  <c r="E5" i="1" s="1"/>
  <c r="E16" i="1"/>
</calcChain>
</file>

<file path=xl/sharedStrings.xml><?xml version="1.0" encoding="utf-8"?>
<sst xmlns="http://schemas.openxmlformats.org/spreadsheetml/2006/main" count="91" uniqueCount="59">
  <si>
    <t>Kustannuspaikkaryhmän meno-tulo raportti</t>
  </si>
  <si>
    <t>Pääkirjatilit ja nimikkeet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</si>
  <si>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</si>
  <si>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</si>
  <si>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</si>
  <si>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</si>
  <si>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</si>
  <si>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</si>
  <si>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</si>
  <si>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</si>
  <si>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</si>
  <si>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</si>
  <si>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</si>
  <si>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</si>
  <si>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</si>
  <si>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</si>
  <si>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</si>
  <si>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</si>
  <si>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</si>
  <si>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</si>
  <si>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</si>
  <si>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</si>
  <si>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</si>
  <si>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</si>
  <si>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</si>
  <si>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Lomarahat + haitat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</si>
  <si>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</si>
  <si>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</si>
  <si>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</si>
  <si>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</si>
  <si>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</si>
  <si>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</si>
  <si>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</si>
  <si>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</si>
  <si>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</si>
  <si>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</si>
  <si>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</si>
  <si>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</si>
  <si>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</si>
  <si>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</si>
  <si>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Tulospalkkio</t>
  </si>
  <si>
    <t>VPK -korvaukset</t>
  </si>
  <si>
    <t>Muut oikaisut</t>
  </si>
  <si>
    <t>40100</t>
  </si>
  <si>
    <t>40200</t>
  </si>
  <si>
    <t>40300</t>
  </si>
  <si>
    <t xml:space="preserve">     10003A</t>
  </si>
  <si>
    <t xml:space="preserve">     10004A</t>
  </si>
  <si>
    <t>TA 2012</t>
  </si>
  <si>
    <t>Tot% 2012</t>
  </si>
  <si>
    <t>Tot%  2011</t>
  </si>
  <si>
    <t>TTH Kelatulot + muut tulot</t>
  </si>
  <si>
    <t>Muut toteutumattomat kulut</t>
  </si>
  <si>
    <t>Riskienhallintapalvelut</t>
  </si>
  <si>
    <r>
      <t>V-S pelastuslaitos;</t>
    </r>
    <r>
      <rPr>
        <b/>
        <i/>
        <sz val="10"/>
        <rFont val="Arial Unicode MS"/>
        <family val="2"/>
      </rPr>
      <t xml:space="preserve"> tuki-, pelastus- ja riskienhallintapalvelut</t>
    </r>
  </si>
  <si>
    <t>Talouden toteutuminen: tammi-syyskuu 2012 (75 %)</t>
  </si>
  <si>
    <t>Tot. 1  -  9 2011</t>
  </si>
  <si>
    <t xml:space="preserve">Tot. 1  -  9 2012 </t>
  </si>
  <si>
    <t>Tot. 1  -  9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</si>
</sst>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14">
    <font>
      <sz val="10"/>
      <name val="Arial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22"/>
      </right>
      <top/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thin">
        <color indexed="64"/>
      </bottom>
      <diagonal/>
    </border>
    <border>
      <left/>
      <right style="medium">
        <color indexed="64"/>
      </right>
      <top style="medium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50">
    <xf numFmtId="0" fontId="0" fillId="0" borderId="0" xfId="0"/>
    <xf numFmtId="14" fontId="0" fillId="0" borderId="0" xfId="0" applyNumberFormat="1"/>
    <xf numFmtId="14" fontId="4" fillId="0" borderId="0" xfId="0" applyNumberFormat="1" applyFont="1"/>
    <xf numFmtId="3" fontId="8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49" fontId="7" fillId="4" borderId="8" xfId="0" applyNumberFormat="1" applyFont="1" applyFill="1" applyBorder="1" applyAlignment="1">
      <alignment horizontal="left" vertical="center" wrapText="1" indent="4"/>
    </xf>
    <xf numFmtId="49" fontId="0" fillId="4" borderId="3" xfId="0" applyNumberFormat="1" applyFill="1" applyBorder="1" applyAlignment="1">
      <alignment horizontal="left"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164" fontId="6" fillId="4" borderId="3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9" fontId="6" fillId="4" borderId="9" xfId="0" applyNumberFormat="1" applyFont="1" applyFill="1" applyBorder="1" applyAlignment="1">
      <alignment horizontal="left" vertical="center" wrapText="1" indent="2"/>
    </xf>
    <xf numFmtId="49" fontId="6" fillId="4" borderId="10" xfId="0" applyNumberFormat="1" applyFont="1" applyFill="1" applyBorder="1" applyAlignment="1">
      <alignment horizontal="left" vertical="center" wrapText="1"/>
    </xf>
    <xf numFmtId="3" fontId="6" fillId="4" borderId="11" xfId="0" applyNumberFormat="1" applyFont="1" applyFill="1" applyBorder="1" applyAlignment="1">
      <alignment horizontal="right" vertical="center" wrapText="1"/>
    </xf>
    <xf numFmtId="164" fontId="6" fillId="4" borderId="10" xfId="0" applyNumberFormat="1" applyFont="1" applyFill="1" applyBorder="1" applyAlignment="1">
      <alignment horizontal="right" vertical="center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5" borderId="3" xfId="0" applyNumberFormat="1" applyFont="1" applyFill="1" applyBorder="1" applyAlignment="1">
      <alignment horizontal="right" vertical="center" wrapText="1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49" fontId="9" fillId="6" borderId="8" xfId="0" applyNumberFormat="1" applyFont="1" applyFill="1" applyBorder="1" applyAlignment="1">
      <alignment horizontal="left" vertical="center" wrapText="1" indent="2"/>
    </xf>
    <xf numFmtId="49" fontId="9" fillId="6" borderId="3" xfId="0" applyNumberFormat="1" applyFont="1" applyFill="1" applyBorder="1" applyAlignment="1">
      <alignment horizontal="left" vertical="center" wrapText="1"/>
    </xf>
    <xf numFmtId="3" fontId="6" fillId="6" borderId="2" xfId="0" applyNumberFormat="1" applyFont="1" applyFill="1" applyBorder="1" applyAlignment="1">
      <alignment horizontal="right" vertical="center" wrapText="1"/>
    </xf>
    <xf numFmtId="164" fontId="6" fillId="6" borderId="2" xfId="0" applyNumberFormat="1" applyFont="1" applyFill="1" applyBorder="1" applyAlignment="1">
      <alignment horizontal="right" vertical="center" wrapText="1"/>
    </xf>
    <xf numFmtId="164" fontId="6" fillId="6" borderId="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49" fontId="6" fillId="6" borderId="3" xfId="0" applyNumberFormat="1" applyFont="1" applyFill="1" applyBorder="1" applyAlignment="1">
      <alignment horizontal="left" vertical="center" wrapText="1"/>
    </xf>
    <xf numFmtId="49" fontId="9" fillId="6" borderId="12" xfId="0" applyNumberFormat="1" applyFont="1" applyFill="1" applyBorder="1" applyAlignment="1">
      <alignment horizontal="left" vertical="center" wrapText="1" indent="2"/>
    </xf>
    <xf numFmtId="49" fontId="9" fillId="6" borderId="7" xfId="0" applyNumberFormat="1" applyFont="1" applyFill="1" applyBorder="1" applyAlignment="1">
      <alignment horizontal="left" vertical="center" wrapText="1"/>
    </xf>
    <xf numFmtId="3" fontId="6" fillId="6" borderId="6" xfId="0" applyNumberFormat="1" applyFont="1" applyFill="1" applyBorder="1" applyAlignment="1">
      <alignment horizontal="right" vertical="center" wrapText="1"/>
    </xf>
    <xf numFmtId="164" fontId="6" fillId="6" borderId="6" xfId="0" applyNumberFormat="1" applyFont="1" applyFill="1" applyBorder="1" applyAlignment="1">
      <alignment horizontal="right" vertical="center" wrapText="1"/>
    </xf>
    <xf numFmtId="164" fontId="6" fillId="6" borderId="7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6" fillId="6" borderId="8" xfId="0" applyNumberFormat="1" applyFont="1" applyFill="1" applyBorder="1" applyAlignment="1">
      <alignment horizontal="left" vertical="center" wrapText="1" indent="5"/>
    </xf>
    <xf numFmtId="49" fontId="6" fillId="6" borderId="7" xfId="0" applyNumberFormat="1" applyFont="1" applyFill="1" applyBorder="1" applyAlignment="1">
      <alignment horizontal="lef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7" fillId="5" borderId="8" xfId="0" applyNumberFormat="1" applyFont="1" applyFill="1" applyBorder="1" applyAlignment="1">
      <alignment horizontal="right" vertical="center" wrapText="1"/>
    </xf>
    <xf numFmtId="3" fontId="6" fillId="6" borderId="8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8" borderId="3" xfId="0" applyNumberFormat="1" applyFont="1" applyFill="1" applyBorder="1" applyAlignment="1">
      <alignment horizontal="left" vertical="center" wrapText="1"/>
    </xf>
    <xf numFmtId="49" fontId="6" fillId="2" borderId="14" xfId="0" applyNumberFormat="1" applyFont="1" applyFill="1" applyBorder="1" applyAlignment="1">
      <alignment horizontal="right" vertical="center" wrapText="1"/>
    </xf>
    <xf numFmtId="49" fontId="6" fillId="2" borderId="15" xfId="0" applyNumberFormat="1" applyFont="1" applyFill="1" applyBorder="1" applyAlignment="1">
      <alignment horizontal="right" vertical="center" wrapText="1"/>
    </xf>
    <xf numFmtId="49" fontId="6" fillId="2" borderId="16" xfId="0" applyNumberFormat="1" applyFont="1" applyFill="1" applyBorder="1" applyAlignment="1">
      <alignment horizontal="right" vertical="center" wrapText="1"/>
    </xf>
    <xf numFmtId="49" fontId="6" fillId="3" borderId="15" xfId="0" applyNumberFormat="1" applyFont="1" applyFill="1" applyBorder="1" applyAlignment="1">
      <alignment horizontal="right" vertical="center" wrapText="1"/>
    </xf>
    <xf numFmtId="49" fontId="6" fillId="3" borderId="16" xfId="0" applyNumberFormat="1" applyFont="1" applyFill="1" applyBorder="1" applyAlignment="1">
      <alignment horizontal="right" vertical="center" wrapText="1"/>
    </xf>
    <xf numFmtId="3" fontId="6" fillId="4" borderId="17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9" fontId="6" fillId="4" borderId="5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3" fontId="6" fillId="4" borderId="9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164" fontId="6" fillId="6" borderId="20" xfId="0" applyNumberFormat="1" applyFont="1" applyFill="1" applyBorder="1" applyAlignment="1">
      <alignment horizontal="right" vertical="center" wrapText="1"/>
    </xf>
    <xf numFmtId="3" fontId="7" fillId="5" borderId="18" xfId="0" applyNumberFormat="1" applyFont="1" applyFill="1" applyBorder="1" applyAlignment="1">
      <alignment horizontal="right" vertical="center" wrapText="1"/>
    </xf>
    <xf numFmtId="164" fontId="6" fillId="6" borderId="19" xfId="0" applyNumberFormat="1" applyFont="1" applyFill="1" applyBorder="1" applyAlignment="1">
      <alignment horizontal="right" vertical="center" wrapText="1"/>
    </xf>
    <xf numFmtId="49" fontId="9" fillId="6" borderId="21" xfId="0" applyNumberFormat="1" applyFont="1" applyFill="1" applyBorder="1" applyAlignment="1">
      <alignment horizontal="left" vertical="center" wrapText="1" indent="2"/>
    </xf>
    <xf numFmtId="49" fontId="9" fillId="6" borderId="22" xfId="0" applyNumberFormat="1" applyFont="1" applyFill="1" applyBorder="1" applyAlignment="1">
      <alignment horizontal="left" vertical="center" wrapText="1"/>
    </xf>
    <xf numFmtId="164" fontId="6" fillId="5" borderId="22" xfId="0" applyNumberFormat="1" applyFont="1" applyFill="1" applyBorder="1" applyAlignment="1">
      <alignment horizontal="right" vertical="center" wrapText="1"/>
    </xf>
    <xf numFmtId="164" fontId="6" fillId="6" borderId="23" xfId="0" applyNumberFormat="1" applyFont="1" applyFill="1" applyBorder="1" applyAlignment="1">
      <alignment horizontal="right" vertical="center" wrapText="1"/>
    </xf>
    <xf numFmtId="164" fontId="7" fillId="5" borderId="23" xfId="0" applyNumberFormat="1" applyFont="1" applyFill="1" applyBorder="1" applyAlignment="1">
      <alignment horizontal="right" vertical="center" wrapText="1"/>
    </xf>
    <xf numFmtId="164" fontId="7" fillId="5" borderId="22" xfId="0" applyNumberFormat="1" applyFont="1" applyFill="1" applyBorder="1" applyAlignment="1">
      <alignment horizontal="right" vertical="center" wrapText="1"/>
    </xf>
    <xf numFmtId="3" fontId="6" fillId="5" borderId="24" xfId="0" applyNumberFormat="1" applyFont="1" applyFill="1" applyBorder="1" applyAlignment="1">
      <alignment horizontal="right" vertical="center" wrapText="1"/>
    </xf>
    <xf numFmtId="3" fontId="7" fillId="5" borderId="24" xfId="0" applyNumberFormat="1" applyFont="1" applyFill="1" applyBorder="1" applyAlignment="1">
      <alignment horizontal="right" vertical="center" wrapText="1"/>
    </xf>
    <xf numFmtId="164" fontId="6" fillId="6" borderId="25" xfId="0" applyNumberFormat="1" applyFont="1" applyFill="1" applyBorder="1" applyAlignment="1">
      <alignment horizontal="right" vertical="center" wrapText="1"/>
    </xf>
    <xf numFmtId="49" fontId="9" fillId="6" borderId="27" xfId="0" applyNumberFormat="1" applyFont="1" applyFill="1" applyBorder="1" applyAlignment="1">
      <alignment horizontal="left" vertical="center" wrapText="1" indent="2"/>
    </xf>
    <xf numFmtId="49" fontId="9" fillId="6" borderId="28" xfId="0" applyNumberFormat="1" applyFont="1" applyFill="1" applyBorder="1" applyAlignment="1">
      <alignment horizontal="left" vertical="center" wrapText="1"/>
    </xf>
    <xf numFmtId="3" fontId="6" fillId="6" borderId="21" xfId="0" applyNumberFormat="1" applyFont="1" applyFill="1" applyBorder="1" applyAlignment="1">
      <alignment horizontal="right" vertical="center" wrapText="1"/>
    </xf>
    <xf numFmtId="3" fontId="9" fillId="6" borderId="8" xfId="0" applyNumberFormat="1" applyFont="1" applyFill="1" applyBorder="1" applyAlignment="1">
      <alignment horizontal="right" vertical="center" wrapText="1"/>
    </xf>
    <xf numFmtId="3" fontId="6" fillId="6" borderId="12" xfId="0" applyNumberFormat="1" applyFont="1" applyFill="1" applyBorder="1" applyAlignment="1">
      <alignment horizontal="right" vertical="center" wrapText="1"/>
    </xf>
    <xf numFmtId="49" fontId="7" fillId="8" borderId="29" xfId="0" applyNumberFormat="1" applyFont="1" applyFill="1" applyBorder="1" applyAlignment="1">
      <alignment horizontal="left" vertical="center" wrapText="1" indent="4"/>
    </xf>
    <xf numFmtId="49" fontId="7" fillId="8" borderId="30" xfId="0" applyNumberFormat="1" applyFont="1" applyFill="1" applyBorder="1" applyAlignment="1">
      <alignment horizontal="left" vertical="center" wrapText="1"/>
    </xf>
    <xf numFmtId="49" fontId="7" fillId="8" borderId="8" xfId="0" applyNumberFormat="1" applyFont="1" applyFill="1" applyBorder="1" applyAlignment="1">
      <alignment horizontal="left" vertical="center" wrapText="1" indent="4"/>
    </xf>
    <xf numFmtId="49" fontId="7" fillId="8" borderId="24" xfId="0" applyNumberFormat="1" applyFont="1" applyFill="1" applyBorder="1" applyAlignment="1">
      <alignment horizontal="left" vertical="center" wrapText="1" indent="4"/>
    </xf>
    <xf numFmtId="49" fontId="7" fillId="8" borderId="2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6" fillId="9" borderId="32" xfId="0" applyNumberFormat="1" applyFont="1" applyFill="1" applyBorder="1" applyAlignment="1">
      <alignment horizontal="right" vertical="center" wrapText="1"/>
    </xf>
    <xf numFmtId="164" fontId="6" fillId="6" borderId="26" xfId="0" applyNumberFormat="1" applyFont="1" applyFill="1" applyBorder="1" applyAlignment="1">
      <alignment horizontal="right" vertical="center" wrapText="1"/>
    </xf>
    <xf numFmtId="49" fontId="6" fillId="4" borderId="33" xfId="0" applyNumberFormat="1" applyFont="1" applyFill="1" applyBorder="1" applyAlignment="1">
      <alignment horizontal="left" vertical="center" wrapText="1" indent="2"/>
    </xf>
    <xf numFmtId="49" fontId="6" fillId="4" borderId="34" xfId="0" applyNumberFormat="1" applyFont="1" applyFill="1" applyBorder="1" applyAlignment="1">
      <alignment horizontal="left"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9" fontId="11" fillId="7" borderId="14" xfId="0" applyNumberFormat="1" applyFont="1" applyFill="1" applyBorder="1" applyAlignment="1">
      <alignment horizontal="left" vertical="center" wrapText="1"/>
    </xf>
    <xf numFmtId="49" fontId="7" fillId="7" borderId="35" xfId="0" applyNumberFormat="1" applyFont="1" applyFill="1" applyBorder="1" applyAlignment="1">
      <alignment horizontal="left" vertical="center" wrapText="1"/>
    </xf>
    <xf numFmtId="49" fontId="6" fillId="3" borderId="14" xfId="0" applyNumberFormat="1" applyFont="1" applyFill="1" applyBorder="1" applyAlignment="1">
      <alignment horizontal="right" vertical="center" wrapText="1"/>
    </xf>
    <xf numFmtId="49" fontId="7" fillId="4" borderId="36" xfId="0" applyNumberFormat="1" applyFont="1" applyFill="1" applyBorder="1" applyAlignment="1">
      <alignment horizontal="left" vertical="center" wrapText="1"/>
    </xf>
    <xf numFmtId="49" fontId="7" fillId="4" borderId="37" xfId="0" applyNumberFormat="1" applyFont="1" applyFill="1" applyBorder="1" applyAlignment="1">
      <alignment horizontal="left" vertical="center" wrapText="1"/>
    </xf>
    <xf numFmtId="164" fontId="7" fillId="4" borderId="39" xfId="0" applyNumberFormat="1" applyFont="1" applyFill="1" applyBorder="1" applyAlignment="1">
      <alignment horizontal="right" vertical="center" wrapText="1"/>
    </xf>
    <xf numFmtId="164" fontId="7" fillId="4" borderId="40" xfId="0" applyNumberFormat="1" applyFont="1" applyFill="1" applyBorder="1" applyAlignment="1">
      <alignment horizontal="right" vertical="center" wrapText="1"/>
    </xf>
    <xf numFmtId="49" fontId="7" fillId="4" borderId="12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164" fontId="7" fillId="4" borderId="6" xfId="0" applyNumberFormat="1" applyFont="1" applyFill="1" applyBorder="1" applyAlignment="1">
      <alignment horizontal="right" vertical="center" wrapText="1"/>
    </xf>
    <xf numFmtId="164" fontId="7" fillId="4" borderId="7" xfId="0" applyNumberFormat="1" applyFont="1" applyFill="1" applyBorder="1" applyAlignment="1">
      <alignment horizontal="right" vertical="center" wrapText="1"/>
    </xf>
    <xf numFmtId="164" fontId="7" fillId="4" borderId="38" xfId="0" applyNumberFormat="1" applyFont="1" applyFill="1" applyBorder="1" applyAlignment="1">
      <alignment horizontal="right" vertical="center" wrapText="1"/>
    </xf>
    <xf numFmtId="164" fontId="7" fillId="4" borderId="13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2" fontId="6" fillId="6" borderId="3" xfId="0" applyNumberFormat="1" applyFont="1" applyFill="1" applyBorder="1" applyAlignment="1">
      <alignment horizontal="right" vertical="center" wrapText="1"/>
    </xf>
    <xf numFmtId="164" fontId="6" fillId="5" borderId="6" xfId="0" applyNumberFormat="1" applyFont="1" applyFill="1" applyBorder="1" applyAlignment="1">
      <alignment horizontal="right" vertical="center" wrapText="1"/>
    </xf>
    <xf numFmtId="164" fontId="6" fillId="5" borderId="23" xfId="0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3" fontId="7" fillId="10" borderId="8" xfId="2" applyNumberFormat="1" applyFont="1" applyFill="1" applyBorder="1" applyAlignment="1">
      <alignment horizontal="right" vertical="center" wrapText="1"/>
    </xf>
    <xf numFmtId="10" fontId="12" fillId="0" borderId="0" xfId="0" applyNumberFormat="1" applyFont="1"/>
    <xf numFmtId="3" fontId="7" fillId="3" borderId="17" xfId="0" applyNumberFormat="1" applyFont="1" applyFill="1" applyBorder="1" applyAlignment="1">
      <alignment horizontal="right" vertical="center" wrapText="1"/>
    </xf>
    <xf numFmtId="3" fontId="6" fillId="4" borderId="8" xfId="0" applyNumberFormat="1" applyFont="1" applyFill="1" applyBorder="1" applyAlignment="1">
      <alignment horizontal="right" vertical="center" wrapText="1"/>
    </xf>
    <xf numFmtId="4" fontId="7" fillId="5" borderId="3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0" fillId="0" borderId="0" xfId="0" applyNumberFormat="1"/>
    <xf numFmtId="164" fontId="13" fillId="5" borderId="2" xfId="0" applyNumberFormat="1" applyFont="1" applyFill="1" applyBorder="1" applyAlignment="1">
      <alignment horizontal="right" vertical="center" wrapText="1"/>
    </xf>
    <xf numFmtId="4" fontId="7" fillId="5" borderId="2" xfId="0" applyNumberFormat="1" applyFont="1" applyFill="1" applyBorder="1" applyAlignment="1">
      <alignment horizontal="right" vertical="center" wrapText="1"/>
    </xf>
    <xf numFmtId="164" fontId="13" fillId="5" borderId="3" xfId="0" applyNumberFormat="1" applyFont="1" applyFill="1" applyBorder="1" applyAlignment="1">
      <alignment horizontal="right" vertical="center" wrapText="1"/>
    </xf>
    <xf numFmtId="164" fontId="6" fillId="10" borderId="2" xfId="2" applyNumberFormat="1" applyFont="1" applyFill="1" applyBorder="1" applyAlignment="1">
      <alignment horizontal="right" vertical="center" wrapText="1"/>
    </xf>
    <xf numFmtId="164" fontId="6" fillId="0" borderId="2" xfId="2" applyNumberFormat="1" applyFont="1" applyFill="1" applyBorder="1" applyAlignment="1">
      <alignment horizontal="right" vertical="center" wrapText="1"/>
    </xf>
    <xf numFmtId="164" fontId="6" fillId="5" borderId="2" xfId="2" applyNumberFormat="1" applyFont="1" applyFill="1" applyBorder="1" applyAlignment="1">
      <alignment horizontal="right" vertical="center" wrapText="1"/>
    </xf>
    <xf numFmtId="165" fontId="0" fillId="0" borderId="0" xfId="0" applyNumberFormat="1"/>
    <xf numFmtId="164" fontId="6" fillId="6" borderId="19" xfId="2" applyNumberFormat="1" applyFont="1" applyFill="1" applyBorder="1" applyAlignment="1">
      <alignment horizontal="right" vertical="center" wrapText="1"/>
    </xf>
    <xf numFmtId="164" fontId="6" fillId="6" borderId="25" xfId="2" applyNumberFormat="1" applyFont="1" applyFill="1" applyBorder="1" applyAlignment="1">
      <alignment horizontal="right" vertical="center" wrapText="1"/>
    </xf>
    <xf numFmtId="164" fontId="6" fillId="6" borderId="2" xfId="2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4" fontId="7" fillId="4" borderId="38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4" fontId="7" fillId="4" borderId="6" xfId="2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4" fontId="7" fillId="4" borderId="38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4" fontId="7" fillId="4" borderId="6" xfId="2" applyNumberFormat="1" applyFont="1" applyFill="1" applyBorder="1" applyAlignment="1">
      <alignment horizontal="right" vertical="center" wrapText="1"/>
    </xf>
    <xf numFmtId="3" fontId="7" fillId="4" borderId="36" xfId="2" applyNumberFormat="1" applyFont="1" applyFill="1" applyBorder="1" applyAlignment="1">
      <alignment horizontal="right" vertical="center" wrapText="1"/>
    </xf>
    <xf numFmtId="4" fontId="7" fillId="4" borderId="38" xfId="2" applyNumberFormat="1" applyFont="1" applyFill="1" applyBorder="1" applyAlignment="1">
      <alignment horizontal="right" vertical="center" wrapText="1"/>
    </xf>
    <xf numFmtId="3" fontId="7" fillId="4" borderId="12" xfId="2" applyNumberFormat="1" applyFont="1" applyFill="1" applyBorder="1" applyAlignment="1">
      <alignment horizontal="right" vertical="center" wrapText="1"/>
    </xf>
    <xf numFmtId="4" fontId="7" fillId="4" borderId="6" xfId="2" applyNumberFormat="1" applyFont="1" applyFill="1" applyBorder="1" applyAlignment="1">
      <alignment horizontal="right" vertical="center" wrapText="1"/>
    </xf>
    <xf numFmtId="49" fontId="7" fillId="7" borderId="31" xfId="0" applyNumberFormat="1" applyFont="1" applyFill="1" applyBorder="1" applyAlignment="1">
      <alignment horizontal="left" vertical="center" wrapText="1"/>
    </xf>
    <xf numFmtId="49" fontId="7" fillId="7" borderId="42" xfId="0" applyNumberFormat="1" applyFont="1" applyFill="1" applyBorder="1" applyAlignment="1">
      <alignment horizontal="left" vertical="center" wrapText="1"/>
    </xf>
    <xf numFmtId="49" fontId="7" fillId="7" borderId="43" xfId="0" applyNumberFormat="1" applyFont="1" applyFill="1" applyBorder="1" applyAlignment="1">
      <alignment horizontal="left" vertical="center" wrapText="1"/>
    </xf>
    <xf numFmtId="49" fontId="7" fillId="7" borderId="44" xfId="0" applyNumberFormat="1" applyFont="1" applyFill="1" applyBorder="1" applyAlignment="1">
      <alignment horizontal="left" vertical="center" wrapText="1"/>
    </xf>
    <xf numFmtId="49" fontId="1" fillId="6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5" fillId="7" borderId="45" xfId="0" applyNumberFormat="1" applyFont="1" applyFill="1" applyBorder="1" applyAlignment="1">
      <alignment horizontal="left" vertical="center" wrapText="1"/>
    </xf>
    <xf numFmtId="49" fontId="5" fillId="7" borderId="41" xfId="0" applyNumberFormat="1" applyFont="1" applyFill="1" applyBorder="1" applyAlignment="1">
      <alignment horizontal="left" vertical="center" wrapText="1"/>
    </xf>
  </cellXfs>
  <cellStyles count="3">
    <cellStyle name="Normaali" xfId="0" builtinId="0"/>
    <cellStyle name="Normaali 2" xfId="2"/>
    <cellStyle name="Normaali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activeCell="J27" sqref="J27"/>
    </sheetView>
  </sheetViews>
  <sheetFormatPr defaultRowHeight="12.75"/>
  <cols>
    <col min="1" max="1" width="26.7109375" customWidth="1"/>
    <col min="2" max="2" width="18.7109375" customWidth="1"/>
    <col min="3" max="3" width="11" customWidth="1"/>
    <col min="4" max="4" width="15.7109375" customWidth="1"/>
    <col min="5" max="5" width="8.85546875" customWidth="1"/>
    <col min="6" max="6" width="11.42578125" customWidth="1"/>
    <col min="7" max="7" width="15.7109375" customWidth="1"/>
    <col min="8" max="8" width="8.42578125" customWidth="1"/>
  </cols>
  <sheetData>
    <row r="1" spans="1:8" ht="12.75" customHeight="1">
      <c r="A1" s="145" t="s">
        <v>0</v>
      </c>
      <c r="B1" s="145"/>
      <c r="C1" s="145"/>
      <c r="D1" s="145"/>
      <c r="G1" s="1"/>
    </row>
    <row r="2" spans="1:8" ht="15" customHeight="1">
      <c r="A2" s="146" t="s">
        <v>55</v>
      </c>
      <c r="B2" s="146"/>
      <c r="C2" s="146"/>
      <c r="D2" s="146"/>
      <c r="E2" s="146"/>
      <c r="F2" s="146"/>
      <c r="G2" s="146"/>
    </row>
    <row r="3" spans="1:8" ht="15.75" customHeight="1" thickBot="1">
      <c r="A3" s="147" t="s">
        <v>54</v>
      </c>
      <c r="B3" s="147"/>
      <c r="C3" s="147"/>
      <c r="D3" s="147"/>
      <c r="E3" s="147"/>
      <c r="F3" s="147"/>
      <c r="G3" s="2">
        <v>41185</v>
      </c>
      <c r="H3" s="113">
        <v>0.75</v>
      </c>
    </row>
    <row r="4" spans="1:8" ht="13.5" thickBot="1">
      <c r="A4" s="148" t="s">
        <v>1</v>
      </c>
      <c r="B4" s="149"/>
      <c r="C4" s="47" t="s">
        <v>2</v>
      </c>
      <c r="D4" s="48" t="s">
        <v>56</v>
      </c>
      <c r="E4" s="49" t="s">
        <v>50</v>
      </c>
      <c r="F4" s="50" t="s">
        <v>48</v>
      </c>
      <c r="G4" s="50" t="s">
        <v>57</v>
      </c>
      <c r="H4" s="51" t="s">
        <v>49</v>
      </c>
    </row>
    <row r="5" spans="1:8" ht="13.5" customHeight="1" thickBot="1">
      <c r="A5" s="141" t="s">
        <v>4</v>
      </c>
      <c r="B5" s="142"/>
      <c r="C5" s="3">
        <f>C16</f>
        <v>30477858</v>
      </c>
      <c r="D5" s="4">
        <f>D16</f>
        <v>22930868.379999999</v>
      </c>
      <c r="E5" s="5">
        <f>D5/C5*100</f>
        <v>75.237795188887617</v>
      </c>
      <c r="F5" s="114">
        <f>F16</f>
        <v>31590653</v>
      </c>
      <c r="G5" s="6">
        <f>G16</f>
        <v>23575169.190000001</v>
      </c>
      <c r="H5" s="7">
        <f>G5/F5*100</f>
        <v>74.627039808262268</v>
      </c>
    </row>
    <row r="6" spans="1:8" ht="13.5" customHeight="1" thickBot="1">
      <c r="A6" s="143" t="s">
        <v>5</v>
      </c>
      <c r="B6" s="144"/>
      <c r="C6" s="8">
        <f>C8</f>
        <v>-31977857.559999999</v>
      </c>
      <c r="D6" s="9">
        <f>D8</f>
        <v>-24070711.32</v>
      </c>
      <c r="E6" s="10">
        <f>D6/C6*100</f>
        <v>75.273058161686308</v>
      </c>
      <c r="F6" s="41">
        <f>F8</f>
        <v>-33090653</v>
      </c>
      <c r="G6" s="11">
        <f>G8</f>
        <v>-24947660.629999999</v>
      </c>
      <c r="H6" s="12">
        <f>G6/F6*100</f>
        <v>75.391865582102596</v>
      </c>
    </row>
    <row r="7" spans="1:8" ht="13.5" thickBot="1">
      <c r="A7" s="13" t="s">
        <v>6</v>
      </c>
      <c r="B7" s="14"/>
      <c r="C7" s="15"/>
      <c r="D7" s="15"/>
      <c r="E7" s="16"/>
      <c r="F7" s="115"/>
      <c r="G7" s="17"/>
      <c r="H7" s="16"/>
    </row>
    <row r="8" spans="1:8" ht="13.5" thickBot="1">
      <c r="A8" s="18" t="s">
        <v>7</v>
      </c>
      <c r="B8" s="19" t="s">
        <v>8</v>
      </c>
      <c r="C8" s="20">
        <f>C9+C10+C11+C12+C13</f>
        <v>-31977857.559999999</v>
      </c>
      <c r="D8" s="86">
        <f>D9+D10+D11+D12+D14</f>
        <v>-24070711.32</v>
      </c>
      <c r="E8" s="21">
        <f t="shared" ref="E8:E13" si="0">D8/C8*100</f>
        <v>75.273058161686308</v>
      </c>
      <c r="F8" s="57">
        <f>F9+F10+F11+F12+F13</f>
        <v>-33090653</v>
      </c>
      <c r="G8" s="22">
        <f>G9+G10+G11+G12+G14</f>
        <v>-24947660.629999999</v>
      </c>
      <c r="H8" s="82">
        <f>G8/F8*100</f>
        <v>75.391865582102596</v>
      </c>
    </row>
    <row r="9" spans="1:8" ht="14.25" thickTop="1" thickBot="1">
      <c r="A9" s="76" t="s">
        <v>9</v>
      </c>
      <c r="B9" s="77" t="s">
        <v>10</v>
      </c>
      <c r="C9" s="31">
        <v>-31105171</v>
      </c>
      <c r="D9" s="122">
        <v>-23234251.329999998</v>
      </c>
      <c r="E9" s="23">
        <f t="shared" si="0"/>
        <v>74.69578395823639</v>
      </c>
      <c r="F9" s="43">
        <v>-32047653</v>
      </c>
      <c r="G9" s="120">
        <v>-24041919.16</v>
      </c>
      <c r="H9" s="116">
        <f>G9/F9*100</f>
        <v>75.019281942424925</v>
      </c>
    </row>
    <row r="10" spans="1:8" ht="13.5" customHeight="1" thickBot="1">
      <c r="A10" s="78" t="s">
        <v>12</v>
      </c>
      <c r="B10" s="46" t="s">
        <v>13</v>
      </c>
      <c r="C10" s="31">
        <v>-187791</v>
      </c>
      <c r="D10" s="124">
        <v>-281083</v>
      </c>
      <c r="E10" s="23">
        <f t="shared" si="0"/>
        <v>149.67863209631983</v>
      </c>
      <c r="F10" s="112">
        <v>-399100</v>
      </c>
      <c r="G10" s="24">
        <v>-478483.3</v>
      </c>
      <c r="H10" s="25">
        <f>G10/F10*100</f>
        <v>119.89057880230519</v>
      </c>
    </row>
    <row r="11" spans="1:8" ht="13.5" customHeight="1" thickBot="1">
      <c r="A11" s="78" t="s">
        <v>14</v>
      </c>
      <c r="B11" s="46" t="s">
        <v>15</v>
      </c>
      <c r="C11" s="31">
        <v>-410049.72</v>
      </c>
      <c r="D11" s="124">
        <v>-460957.46</v>
      </c>
      <c r="E11" s="23">
        <f t="shared" si="0"/>
        <v>112.41501640337665</v>
      </c>
      <c r="F11" s="112">
        <v>-391000</v>
      </c>
      <c r="G11" s="119">
        <v>-328293.74</v>
      </c>
      <c r="H11" s="121">
        <f>G11/F11*100</f>
        <v>83.962593350383628</v>
      </c>
    </row>
    <row r="12" spans="1:8" ht="13.5" thickBot="1">
      <c r="A12" s="78" t="s">
        <v>16</v>
      </c>
      <c r="B12" s="46" t="s">
        <v>17</v>
      </c>
      <c r="C12" s="31">
        <v>-4275.84</v>
      </c>
      <c r="D12" s="124">
        <v>-1881.18</v>
      </c>
      <c r="E12" s="23">
        <f t="shared" si="0"/>
        <v>43.995565783565333</v>
      </c>
      <c r="F12" s="112">
        <v>-5400</v>
      </c>
      <c r="G12" s="24">
        <v>-1563.21</v>
      </c>
      <c r="H12" s="25">
        <f>G12/F12*100</f>
        <v>28.948333333333331</v>
      </c>
    </row>
    <row r="13" spans="1:8" ht="12" customHeight="1" thickBot="1">
      <c r="A13" s="78" t="s">
        <v>18</v>
      </c>
      <c r="B13" s="46" t="s">
        <v>19</v>
      </c>
      <c r="C13" s="31">
        <v>-270570</v>
      </c>
      <c r="D13" s="123">
        <v>-22538.35</v>
      </c>
      <c r="E13" s="23">
        <f t="shared" si="0"/>
        <v>8.329951583693683</v>
      </c>
      <c r="F13" s="112">
        <v>-247500</v>
      </c>
      <c r="G13" s="100">
        <v>-22401.22</v>
      </c>
      <c r="H13" s="101">
        <v>7.5342341396862054</v>
      </c>
    </row>
    <row r="14" spans="1:8" ht="13.5" thickBot="1">
      <c r="A14" s="33" t="s">
        <v>51</v>
      </c>
      <c r="B14" s="34" t="s">
        <v>11</v>
      </c>
      <c r="C14" s="35">
        <v>-70000</v>
      </c>
      <c r="D14" s="104">
        <f>D13+C14</f>
        <v>-92538.35</v>
      </c>
      <c r="E14" s="37">
        <f>D14/C13*100</f>
        <v>34.201260302324727</v>
      </c>
      <c r="F14" s="75">
        <v>-75000</v>
      </c>
      <c r="G14" s="102">
        <f>G13+F14</f>
        <v>-97401.22</v>
      </c>
      <c r="H14" s="45">
        <f>G14/F13*100</f>
        <v>39.354028282828288</v>
      </c>
    </row>
    <row r="15" spans="1:8" ht="13.5" thickBot="1">
      <c r="A15" s="13" t="s">
        <v>20</v>
      </c>
      <c r="B15" s="38"/>
      <c r="C15" s="52"/>
      <c r="D15" s="53"/>
      <c r="E15" s="54"/>
      <c r="F15" s="52"/>
      <c r="G15" s="55"/>
      <c r="H15" s="56"/>
    </row>
    <row r="16" spans="1:8" ht="13.5" thickBot="1">
      <c r="A16" s="84" t="s">
        <v>21</v>
      </c>
      <c r="B16" s="85" t="s">
        <v>22</v>
      </c>
      <c r="C16" s="57">
        <f>C17+C20+C23+C24+C25</f>
        <v>30477858</v>
      </c>
      <c r="D16" s="22">
        <f>D19+D22+D23+D24+D25</f>
        <v>22930868.379999999</v>
      </c>
      <c r="E16" s="21">
        <f>D16/C16*100</f>
        <v>75.237795188887617</v>
      </c>
      <c r="F16" s="57">
        <f>F17+F20+F23+F24+F25</f>
        <v>31590653</v>
      </c>
      <c r="G16" s="22">
        <f>G19+G22+G23+G24+G25</f>
        <v>23575169.190000001</v>
      </c>
      <c r="H16" s="21">
        <f>G16/F16*100</f>
        <v>74.627039808262268</v>
      </c>
    </row>
    <row r="17" spans="1:8" ht="14.25" thickTop="1" thickBot="1">
      <c r="A17" s="78" t="s">
        <v>23</v>
      </c>
      <c r="B17" s="46" t="s">
        <v>24</v>
      </c>
      <c r="C17" s="58">
        <v>20149401</v>
      </c>
      <c r="D17" s="126">
        <v>14654885.91</v>
      </c>
      <c r="E17" s="59">
        <f>D17/C17*100</f>
        <v>72.731124414070663</v>
      </c>
      <c r="F17" s="60">
        <v>20774126</v>
      </c>
      <c r="G17" s="61">
        <v>15057583.310000001</v>
      </c>
      <c r="H17" s="59">
        <f>G17/F17*100</f>
        <v>72.482391365104846</v>
      </c>
    </row>
    <row r="18" spans="1:8" ht="13.5" thickBot="1">
      <c r="A18" s="26" t="s">
        <v>25</v>
      </c>
      <c r="B18" s="27" t="s">
        <v>11</v>
      </c>
      <c r="C18" s="29">
        <v>200000</v>
      </c>
      <c r="D18" s="29">
        <f>D17+C18</f>
        <v>14854885.91</v>
      </c>
      <c r="E18" s="30">
        <f>D18/C17*100</f>
        <v>73.72370975196732</v>
      </c>
      <c r="F18" s="29">
        <v>220000</v>
      </c>
      <c r="G18" s="29">
        <f>G17+F18</f>
        <v>15277583.310000001</v>
      </c>
      <c r="H18" s="30">
        <f>G18/F17*100</f>
        <v>73.541401019710776</v>
      </c>
    </row>
    <row r="19" spans="1:8">
      <c r="A19" s="62" t="s">
        <v>40</v>
      </c>
      <c r="B19" s="63" t="s">
        <v>11</v>
      </c>
      <c r="C19" s="65">
        <v>-60000</v>
      </c>
      <c r="D19" s="105">
        <f>D18+C19</f>
        <v>14794885.91</v>
      </c>
      <c r="E19" s="64">
        <f>D19/C17*100</f>
        <v>73.425934150598323</v>
      </c>
      <c r="F19" s="65">
        <v>-60000</v>
      </c>
      <c r="G19" s="66">
        <f>G18+F19</f>
        <v>15217583.310000001</v>
      </c>
      <c r="H19" s="67">
        <f>G19/F17*100</f>
        <v>73.252580204818244</v>
      </c>
    </row>
    <row r="20" spans="1:8" ht="13.5" thickBot="1">
      <c r="A20" s="79" t="s">
        <v>26</v>
      </c>
      <c r="B20" s="80" t="s">
        <v>27</v>
      </c>
      <c r="C20" s="68">
        <v>4681182</v>
      </c>
      <c r="D20" s="127">
        <v>3636847.32</v>
      </c>
      <c r="E20" s="83">
        <f>D20/C20*100</f>
        <v>77.690790915627716</v>
      </c>
      <c r="F20" s="69">
        <v>4661771</v>
      </c>
      <c r="G20" s="70">
        <v>3773213.03</v>
      </c>
      <c r="H20" s="83">
        <f>G20/F20*100</f>
        <v>80.939476220517903</v>
      </c>
    </row>
    <row r="21" spans="1:8" ht="13.5" thickBot="1">
      <c r="A21" s="71" t="s">
        <v>42</v>
      </c>
      <c r="B21" s="27" t="s">
        <v>11</v>
      </c>
      <c r="C21" s="28">
        <v>-200000</v>
      </c>
      <c r="D21" s="29">
        <f>D20+C21</f>
        <v>3436847.32</v>
      </c>
      <c r="E21" s="103">
        <f>D21/C20*100</f>
        <v>73.418365703362952</v>
      </c>
      <c r="F21" s="28">
        <v>-120000</v>
      </c>
      <c r="G21" s="29">
        <f>G20+F21</f>
        <v>3653213.03</v>
      </c>
      <c r="H21" s="30">
        <f>G21/F20*100</f>
        <v>78.365347203884525</v>
      </c>
    </row>
    <row r="22" spans="1:8" ht="12.75" customHeight="1">
      <c r="A22" s="71" t="s">
        <v>41</v>
      </c>
      <c r="B22" s="72" t="s">
        <v>11</v>
      </c>
      <c r="C22" s="73">
        <v>100000</v>
      </c>
      <c r="D22" s="105">
        <f>D21+C22</f>
        <v>3536847.32</v>
      </c>
      <c r="E22" s="64">
        <f>D22/C20*100</f>
        <v>75.554578309495341</v>
      </c>
      <c r="F22" s="73">
        <v>140000</v>
      </c>
      <c r="G22" s="66">
        <f>G21+F22</f>
        <v>3793213.03</v>
      </c>
      <c r="H22" s="67">
        <f>G22/F20*100</f>
        <v>81.368497723290133</v>
      </c>
    </row>
    <row r="23" spans="1:8" ht="13.5" thickBot="1">
      <c r="A23" s="78" t="s">
        <v>28</v>
      </c>
      <c r="B23" s="46" t="s">
        <v>29</v>
      </c>
      <c r="C23" s="42">
        <v>1211140</v>
      </c>
      <c r="D23" s="124">
        <v>926895.99</v>
      </c>
      <c r="E23" s="23">
        <f t="shared" ref="E23:E28" si="1">D23/C23*100</f>
        <v>76.530870915005693</v>
      </c>
      <c r="F23" s="43">
        <v>1253500</v>
      </c>
      <c r="G23" s="24">
        <v>991289.87</v>
      </c>
      <c r="H23" s="25">
        <f t="shared" ref="H23:H28" si="2">G23/F23*100</f>
        <v>79.081760670123657</v>
      </c>
    </row>
    <row r="24" spans="1:8" ht="13.5" thickBot="1">
      <c r="A24" s="78" t="s">
        <v>30</v>
      </c>
      <c r="B24" s="46" t="s">
        <v>31</v>
      </c>
      <c r="C24" s="42">
        <v>15000</v>
      </c>
      <c r="D24" s="124">
        <v>13156.21</v>
      </c>
      <c r="E24" s="23">
        <f t="shared" si="1"/>
        <v>87.708066666666667</v>
      </c>
      <c r="F24" s="43">
        <v>15000</v>
      </c>
      <c r="G24" s="24">
        <v>36706.32</v>
      </c>
      <c r="H24" s="25">
        <f t="shared" si="2"/>
        <v>244.7088</v>
      </c>
    </row>
    <row r="25" spans="1:8" ht="13.5" thickBot="1">
      <c r="A25" s="78" t="s">
        <v>32</v>
      </c>
      <c r="B25" s="46" t="s">
        <v>33</v>
      </c>
      <c r="C25" s="42">
        <v>4421135</v>
      </c>
      <c r="D25" s="124">
        <v>3659082.9499999997</v>
      </c>
      <c r="E25" s="23">
        <f t="shared" si="1"/>
        <v>82.763429526580836</v>
      </c>
      <c r="F25" s="43">
        <f>F26+F27+F28</f>
        <v>4886256</v>
      </c>
      <c r="G25" s="24">
        <f>G26+G27+G29</f>
        <v>3536376.66</v>
      </c>
      <c r="H25" s="25">
        <f t="shared" si="2"/>
        <v>72.373953800210217</v>
      </c>
    </row>
    <row r="26" spans="1:8" ht="13.5" thickBot="1">
      <c r="A26" s="39" t="s">
        <v>34</v>
      </c>
      <c r="B26" s="32" t="s">
        <v>35</v>
      </c>
      <c r="C26" s="44">
        <v>372500</v>
      </c>
      <c r="D26" s="128">
        <v>228634.1</v>
      </c>
      <c r="E26" s="30">
        <f t="shared" si="1"/>
        <v>61.378281879194631</v>
      </c>
      <c r="F26" s="44">
        <v>395100</v>
      </c>
      <c r="G26" s="29">
        <v>242142.06</v>
      </c>
      <c r="H26" s="30">
        <f t="shared" si="2"/>
        <v>61.286271829916473</v>
      </c>
    </row>
    <row r="27" spans="1:8" ht="13.5" thickBot="1">
      <c r="A27" s="39"/>
      <c r="B27" s="32" t="s">
        <v>36</v>
      </c>
      <c r="C27" s="44">
        <v>3961185</v>
      </c>
      <c r="D27" s="128">
        <v>3276254.3</v>
      </c>
      <c r="E27" s="30">
        <f t="shared" si="1"/>
        <v>82.708944419409846</v>
      </c>
      <c r="F27" s="44">
        <v>4232756</v>
      </c>
      <c r="G27" s="29">
        <v>3198212.37</v>
      </c>
      <c r="H27" s="30">
        <f t="shared" si="2"/>
        <v>75.558628231818702</v>
      </c>
    </row>
    <row r="28" spans="1:8" ht="13.5" thickBot="1">
      <c r="A28" s="39" t="s">
        <v>37</v>
      </c>
      <c r="B28" s="32" t="s">
        <v>33</v>
      </c>
      <c r="C28" s="74">
        <v>87450</v>
      </c>
      <c r="D28" s="29">
        <v>194194.55</v>
      </c>
      <c r="E28" s="30">
        <f t="shared" si="1"/>
        <v>222.06352201257863</v>
      </c>
      <c r="F28" s="74">
        <v>258400</v>
      </c>
      <c r="G28" s="29">
        <v>96022.23</v>
      </c>
      <c r="H28" s="30">
        <f t="shared" si="2"/>
        <v>37.160305727554174</v>
      </c>
    </row>
    <row r="29" spans="1:8" ht="13.5" thickBot="1">
      <c r="A29" s="33" t="s">
        <v>52</v>
      </c>
      <c r="B29" s="40" t="s">
        <v>11</v>
      </c>
      <c r="C29" s="75">
        <v>-40000</v>
      </c>
      <c r="D29" s="36">
        <v>117070.61</v>
      </c>
      <c r="E29" s="37">
        <f>D29/C28*100</f>
        <v>133.87148084619781</v>
      </c>
      <c r="F29" s="75">
        <v>0</v>
      </c>
      <c r="G29" s="36">
        <f>G28+F29</f>
        <v>96022.23</v>
      </c>
      <c r="H29" s="37">
        <f>G29/F28*100</f>
        <v>37.160305727554174</v>
      </c>
    </row>
    <row r="31" spans="1:8" ht="13.5" thickBot="1"/>
    <row r="32" spans="1:8" ht="13.5" thickBot="1">
      <c r="A32" s="87" t="s">
        <v>43</v>
      </c>
      <c r="B32" s="88" t="s">
        <v>38</v>
      </c>
      <c r="C32" s="47" t="s">
        <v>2</v>
      </c>
      <c r="D32" s="48" t="s">
        <v>56</v>
      </c>
      <c r="E32" s="48" t="s">
        <v>3</v>
      </c>
      <c r="F32" s="89" t="s">
        <v>48</v>
      </c>
      <c r="G32" s="50" t="s">
        <v>58</v>
      </c>
      <c r="H32" s="51" t="s">
        <v>49</v>
      </c>
    </row>
    <row r="33" spans="1:8">
      <c r="A33" s="90" t="s">
        <v>46</v>
      </c>
      <c r="B33" s="91" t="s">
        <v>8</v>
      </c>
      <c r="C33" s="129">
        <v>-30541530</v>
      </c>
      <c r="D33" s="130">
        <v>-22747151.5</v>
      </c>
      <c r="E33" s="92">
        <f>D33/C33*100</f>
        <v>74.479410494497174</v>
      </c>
      <c r="F33" s="110">
        <v>-32721253</v>
      </c>
      <c r="G33" s="93">
        <v>-24523627.739999998</v>
      </c>
      <c r="H33" s="92">
        <f>G33/F33*100</f>
        <v>74.947092460059523</v>
      </c>
    </row>
    <row r="34" spans="1:8" ht="13.5" thickBot="1">
      <c r="A34" s="94" t="s">
        <v>47</v>
      </c>
      <c r="B34" s="95" t="s">
        <v>22</v>
      </c>
      <c r="C34" s="131">
        <v>11262265</v>
      </c>
      <c r="D34" s="132">
        <v>8186441.6299999999</v>
      </c>
      <c r="E34" s="99">
        <f>D34/C34*100</f>
        <v>72.689122747511277</v>
      </c>
      <c r="F34" s="111">
        <v>13027155</v>
      </c>
      <c r="G34" s="96">
        <v>10069566.050000001</v>
      </c>
      <c r="H34" s="97">
        <f>G34/F34*100</f>
        <v>77.296739387840248</v>
      </c>
    </row>
    <row r="35" spans="1:8" ht="13.5" thickBot="1"/>
    <row r="36" spans="1:8" ht="13.5" thickBot="1">
      <c r="A36" s="87" t="s">
        <v>44</v>
      </c>
      <c r="B36" s="88" t="s">
        <v>39</v>
      </c>
      <c r="C36" s="47" t="s">
        <v>2</v>
      </c>
      <c r="D36" s="48" t="s">
        <v>56</v>
      </c>
      <c r="E36" s="48" t="s">
        <v>3</v>
      </c>
      <c r="F36" s="89" t="s">
        <v>48</v>
      </c>
      <c r="G36" s="50" t="s">
        <v>58</v>
      </c>
      <c r="H36" s="51" t="s">
        <v>49</v>
      </c>
    </row>
    <row r="37" spans="1:8">
      <c r="A37" s="90" t="s">
        <v>46</v>
      </c>
      <c r="B37" s="91" t="s">
        <v>8</v>
      </c>
      <c r="C37" s="133">
        <v>-71400</v>
      </c>
      <c r="D37" s="134">
        <v>-158797.9</v>
      </c>
      <c r="E37" s="92">
        <f>D37/C37*100</f>
        <v>222.40602240896359</v>
      </c>
      <c r="F37" s="108">
        <v>-345000</v>
      </c>
      <c r="G37" s="98">
        <v>-341989.89</v>
      </c>
      <c r="H37" s="92">
        <f>G37/F37*100</f>
        <v>99.12750434782609</v>
      </c>
    </row>
    <row r="38" spans="1:8" ht="13.5" thickBot="1">
      <c r="A38" s="94" t="s">
        <v>47</v>
      </c>
      <c r="B38" s="95" t="s">
        <v>22</v>
      </c>
      <c r="C38" s="135">
        <v>15313803</v>
      </c>
      <c r="D38" s="136">
        <v>11260080.59</v>
      </c>
      <c r="E38" s="99">
        <f>D38/C38*100</f>
        <v>73.52896331499106</v>
      </c>
      <c r="F38" s="109">
        <v>16298250</v>
      </c>
      <c r="G38" s="96">
        <v>11873509.449999999</v>
      </c>
      <c r="H38" s="97">
        <f>G38/F38*100</f>
        <v>72.85143773104474</v>
      </c>
    </row>
    <row r="39" spans="1:8" ht="13.5" thickBot="1"/>
    <row r="40" spans="1:8" ht="12.75" customHeight="1" thickBot="1">
      <c r="A40" s="87" t="s">
        <v>45</v>
      </c>
      <c r="B40" s="88" t="s">
        <v>53</v>
      </c>
      <c r="C40" s="47" t="s">
        <v>2</v>
      </c>
      <c r="D40" s="48" t="s">
        <v>56</v>
      </c>
      <c r="E40" s="48" t="s">
        <v>3</v>
      </c>
      <c r="F40" s="89" t="s">
        <v>48</v>
      </c>
      <c r="G40" s="50" t="s">
        <v>58</v>
      </c>
      <c r="H40" s="51" t="s">
        <v>49</v>
      </c>
    </row>
    <row r="41" spans="1:8">
      <c r="A41" s="90" t="s">
        <v>46</v>
      </c>
      <c r="B41" s="91" t="s">
        <v>8</v>
      </c>
      <c r="C41" s="137">
        <v>-348800</v>
      </c>
      <c r="D41" s="138">
        <v>-266044.40999999997</v>
      </c>
      <c r="E41" s="92">
        <f>D41/C41*100</f>
        <v>76.274200114678891</v>
      </c>
      <c r="F41" s="106">
        <v>-24400</v>
      </c>
      <c r="G41" s="98">
        <v>-7043</v>
      </c>
      <c r="H41" s="92">
        <f>G41/F41*100</f>
        <v>28.864754098360656</v>
      </c>
    </row>
    <row r="42" spans="1:8" ht="13.5" thickBot="1">
      <c r="A42" s="94" t="s">
        <v>47</v>
      </c>
      <c r="B42" s="95" t="s">
        <v>22</v>
      </c>
      <c r="C42" s="139">
        <v>2985662</v>
      </c>
      <c r="D42" s="140">
        <v>2101797.92</v>
      </c>
      <c r="E42" s="99">
        <f>D42/C42*100</f>
        <v>70.396378424617396</v>
      </c>
      <c r="F42" s="107">
        <v>2265248</v>
      </c>
      <c r="G42" s="96">
        <v>1452093.69</v>
      </c>
      <c r="H42" s="97">
        <f>G42/F42*100</f>
        <v>64.103077896989646</v>
      </c>
    </row>
    <row r="44" spans="1:8">
      <c r="F44" s="117"/>
      <c r="G44" s="81"/>
    </row>
    <row r="45" spans="1:8">
      <c r="G45" s="118"/>
    </row>
    <row r="46" spans="1:8">
      <c r="G46" s="118"/>
    </row>
    <row r="47" spans="1:8">
      <c r="G47" s="118"/>
    </row>
    <row r="48" spans="1:8">
      <c r="G48" s="125"/>
    </row>
    <row r="49" spans="6:7">
      <c r="F49" s="117"/>
      <c r="G49" s="81"/>
    </row>
    <row r="50" spans="6:7">
      <c r="G50" s="118"/>
    </row>
    <row r="51" spans="6:7">
      <c r="G51" s="81"/>
    </row>
  </sheetData>
  <mergeCells count="6">
    <mergeCell ref="A5:B5"/>
    <mergeCell ref="A6:B6"/>
    <mergeCell ref="A1:D1"/>
    <mergeCell ref="A2:G2"/>
    <mergeCell ref="A3:F3"/>
    <mergeCell ref="A4:B4"/>
  </mergeCells>
  <phoneticPr fontId="10" type="noConversion"/>
  <pageMargins left="0.79" right="0.79" top="0.98" bottom="0.98" header="0.49" footer="0.49"/>
  <pageSetup paperSize="9" orientation="landscape" r:id="rId1"/>
  <headerFooter alignWithMargins="0"/>
  <ignoredErrors>
    <ignoredError sqref="E28 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7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Piipponen Kirsi</cp:lastModifiedBy>
  <cp:lastPrinted>2011-04-08T07:36:25Z</cp:lastPrinted>
  <dcterms:created xsi:type="dcterms:W3CDTF">2011-06-09T07:17:35Z</dcterms:created>
  <dcterms:modified xsi:type="dcterms:W3CDTF">2012-10-03T12:18:46Z</dcterms:modified>
</cp:coreProperties>
</file>