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1940" windowHeight="5970"/>
  </bookViews>
  <sheets>
    <sheet name="Pelan menotulo 7 2012" sheetId="1" r:id="rId1"/>
  </sheets>
  <calcPr calcId="145621"/>
</workbook>
</file>

<file path=xl/calcChain.xml><?xml version="1.0" encoding="utf-8"?>
<calcChain xmlns="http://schemas.openxmlformats.org/spreadsheetml/2006/main">
  <c r="D8" i="1" l="1"/>
  <c r="G12" i="1"/>
  <c r="H12" i="1" s="1"/>
  <c r="F26" i="1"/>
  <c r="F17" i="1" s="1"/>
  <c r="F5" i="1" s="1"/>
  <c r="G31" i="1"/>
  <c r="H31" i="1" s="1"/>
  <c r="F8" i="1"/>
  <c r="F6" i="1" s="1"/>
  <c r="C8" i="1"/>
  <c r="C6" i="1" s="1"/>
  <c r="H13" i="1"/>
  <c r="E31" i="1"/>
  <c r="C17" i="1"/>
  <c r="C5" i="1" s="1"/>
  <c r="D29" i="1"/>
  <c r="D26" i="1" s="1"/>
  <c r="D22" i="1"/>
  <c r="D23" i="1" s="1"/>
  <c r="E23" i="1" s="1"/>
  <c r="D19" i="1"/>
  <c r="D20" i="1" s="1"/>
  <c r="E20" i="1" s="1"/>
  <c r="D15" i="1"/>
  <c r="H44" i="1"/>
  <c r="H43" i="1"/>
  <c r="E44" i="1"/>
  <c r="E43" i="1"/>
  <c r="H40" i="1"/>
  <c r="H39" i="1"/>
  <c r="E40" i="1"/>
  <c r="E39" i="1"/>
  <c r="H35" i="1"/>
  <c r="H36" i="1"/>
  <c r="E36" i="1"/>
  <c r="E35" i="1"/>
  <c r="G15" i="1"/>
  <c r="E15" i="1"/>
  <c r="E14" i="1"/>
  <c r="E13" i="1"/>
  <c r="E11" i="1"/>
  <c r="E10" i="1"/>
  <c r="E9" i="1"/>
  <c r="E30" i="1"/>
  <c r="E27" i="1"/>
  <c r="E28" i="1"/>
  <c r="E25" i="1"/>
  <c r="E24" i="1"/>
  <c r="E21" i="1"/>
  <c r="E19" i="1"/>
  <c r="E18" i="1"/>
  <c r="G19" i="1"/>
  <c r="G20" i="1" s="1"/>
  <c r="G29" i="1"/>
  <c r="G26" i="1" s="1"/>
  <c r="G22" i="1"/>
  <c r="G23" i="1" s="1"/>
  <c r="H23" i="1" s="1"/>
  <c r="H11" i="1"/>
  <c r="H10" i="1"/>
  <c r="H9" i="1"/>
  <c r="H30" i="1"/>
  <c r="H27" i="1"/>
  <c r="H28" i="1"/>
  <c r="H29" i="1"/>
  <c r="H25" i="1"/>
  <c r="H24" i="1"/>
  <c r="H21" i="1"/>
  <c r="H18" i="1"/>
  <c r="G6" i="1" l="1"/>
  <c r="H6" i="1" s="1"/>
  <c r="G8" i="1"/>
  <c r="H26" i="1"/>
  <c r="H22" i="1"/>
  <c r="H19" i="1"/>
  <c r="H15" i="1"/>
  <c r="E22" i="1"/>
  <c r="E29" i="1"/>
  <c r="H8" i="1"/>
  <c r="D17" i="1"/>
  <c r="E26" i="1"/>
  <c r="D6" i="1"/>
  <c r="E6" i="1" s="1"/>
  <c r="E8" i="1"/>
  <c r="G17" i="1"/>
  <c r="H20" i="1"/>
  <c r="H17" i="1" l="1"/>
  <c r="G5" i="1"/>
  <c r="H5" i="1" s="1"/>
  <c r="D5" i="1"/>
  <c r="E5" i="1" s="1"/>
  <c r="E17" i="1"/>
</calcChain>
</file>

<file path=xl/sharedStrings.xml><?xml version="1.0" encoding="utf-8"?>
<sst xmlns="http://schemas.openxmlformats.org/spreadsheetml/2006/main" count="95" uniqueCount="61">
  <si>
    <t>Kustannuspaikkaryhmän meno-tulo raportti</t>
  </si>
  <si>
    <t>Pääkirjatilit ja nimikkeet</t>
  </si>
  <si>
    <t xml:space="preserve">TA 2011 </t>
  </si>
  <si>
    <t>Tot% 2011</t>
  </si>
  <si>
    <t>TA-MENOT YHTEENSÄ OIKAISTUNA</t>
  </si>
  <si>
    <t>TA-TULOT YHTEENSÄ OIKAISTUNA</t>
  </si>
  <si>
    <t>TULOT</t>
  </si>
  <si>
    <t>10003A</t>
  </si>
  <si>
    <t>Toimintatuotot</t>
  </si>
  <si>
    <t>100030A</t>
  </si>
  <si>
    <t>Myyntituotot</t>
  </si>
  <si>
    <t>oikaisu</t>
  </si>
  <si>
    <t>100032A</t>
  </si>
  <si>
    <t>Maksutuotot</t>
  </si>
  <si>
    <t>100033A</t>
  </si>
  <si>
    <t>Tuet ja avustukset</t>
  </si>
  <si>
    <t>100034A</t>
  </si>
  <si>
    <t>Vuokratuotot</t>
  </si>
  <si>
    <t>100035A</t>
  </si>
  <si>
    <t>Muut toimintatuotot</t>
  </si>
  <si>
    <t>MENOT</t>
  </si>
  <si>
    <t>10004A</t>
  </si>
  <si>
    <t>Toimintakulut</t>
  </si>
  <si>
    <t>100040A</t>
  </si>
  <si>
    <t xml:space="preserve"> Henkilöstökulut</t>
  </si>
  <si>
    <t>Lomarahat + haitat</t>
  </si>
  <si>
    <t>100043A</t>
  </si>
  <si>
    <t>Palvelujen ostot</t>
  </si>
  <si>
    <t>100045A</t>
  </si>
  <si>
    <t>Materiaalikulut</t>
  </si>
  <si>
    <t>100047A</t>
  </si>
  <si>
    <t>Avustukset</t>
  </si>
  <si>
    <t>100048A</t>
  </si>
  <si>
    <t>Muut toimintakulut</t>
  </si>
  <si>
    <t>1000480A</t>
  </si>
  <si>
    <t>Vuokrat</t>
  </si>
  <si>
    <t>Sisäiset vuokrat</t>
  </si>
  <si>
    <t>1000490A</t>
  </si>
  <si>
    <t>Tukipalvelut</t>
  </si>
  <si>
    <t>Pelastuspalvelut</t>
  </si>
  <si>
    <t>Tulospalkkio</t>
  </si>
  <si>
    <t>VPK -korvaukset</t>
  </si>
  <si>
    <t>Muut oikaisut</t>
  </si>
  <si>
    <t>40100</t>
  </si>
  <si>
    <t>40200</t>
  </si>
  <si>
    <t>40300</t>
  </si>
  <si>
    <t xml:space="preserve">     10003A</t>
  </si>
  <si>
    <t xml:space="preserve">     10004A</t>
  </si>
  <si>
    <t>Talouden toteutuminen: tammi-heinäkuu 2012 (58,33 %)</t>
  </si>
  <si>
    <t>Tot. 1  -  7 2011</t>
  </si>
  <si>
    <t xml:space="preserve">Tot. 1  -  7 2012 </t>
  </si>
  <si>
    <t>TA 2012</t>
  </si>
  <si>
    <t>Tot% 2012</t>
  </si>
  <si>
    <t>Tot%  2011</t>
  </si>
  <si>
    <t>Tot. 1  -  7 2012</t>
  </si>
  <si>
    <t>TTH Kelatulot + muut tulot</t>
  </si>
  <si>
    <t>Muut toteutumattomat kulut</t>
  </si>
  <si>
    <t>Riskienhallintapalvelut</t>
  </si>
  <si>
    <r>
      <t>V-S pelastuslaitos;</t>
    </r>
    <r>
      <rPr>
        <b/>
        <i/>
        <sz val="10"/>
        <rFont val="Arial Unicode MS"/>
        <family val="2"/>
      </rPr>
      <t xml:space="preserve"> tuki-, pelastus- ja riskienhallintapalvelut</t>
    </r>
  </si>
  <si>
    <t>Öljysuojarahaston tulo-oikaisu</t>
  </si>
  <si>
    <t>Li 1 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</si>
</sst>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##0.00;@"/>
  </numFmts>
  <fonts count="13">
    <font>
      <sz val="10"/>
      <name val="Arial"/>
    </font>
    <font>
      <b/>
      <sz val="10"/>
      <color indexed="8"/>
      <name val="Arial"/>
      <family val="2"/>
    </font>
    <font>
      <b/>
      <sz val="10"/>
      <name val="Arial Unicode MS"/>
      <family val="2"/>
    </font>
    <font>
      <b/>
      <i/>
      <sz val="10"/>
      <name val="Arial Unicode MS"/>
      <family val="2"/>
    </font>
    <font>
      <sz val="10"/>
      <name val="Arial"/>
      <family val="2"/>
    </font>
    <font>
      <sz val="9"/>
      <name val="Arial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8"/>
      <name val="Arial"/>
    </font>
    <font>
      <b/>
      <sz val="9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 style="medium">
        <color indexed="64"/>
      </right>
      <top/>
      <bottom style="medium">
        <color indexed="22"/>
      </bottom>
      <diagonal/>
    </border>
    <border>
      <left/>
      <right style="medium">
        <color indexed="22"/>
      </right>
      <top style="medium">
        <color indexed="64"/>
      </top>
      <bottom style="medium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22"/>
      </bottom>
      <diagonal/>
    </border>
    <border>
      <left style="medium">
        <color indexed="64"/>
      </left>
      <right style="medium">
        <color indexed="22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22"/>
      </right>
      <top/>
      <bottom style="double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medium">
        <color indexed="64"/>
      </right>
      <top style="double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22"/>
      </right>
      <top/>
      <bottom style="thin">
        <color indexed="64"/>
      </bottom>
      <diagonal/>
    </border>
    <border>
      <left style="medium">
        <color indexed="64"/>
      </left>
      <right style="medium">
        <color indexed="22"/>
      </right>
      <top style="thin">
        <color indexed="64"/>
      </top>
      <bottom style="medium">
        <color indexed="22"/>
      </bottom>
      <diagonal/>
    </border>
    <border>
      <left/>
      <right style="medium">
        <color indexed="22"/>
      </right>
      <top style="thin">
        <color indexed="64"/>
      </top>
      <bottom style="medium">
        <color indexed="22"/>
      </bottom>
      <diagonal/>
    </border>
    <border>
      <left/>
      <right style="medium">
        <color indexed="64"/>
      </right>
      <top style="thin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thin">
        <color indexed="64"/>
      </bottom>
      <diagonal/>
    </border>
    <border>
      <left/>
      <right style="medium">
        <color indexed="64"/>
      </right>
      <top style="medium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medium">
        <color indexed="64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double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double">
        <color indexed="64"/>
      </bottom>
      <diagonal/>
    </border>
    <border>
      <left/>
      <right style="medium">
        <color indexed="64"/>
      </right>
      <top style="medium">
        <color indexed="22"/>
      </top>
      <bottom style="double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22"/>
      </right>
      <top style="medium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22"/>
      </top>
      <bottom style="medium">
        <color indexed="64"/>
      </bottom>
      <diagonal/>
    </border>
    <border>
      <left/>
      <right style="medium">
        <color indexed="8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37">
    <xf numFmtId="0" fontId="0" fillId="0" borderId="0" xfId="0"/>
    <xf numFmtId="14" fontId="0" fillId="0" borderId="0" xfId="0" applyNumberFormat="1"/>
    <xf numFmtId="14" fontId="4" fillId="0" borderId="0" xfId="0" applyNumberFormat="1" applyFont="1"/>
    <xf numFmtId="3" fontId="8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64" fontId="6" fillId="2" borderId="3" xfId="0" applyNumberFormat="1" applyFont="1" applyFill="1" applyBorder="1" applyAlignment="1">
      <alignment horizontal="right" vertical="center" wrapText="1"/>
    </xf>
    <xf numFmtId="164" fontId="7" fillId="3" borderId="4" xfId="0" applyNumberFormat="1" applyFont="1" applyFill="1" applyBorder="1" applyAlignment="1">
      <alignment horizontal="right" vertical="center" wrapText="1"/>
    </xf>
    <xf numFmtId="164" fontId="7" fillId="3" borderId="5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164" fontId="6" fillId="2" borderId="7" xfId="0" applyNumberFormat="1" applyFont="1" applyFill="1" applyBorder="1" applyAlignment="1">
      <alignment horizontal="right" vertical="center" wrapText="1"/>
    </xf>
    <xf numFmtId="164" fontId="7" fillId="3" borderId="6" xfId="0" applyNumberFormat="1" applyFont="1" applyFill="1" applyBorder="1" applyAlignment="1">
      <alignment horizontal="right" vertical="center" wrapText="1"/>
    </xf>
    <xf numFmtId="164" fontId="7" fillId="3" borderId="7" xfId="0" applyNumberFormat="1" applyFont="1" applyFill="1" applyBorder="1" applyAlignment="1">
      <alignment horizontal="right" vertical="center" wrapText="1"/>
    </xf>
    <xf numFmtId="49" fontId="7" fillId="4" borderId="8" xfId="0" applyNumberFormat="1" applyFont="1" applyFill="1" applyBorder="1" applyAlignment="1">
      <alignment horizontal="left" vertical="center" wrapText="1" indent="4"/>
    </xf>
    <xf numFmtId="49" fontId="0" fillId="4" borderId="3" xfId="0" applyNumberFormat="1" applyFill="1" applyBorder="1" applyAlignment="1">
      <alignment horizontal="left" vertical="center" wrapText="1"/>
    </xf>
    <xf numFmtId="3" fontId="6" fillId="4" borderId="2" xfId="0" applyNumberFormat="1" applyFont="1" applyFill="1" applyBorder="1" applyAlignment="1">
      <alignment horizontal="right" vertical="center" wrapText="1"/>
    </xf>
    <xf numFmtId="164" fontId="6" fillId="4" borderId="3" xfId="0" applyNumberFormat="1" applyFont="1" applyFill="1" applyBorder="1" applyAlignment="1">
      <alignment horizontal="right" vertical="center" wrapText="1"/>
    </xf>
    <xf numFmtId="4" fontId="6" fillId="4" borderId="2" xfId="0" applyNumberFormat="1" applyFont="1" applyFill="1" applyBorder="1" applyAlignment="1">
      <alignment horizontal="right" vertical="center" wrapText="1"/>
    </xf>
    <xf numFmtId="49" fontId="6" fillId="4" borderId="9" xfId="0" applyNumberFormat="1" applyFont="1" applyFill="1" applyBorder="1" applyAlignment="1">
      <alignment horizontal="left" vertical="center" wrapText="1" indent="2"/>
    </xf>
    <xf numFmtId="49" fontId="6" fillId="4" borderId="10" xfId="0" applyNumberFormat="1" applyFont="1" applyFill="1" applyBorder="1" applyAlignment="1">
      <alignment horizontal="left" vertical="center" wrapText="1"/>
    </xf>
    <xf numFmtId="3" fontId="6" fillId="4" borderId="11" xfId="0" applyNumberFormat="1" applyFont="1" applyFill="1" applyBorder="1" applyAlignment="1">
      <alignment horizontal="right" vertical="center" wrapText="1"/>
    </xf>
    <xf numFmtId="164" fontId="6" fillId="4" borderId="10" xfId="0" applyNumberFormat="1" applyFont="1" applyFill="1" applyBorder="1" applyAlignment="1">
      <alignment horizontal="right" vertical="center" wrapText="1"/>
    </xf>
    <xf numFmtId="164" fontId="6" fillId="4" borderId="11" xfId="0" applyNumberFormat="1" applyFont="1" applyFill="1" applyBorder="1" applyAlignment="1">
      <alignment horizontal="right" vertical="center" wrapText="1"/>
    </xf>
    <xf numFmtId="164" fontId="6" fillId="5" borderId="3" xfId="0" applyNumberFormat="1" applyFont="1" applyFill="1" applyBorder="1" applyAlignment="1">
      <alignment horizontal="right" vertical="center" wrapText="1"/>
    </xf>
    <xf numFmtId="3" fontId="7" fillId="5" borderId="2" xfId="0" applyNumberFormat="1" applyFont="1" applyFill="1" applyBorder="1" applyAlignment="1">
      <alignment horizontal="right" vertical="center" wrapText="1"/>
    </xf>
    <xf numFmtId="164" fontId="7" fillId="5" borderId="2" xfId="0" applyNumberFormat="1" applyFont="1" applyFill="1" applyBorder="1" applyAlignment="1">
      <alignment horizontal="right" vertical="center" wrapText="1"/>
    </xf>
    <xf numFmtId="164" fontId="7" fillId="5" borderId="3" xfId="0" applyNumberFormat="1" applyFont="1" applyFill="1" applyBorder="1" applyAlignment="1">
      <alignment horizontal="right" vertical="center" wrapText="1"/>
    </xf>
    <xf numFmtId="49" fontId="9" fillId="6" borderId="8" xfId="0" applyNumberFormat="1" applyFont="1" applyFill="1" applyBorder="1" applyAlignment="1">
      <alignment horizontal="left" vertical="center" wrapText="1" indent="2"/>
    </xf>
    <xf numFmtId="49" fontId="9" fillId="6" borderId="3" xfId="0" applyNumberFormat="1" applyFont="1" applyFill="1" applyBorder="1" applyAlignment="1">
      <alignment horizontal="left" vertical="center" wrapText="1"/>
    </xf>
    <xf numFmtId="3" fontId="6" fillId="6" borderId="2" xfId="0" applyNumberFormat="1" applyFont="1" applyFill="1" applyBorder="1" applyAlignment="1">
      <alignment horizontal="right" vertical="center" wrapText="1"/>
    </xf>
    <xf numFmtId="164" fontId="6" fillId="6" borderId="2" xfId="0" applyNumberFormat="1" applyFont="1" applyFill="1" applyBorder="1" applyAlignment="1">
      <alignment horizontal="right" vertical="center" wrapText="1"/>
    </xf>
    <xf numFmtId="164" fontId="6" fillId="6" borderId="3" xfId="0" applyNumberFormat="1" applyFont="1" applyFill="1" applyBorder="1" applyAlignment="1">
      <alignment horizontal="right" vertical="center" wrapText="1"/>
    </xf>
    <xf numFmtId="3" fontId="6" fillId="5" borderId="2" xfId="0" applyNumberFormat="1" applyFont="1" applyFill="1" applyBorder="1" applyAlignment="1">
      <alignment horizontal="right" vertical="center" wrapText="1"/>
    </xf>
    <xf numFmtId="49" fontId="6" fillId="6" borderId="3" xfId="0" applyNumberFormat="1" applyFont="1" applyFill="1" applyBorder="1" applyAlignment="1">
      <alignment horizontal="left" vertical="center" wrapText="1"/>
    </xf>
    <xf numFmtId="49" fontId="9" fillId="6" borderId="12" xfId="0" applyNumberFormat="1" applyFont="1" applyFill="1" applyBorder="1" applyAlignment="1">
      <alignment horizontal="left" vertical="center" wrapText="1" indent="2"/>
    </xf>
    <xf numFmtId="49" fontId="9" fillId="6" borderId="7" xfId="0" applyNumberFormat="1" applyFont="1" applyFill="1" applyBorder="1" applyAlignment="1">
      <alignment horizontal="left" vertical="center" wrapText="1"/>
    </xf>
    <xf numFmtId="3" fontId="6" fillId="6" borderId="6" xfId="0" applyNumberFormat="1" applyFont="1" applyFill="1" applyBorder="1" applyAlignment="1">
      <alignment horizontal="right" vertical="center" wrapText="1"/>
    </xf>
    <xf numFmtId="164" fontId="6" fillId="6" borderId="6" xfId="0" applyNumberFormat="1" applyFont="1" applyFill="1" applyBorder="1" applyAlignment="1">
      <alignment horizontal="right" vertical="center" wrapText="1"/>
    </xf>
    <xf numFmtId="164" fontId="6" fillId="6" borderId="7" xfId="0" applyNumberFormat="1" applyFont="1" applyFill="1" applyBorder="1" applyAlignment="1">
      <alignment horizontal="right" vertical="center" wrapText="1"/>
    </xf>
    <xf numFmtId="49" fontId="7" fillId="4" borderId="3" xfId="0" applyNumberFormat="1" applyFont="1" applyFill="1" applyBorder="1" applyAlignment="1">
      <alignment horizontal="left" vertical="center" wrapText="1"/>
    </xf>
    <xf numFmtId="49" fontId="6" fillId="6" borderId="8" xfId="0" applyNumberFormat="1" applyFont="1" applyFill="1" applyBorder="1" applyAlignment="1">
      <alignment horizontal="left" vertical="center" wrapText="1" indent="5"/>
    </xf>
    <xf numFmtId="49" fontId="6" fillId="6" borderId="7" xfId="0" applyNumberFormat="1" applyFont="1" applyFill="1" applyBorder="1" applyAlignment="1">
      <alignment horizontal="left" vertical="center" wrapText="1"/>
    </xf>
    <xf numFmtId="3" fontId="7" fillId="3" borderId="12" xfId="0" applyNumberFormat="1" applyFont="1" applyFill="1" applyBorder="1" applyAlignment="1">
      <alignment horizontal="right" vertical="center" wrapText="1"/>
    </xf>
    <xf numFmtId="3" fontId="6" fillId="5" borderId="8" xfId="0" applyNumberFormat="1" applyFont="1" applyFill="1" applyBorder="1" applyAlignment="1">
      <alignment horizontal="right" vertical="center" wrapText="1"/>
    </xf>
    <xf numFmtId="3" fontId="7" fillId="5" borderId="8" xfId="0" applyNumberFormat="1" applyFont="1" applyFill="1" applyBorder="1" applyAlignment="1">
      <alignment horizontal="right" vertical="center" wrapText="1"/>
    </xf>
    <xf numFmtId="3" fontId="6" fillId="6" borderId="8" xfId="0" applyNumberFormat="1" applyFont="1" applyFill="1" applyBorder="1" applyAlignment="1">
      <alignment horizontal="right" vertical="center" wrapText="1"/>
    </xf>
    <xf numFmtId="164" fontId="7" fillId="5" borderId="7" xfId="0" applyNumberFormat="1" applyFont="1" applyFill="1" applyBorder="1" applyAlignment="1">
      <alignment horizontal="right" vertical="center" wrapText="1"/>
    </xf>
    <xf numFmtId="49" fontId="7" fillId="8" borderId="3" xfId="0" applyNumberFormat="1" applyFont="1" applyFill="1" applyBorder="1" applyAlignment="1">
      <alignment horizontal="left" vertical="center" wrapText="1"/>
    </xf>
    <xf numFmtId="49" fontId="6" fillId="2" borderId="14" xfId="0" applyNumberFormat="1" applyFont="1" applyFill="1" applyBorder="1" applyAlignment="1">
      <alignment horizontal="right" vertical="center" wrapText="1"/>
    </xf>
    <xf numFmtId="49" fontId="6" fillId="2" borderId="15" xfId="0" applyNumberFormat="1" applyFont="1" applyFill="1" applyBorder="1" applyAlignment="1">
      <alignment horizontal="right" vertical="center" wrapText="1"/>
    </xf>
    <xf numFmtId="49" fontId="6" fillId="2" borderId="16" xfId="0" applyNumberFormat="1" applyFont="1" applyFill="1" applyBorder="1" applyAlignment="1">
      <alignment horizontal="right" vertical="center" wrapText="1"/>
    </xf>
    <xf numFmtId="49" fontId="6" fillId="3" borderId="15" xfId="0" applyNumberFormat="1" applyFont="1" applyFill="1" applyBorder="1" applyAlignment="1">
      <alignment horizontal="right" vertical="center" wrapText="1"/>
    </xf>
    <xf numFmtId="49" fontId="6" fillId="3" borderId="16" xfId="0" applyNumberFormat="1" applyFont="1" applyFill="1" applyBorder="1" applyAlignment="1">
      <alignment horizontal="right" vertical="center" wrapText="1"/>
    </xf>
    <xf numFmtId="3" fontId="6" fillId="4" borderId="17" xfId="0" applyNumberFormat="1" applyFont="1" applyFill="1" applyBorder="1" applyAlignment="1">
      <alignment horizontal="right" vertical="center" wrapText="1"/>
    </xf>
    <xf numFmtId="4" fontId="6" fillId="4" borderId="4" xfId="0" applyNumberFormat="1" applyFont="1" applyFill="1" applyBorder="1" applyAlignment="1">
      <alignment horizontal="right" vertical="center" wrapText="1"/>
    </xf>
    <xf numFmtId="49" fontId="6" fillId="4" borderId="5" xfId="0" applyNumberFormat="1" applyFont="1" applyFill="1" applyBorder="1" applyAlignment="1">
      <alignment horizontal="right" vertical="center" wrapText="1"/>
    </xf>
    <xf numFmtId="164" fontId="6" fillId="4" borderId="4" xfId="0" applyNumberFormat="1" applyFont="1" applyFill="1" applyBorder="1" applyAlignment="1">
      <alignment horizontal="right" vertical="center" wrapText="1"/>
    </xf>
    <xf numFmtId="164" fontId="6" fillId="4" borderId="5" xfId="0" applyNumberFormat="1" applyFont="1" applyFill="1" applyBorder="1" applyAlignment="1">
      <alignment horizontal="right" vertical="center" wrapText="1"/>
    </xf>
    <xf numFmtId="3" fontId="6" fillId="4" borderId="9" xfId="0" applyNumberFormat="1" applyFont="1" applyFill="1" applyBorder="1" applyAlignment="1">
      <alignment horizontal="right" vertical="center" wrapText="1"/>
    </xf>
    <xf numFmtId="3" fontId="6" fillId="5" borderId="18" xfId="0" applyNumberFormat="1" applyFont="1" applyFill="1" applyBorder="1" applyAlignment="1">
      <alignment horizontal="right" vertical="center" wrapText="1"/>
    </xf>
    <xf numFmtId="164" fontId="6" fillId="6" borderId="20" xfId="0" applyNumberFormat="1" applyFont="1" applyFill="1" applyBorder="1" applyAlignment="1">
      <alignment horizontal="right" vertical="center" wrapText="1"/>
    </xf>
    <xf numFmtId="3" fontId="7" fillId="5" borderId="18" xfId="0" applyNumberFormat="1" applyFont="1" applyFill="1" applyBorder="1" applyAlignment="1">
      <alignment horizontal="right" vertical="center" wrapText="1"/>
    </xf>
    <xf numFmtId="164" fontId="6" fillId="6" borderId="19" xfId="0" applyNumberFormat="1" applyFont="1" applyFill="1" applyBorder="1" applyAlignment="1">
      <alignment horizontal="right" vertical="center" wrapText="1"/>
    </xf>
    <xf numFmtId="49" fontId="9" fillId="6" borderId="21" xfId="0" applyNumberFormat="1" applyFont="1" applyFill="1" applyBorder="1" applyAlignment="1">
      <alignment horizontal="left" vertical="center" wrapText="1" indent="2"/>
    </xf>
    <xf numFmtId="49" fontId="9" fillId="6" borderId="22" xfId="0" applyNumberFormat="1" applyFont="1" applyFill="1" applyBorder="1" applyAlignment="1">
      <alignment horizontal="left" vertical="center" wrapText="1"/>
    </xf>
    <xf numFmtId="164" fontId="6" fillId="5" borderId="22" xfId="0" applyNumberFormat="1" applyFont="1" applyFill="1" applyBorder="1" applyAlignment="1">
      <alignment horizontal="right" vertical="center" wrapText="1"/>
    </xf>
    <xf numFmtId="164" fontId="6" fillId="6" borderId="23" xfId="0" applyNumberFormat="1" applyFont="1" applyFill="1" applyBorder="1" applyAlignment="1">
      <alignment horizontal="right" vertical="center" wrapText="1"/>
    </xf>
    <xf numFmtId="164" fontId="7" fillId="5" borderId="23" xfId="0" applyNumberFormat="1" applyFont="1" applyFill="1" applyBorder="1" applyAlignment="1">
      <alignment horizontal="right" vertical="center" wrapText="1"/>
    </xf>
    <xf numFmtId="164" fontId="7" fillId="5" borderId="22" xfId="0" applyNumberFormat="1" applyFont="1" applyFill="1" applyBorder="1" applyAlignment="1">
      <alignment horizontal="right" vertical="center" wrapText="1"/>
    </xf>
    <xf numFmtId="3" fontId="6" fillId="5" borderId="24" xfId="0" applyNumberFormat="1" applyFont="1" applyFill="1" applyBorder="1" applyAlignment="1">
      <alignment horizontal="right" vertical="center" wrapText="1"/>
    </xf>
    <xf numFmtId="3" fontId="7" fillId="5" borderId="24" xfId="0" applyNumberFormat="1" applyFont="1" applyFill="1" applyBorder="1" applyAlignment="1">
      <alignment horizontal="right" vertical="center" wrapText="1"/>
    </xf>
    <xf numFmtId="164" fontId="6" fillId="6" borderId="25" xfId="0" applyNumberFormat="1" applyFont="1" applyFill="1" applyBorder="1" applyAlignment="1">
      <alignment horizontal="right" vertical="center" wrapText="1"/>
    </xf>
    <xf numFmtId="49" fontId="9" fillId="6" borderId="27" xfId="0" applyNumberFormat="1" applyFont="1" applyFill="1" applyBorder="1" applyAlignment="1">
      <alignment horizontal="left" vertical="center" wrapText="1" indent="2"/>
    </xf>
    <xf numFmtId="49" fontId="9" fillId="6" borderId="28" xfId="0" applyNumberFormat="1" applyFont="1" applyFill="1" applyBorder="1" applyAlignment="1">
      <alignment horizontal="left" vertical="center" wrapText="1"/>
    </xf>
    <xf numFmtId="3" fontId="6" fillId="6" borderId="21" xfId="0" applyNumberFormat="1" applyFont="1" applyFill="1" applyBorder="1" applyAlignment="1">
      <alignment horizontal="right" vertical="center" wrapText="1"/>
    </xf>
    <xf numFmtId="3" fontId="9" fillId="6" borderId="8" xfId="0" applyNumberFormat="1" applyFont="1" applyFill="1" applyBorder="1" applyAlignment="1">
      <alignment horizontal="right" vertical="center" wrapText="1"/>
    </xf>
    <xf numFmtId="3" fontId="6" fillId="6" borderId="12" xfId="0" applyNumberFormat="1" applyFont="1" applyFill="1" applyBorder="1" applyAlignment="1">
      <alignment horizontal="right" vertical="center" wrapText="1"/>
    </xf>
    <xf numFmtId="49" fontId="7" fillId="8" borderId="29" xfId="0" applyNumberFormat="1" applyFont="1" applyFill="1" applyBorder="1" applyAlignment="1">
      <alignment horizontal="left" vertical="center" wrapText="1" indent="4"/>
    </xf>
    <xf numFmtId="49" fontId="7" fillId="8" borderId="30" xfId="0" applyNumberFormat="1" applyFont="1" applyFill="1" applyBorder="1" applyAlignment="1">
      <alignment horizontal="left" vertical="center" wrapText="1"/>
    </xf>
    <xf numFmtId="49" fontId="7" fillId="8" borderId="8" xfId="0" applyNumberFormat="1" applyFont="1" applyFill="1" applyBorder="1" applyAlignment="1">
      <alignment horizontal="left" vertical="center" wrapText="1" indent="4"/>
    </xf>
    <xf numFmtId="49" fontId="7" fillId="8" borderId="24" xfId="0" applyNumberFormat="1" applyFont="1" applyFill="1" applyBorder="1" applyAlignment="1">
      <alignment horizontal="left" vertical="center" wrapText="1" indent="4"/>
    </xf>
    <xf numFmtId="49" fontId="7" fillId="8" borderId="2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164" fontId="6" fillId="9" borderId="32" xfId="0" applyNumberFormat="1" applyFont="1" applyFill="1" applyBorder="1" applyAlignment="1">
      <alignment horizontal="right" vertical="center" wrapText="1"/>
    </xf>
    <xf numFmtId="164" fontId="6" fillId="6" borderId="26" xfId="0" applyNumberFormat="1" applyFont="1" applyFill="1" applyBorder="1" applyAlignment="1">
      <alignment horizontal="right" vertical="center" wrapText="1"/>
    </xf>
    <xf numFmtId="49" fontId="6" fillId="4" borderId="33" xfId="0" applyNumberFormat="1" applyFont="1" applyFill="1" applyBorder="1" applyAlignment="1">
      <alignment horizontal="left" vertical="center" wrapText="1" indent="2"/>
    </xf>
    <xf numFmtId="49" fontId="6" fillId="4" borderId="34" xfId="0" applyNumberFormat="1" applyFont="1" applyFill="1" applyBorder="1" applyAlignment="1">
      <alignment horizontal="left" vertical="center" wrapText="1"/>
    </xf>
    <xf numFmtId="4" fontId="6" fillId="4" borderId="11" xfId="0" applyNumberFormat="1" applyFont="1" applyFill="1" applyBorder="1" applyAlignment="1">
      <alignment horizontal="right" vertical="center" wrapText="1"/>
    </xf>
    <xf numFmtId="49" fontId="11" fillId="7" borderId="14" xfId="0" applyNumberFormat="1" applyFont="1" applyFill="1" applyBorder="1" applyAlignment="1">
      <alignment horizontal="left" vertical="center" wrapText="1"/>
    </xf>
    <xf numFmtId="49" fontId="7" fillId="7" borderId="35" xfId="0" applyNumberFormat="1" applyFont="1" applyFill="1" applyBorder="1" applyAlignment="1">
      <alignment horizontal="left" vertical="center" wrapText="1"/>
    </xf>
    <xf numFmtId="49" fontId="6" fillId="3" borderId="14" xfId="0" applyNumberFormat="1" applyFont="1" applyFill="1" applyBorder="1" applyAlignment="1">
      <alignment horizontal="right" vertical="center" wrapText="1"/>
    </xf>
    <xf numFmtId="49" fontId="7" fillId="4" borderId="36" xfId="0" applyNumberFormat="1" applyFont="1" applyFill="1" applyBorder="1" applyAlignment="1">
      <alignment horizontal="left" vertical="center" wrapText="1"/>
    </xf>
    <xf numFmtId="49" fontId="7" fillId="4" borderId="37" xfId="0" applyNumberFormat="1" applyFont="1" applyFill="1" applyBorder="1" applyAlignment="1">
      <alignment horizontal="left" vertical="center" wrapText="1"/>
    </xf>
    <xf numFmtId="3" fontId="7" fillId="4" borderId="36" xfId="0" applyNumberFormat="1" applyFont="1" applyFill="1" applyBorder="1" applyAlignment="1">
      <alignment horizontal="right" vertical="center" wrapText="1"/>
    </xf>
    <xf numFmtId="164" fontId="7" fillId="4" borderId="39" xfId="0" applyNumberFormat="1" applyFont="1" applyFill="1" applyBorder="1" applyAlignment="1">
      <alignment horizontal="right" vertical="center" wrapText="1"/>
    </xf>
    <xf numFmtId="164" fontId="7" fillId="4" borderId="40" xfId="0" applyNumberFormat="1" applyFont="1" applyFill="1" applyBorder="1" applyAlignment="1">
      <alignment horizontal="right" vertical="center" wrapText="1"/>
    </xf>
    <xf numFmtId="49" fontId="7" fillId="4" borderId="12" xfId="0" applyNumberFormat="1" applyFont="1" applyFill="1" applyBorder="1" applyAlignment="1">
      <alignment horizontal="left" vertical="center" wrapText="1"/>
    </xf>
    <xf numFmtId="49" fontId="7" fillId="4" borderId="7" xfId="0" applyNumberFormat="1" applyFont="1" applyFill="1" applyBorder="1" applyAlignment="1">
      <alignment horizontal="left" vertical="center" wrapText="1"/>
    </xf>
    <xf numFmtId="3" fontId="7" fillId="4" borderId="12" xfId="0" applyNumberFormat="1" applyFont="1" applyFill="1" applyBorder="1" applyAlignment="1">
      <alignment horizontal="right" vertical="center" wrapText="1"/>
    </xf>
    <xf numFmtId="164" fontId="7" fillId="4" borderId="6" xfId="0" applyNumberFormat="1" applyFont="1" applyFill="1" applyBorder="1" applyAlignment="1">
      <alignment horizontal="right" vertical="center" wrapText="1"/>
    </xf>
    <xf numFmtId="164" fontId="7" fillId="4" borderId="7" xfId="0" applyNumberFormat="1" applyFont="1" applyFill="1" applyBorder="1" applyAlignment="1">
      <alignment horizontal="right" vertical="center" wrapText="1"/>
    </xf>
    <xf numFmtId="164" fontId="7" fillId="4" borderId="38" xfId="0" applyNumberFormat="1" applyFont="1" applyFill="1" applyBorder="1" applyAlignment="1">
      <alignment horizontal="right" vertical="center" wrapText="1"/>
    </xf>
    <xf numFmtId="164" fontId="7" fillId="4" borderId="13" xfId="0" applyNumberFormat="1" applyFont="1" applyFill="1" applyBorder="1" applyAlignment="1">
      <alignment horizontal="righ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Fill="1" applyBorder="1" applyAlignment="1">
      <alignment horizontal="right" vertical="center" wrapText="1"/>
    </xf>
    <xf numFmtId="164" fontId="7" fillId="5" borderId="6" xfId="0" applyNumberFormat="1" applyFont="1" applyFill="1" applyBorder="1" applyAlignment="1">
      <alignment horizontal="right" vertical="center" wrapText="1"/>
    </xf>
    <xf numFmtId="2" fontId="6" fillId="6" borderId="3" xfId="0" applyNumberFormat="1" applyFont="1" applyFill="1" applyBorder="1" applyAlignment="1">
      <alignment horizontal="right" vertical="center" wrapText="1"/>
    </xf>
    <xf numFmtId="164" fontId="6" fillId="5" borderId="2" xfId="0" applyNumberFormat="1" applyFont="1" applyFill="1" applyBorder="1" applyAlignment="1">
      <alignment horizontal="right" vertical="center" wrapText="1"/>
    </xf>
    <xf numFmtId="164" fontId="6" fillId="5" borderId="6" xfId="0" applyNumberFormat="1" applyFont="1" applyFill="1" applyBorder="1" applyAlignment="1">
      <alignment horizontal="right" vertical="center" wrapText="1"/>
    </xf>
    <xf numFmtId="164" fontId="6" fillId="5" borderId="23" xfId="0" applyNumberFormat="1" applyFont="1" applyFill="1" applyBorder="1" applyAlignment="1">
      <alignment horizontal="right" vertical="center" wrapText="1"/>
    </xf>
    <xf numFmtId="3" fontId="7" fillId="4" borderId="36" xfId="2" applyNumberFormat="1" applyFont="1" applyFill="1" applyBorder="1" applyAlignment="1">
      <alignment horizontal="right" vertical="center" wrapText="1"/>
    </xf>
    <xf numFmtId="3" fontId="7" fillId="4" borderId="12" xfId="2" applyNumberFormat="1" applyFont="1" applyFill="1" applyBorder="1" applyAlignment="1">
      <alignment horizontal="right" vertical="center" wrapText="1"/>
    </xf>
    <xf numFmtId="3" fontId="7" fillId="4" borderId="36" xfId="2" applyNumberFormat="1" applyFont="1" applyFill="1" applyBorder="1" applyAlignment="1">
      <alignment horizontal="right" vertical="center" wrapText="1"/>
    </xf>
    <xf numFmtId="3" fontId="7" fillId="4" borderId="12" xfId="2" applyNumberFormat="1" applyFont="1" applyFill="1" applyBorder="1" applyAlignment="1">
      <alignment horizontal="right" vertical="center" wrapText="1"/>
    </xf>
    <xf numFmtId="3" fontId="7" fillId="4" borderId="36" xfId="2" applyNumberFormat="1" applyFont="1" applyFill="1" applyBorder="1" applyAlignment="1">
      <alignment horizontal="right" vertical="center" wrapText="1"/>
    </xf>
    <xf numFmtId="3" fontId="7" fillId="4" borderId="12" xfId="2" applyNumberFormat="1" applyFont="1" applyFill="1" applyBorder="1" applyAlignment="1">
      <alignment horizontal="right" vertical="center" wrapText="1"/>
    </xf>
    <xf numFmtId="3" fontId="7" fillId="10" borderId="8" xfId="2" applyNumberFormat="1" applyFont="1" applyFill="1" applyBorder="1" applyAlignment="1">
      <alignment horizontal="right" vertical="center" wrapText="1"/>
    </xf>
    <xf numFmtId="3" fontId="6" fillId="11" borderId="8" xfId="2" applyNumberFormat="1" applyFont="1" applyFill="1" applyBorder="1" applyAlignment="1">
      <alignment horizontal="right" vertical="center" wrapText="1"/>
    </xf>
    <xf numFmtId="3" fontId="6" fillId="11" borderId="2" xfId="0" applyNumberFormat="1" applyFont="1" applyFill="1" applyBorder="1" applyAlignment="1">
      <alignment horizontal="right" vertical="center" wrapText="1"/>
    </xf>
    <xf numFmtId="10" fontId="12" fillId="0" borderId="0" xfId="0" applyNumberFormat="1" applyFont="1"/>
    <xf numFmtId="164" fontId="6" fillId="11" borderId="2" xfId="0" applyNumberFormat="1" applyFont="1" applyFill="1" applyBorder="1" applyAlignment="1">
      <alignment horizontal="right" vertical="center" wrapText="1"/>
    </xf>
    <xf numFmtId="164" fontId="6" fillId="11" borderId="3" xfId="0" applyNumberFormat="1" applyFont="1" applyFill="1" applyBorder="1" applyAlignment="1">
      <alignment horizontal="right" vertical="center" wrapText="1"/>
    </xf>
    <xf numFmtId="49" fontId="7" fillId="11" borderId="3" xfId="0" applyNumberFormat="1" applyFont="1" applyFill="1" applyBorder="1" applyAlignment="1">
      <alignment horizontal="left" vertical="center" wrapText="1"/>
    </xf>
    <xf numFmtId="3" fontId="7" fillId="3" borderId="17" xfId="0" applyNumberFormat="1" applyFont="1" applyFill="1" applyBorder="1" applyAlignment="1">
      <alignment horizontal="right" vertical="center" wrapText="1"/>
    </xf>
    <xf numFmtId="3" fontId="6" fillId="4" borderId="8" xfId="0" applyNumberFormat="1" applyFont="1" applyFill="1" applyBorder="1" applyAlignment="1">
      <alignment horizontal="right" vertical="center" wrapText="1"/>
    </xf>
    <xf numFmtId="4" fontId="7" fillId="5" borderId="3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64" fontId="0" fillId="0" borderId="0" xfId="0" applyNumberFormat="1"/>
    <xf numFmtId="49" fontId="7" fillId="7" borderId="31" xfId="0" applyNumberFormat="1" applyFont="1" applyFill="1" applyBorder="1" applyAlignment="1">
      <alignment horizontal="left" vertical="center" wrapText="1"/>
    </xf>
    <xf numFmtId="49" fontId="7" fillId="7" borderId="42" xfId="0" applyNumberFormat="1" applyFont="1" applyFill="1" applyBorder="1" applyAlignment="1">
      <alignment horizontal="left" vertical="center" wrapText="1"/>
    </xf>
    <xf numFmtId="49" fontId="7" fillId="7" borderId="43" xfId="0" applyNumberFormat="1" applyFont="1" applyFill="1" applyBorder="1" applyAlignment="1">
      <alignment horizontal="left" vertical="center" wrapText="1"/>
    </xf>
    <xf numFmtId="49" fontId="7" fillId="7" borderId="44" xfId="0" applyNumberFormat="1" applyFont="1" applyFill="1" applyBorder="1" applyAlignment="1">
      <alignment horizontal="left" vertical="center" wrapText="1"/>
    </xf>
    <xf numFmtId="49" fontId="1" fillId="6" borderId="0" xfId="0" applyNumberFormat="1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49" fontId="5" fillId="7" borderId="45" xfId="0" applyNumberFormat="1" applyFont="1" applyFill="1" applyBorder="1" applyAlignment="1">
      <alignment horizontal="left" vertical="center" wrapText="1"/>
    </xf>
    <xf numFmtId="49" fontId="5" fillId="7" borderId="41" xfId="0" applyNumberFormat="1" applyFont="1" applyFill="1" applyBorder="1" applyAlignment="1">
      <alignment horizontal="left" vertical="center" wrapText="1"/>
    </xf>
  </cellXfs>
  <cellStyles count="3">
    <cellStyle name="Normaali" xfId="0" builtinId="0"/>
    <cellStyle name="Normaali 2" xfId="2"/>
    <cellStyle name="Normaali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9EEF4"/>
      <rgbColor rgb="00000000"/>
      <rgbColor rgb="00C3D6EB"/>
      <rgbColor rgb="00C6C4C4"/>
      <rgbColor rgb="00FFF843"/>
      <rgbColor rgb="00B7CFE8"/>
      <rgbColor rgb="00FFFFFF"/>
      <rgbColor rgb="00D5E3F2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abSelected="1" workbookViewId="0">
      <selection activeCell="H2" sqref="H2"/>
    </sheetView>
  </sheetViews>
  <sheetFormatPr defaultRowHeight="12.75"/>
  <cols>
    <col min="1" max="1" width="26.7109375" customWidth="1"/>
    <col min="2" max="2" width="18.7109375" customWidth="1"/>
    <col min="3" max="3" width="11" customWidth="1"/>
    <col min="4" max="4" width="15.7109375" customWidth="1"/>
    <col min="5" max="5" width="8.85546875" customWidth="1"/>
    <col min="6" max="6" width="11.42578125" customWidth="1"/>
    <col min="7" max="7" width="15.7109375" customWidth="1"/>
    <col min="8" max="8" width="8.42578125" customWidth="1"/>
  </cols>
  <sheetData>
    <row r="1" spans="1:8" ht="12.75" customHeight="1">
      <c r="A1" s="132" t="s">
        <v>0</v>
      </c>
      <c r="B1" s="132"/>
      <c r="C1" s="132"/>
      <c r="D1" s="132"/>
      <c r="G1" s="1"/>
    </row>
    <row r="2" spans="1:8" ht="15" customHeight="1">
      <c r="A2" s="133" t="s">
        <v>48</v>
      </c>
      <c r="B2" s="133"/>
      <c r="C2" s="133"/>
      <c r="D2" s="133"/>
      <c r="E2" s="133"/>
      <c r="F2" s="133"/>
      <c r="G2" s="133"/>
      <c r="H2" t="s">
        <v>60</v>
      </c>
    </row>
    <row r="3" spans="1:8" ht="15.75" customHeight="1" thickBot="1">
      <c r="A3" s="134" t="s">
        <v>58</v>
      </c>
      <c r="B3" s="134"/>
      <c r="C3" s="134"/>
      <c r="D3" s="134"/>
      <c r="E3" s="134"/>
      <c r="F3" s="134"/>
      <c r="G3" s="2">
        <v>41127</v>
      </c>
      <c r="H3" s="119">
        <v>0.58330000000000004</v>
      </c>
    </row>
    <row r="4" spans="1:8" ht="13.5" thickBot="1">
      <c r="A4" s="135" t="s">
        <v>1</v>
      </c>
      <c r="B4" s="136"/>
      <c r="C4" s="48" t="s">
        <v>2</v>
      </c>
      <c r="D4" s="49" t="s">
        <v>49</v>
      </c>
      <c r="E4" s="50" t="s">
        <v>53</v>
      </c>
      <c r="F4" s="51" t="s">
        <v>51</v>
      </c>
      <c r="G4" s="51" t="s">
        <v>50</v>
      </c>
      <c r="H4" s="52" t="s">
        <v>52</v>
      </c>
    </row>
    <row r="5" spans="1:8" ht="13.5" customHeight="1" thickBot="1">
      <c r="A5" s="128" t="s">
        <v>4</v>
      </c>
      <c r="B5" s="129"/>
      <c r="C5" s="3">
        <f>C17</f>
        <v>30477858</v>
      </c>
      <c r="D5" s="4">
        <f>D17</f>
        <v>17824068.310000002</v>
      </c>
      <c r="E5" s="5">
        <f>D5/C5*100</f>
        <v>58.482024261678767</v>
      </c>
      <c r="F5" s="123">
        <f>F17</f>
        <v>31590653</v>
      </c>
      <c r="G5" s="6">
        <f>G17</f>
        <v>18613578.600000001</v>
      </c>
      <c r="H5" s="7">
        <f>G5/F5*100</f>
        <v>58.921158103316195</v>
      </c>
    </row>
    <row r="6" spans="1:8" ht="13.5" customHeight="1" thickBot="1">
      <c r="A6" s="130" t="s">
        <v>5</v>
      </c>
      <c r="B6" s="131"/>
      <c r="C6" s="8">
        <f>C8</f>
        <v>-31977857.559999999</v>
      </c>
      <c r="D6" s="9">
        <f>D8</f>
        <v>-18632452.329999998</v>
      </c>
      <c r="E6" s="10">
        <f>D6/C6*100</f>
        <v>58.266731268784845</v>
      </c>
      <c r="F6" s="42">
        <f>F8</f>
        <v>-33090653</v>
      </c>
      <c r="G6" s="11">
        <f>G8</f>
        <v>-19353834.479999997</v>
      </c>
      <c r="H6" s="12">
        <f>G6/F6*100</f>
        <v>58.487315073534496</v>
      </c>
    </row>
    <row r="7" spans="1:8" ht="13.5" thickBot="1">
      <c r="A7" s="13" t="s">
        <v>6</v>
      </c>
      <c r="B7" s="14"/>
      <c r="C7" s="15"/>
      <c r="D7" s="15"/>
      <c r="E7" s="16"/>
      <c r="F7" s="124"/>
      <c r="G7" s="17"/>
      <c r="H7" s="16"/>
    </row>
    <row r="8" spans="1:8" ht="13.5" thickBot="1">
      <c r="A8" s="18" t="s">
        <v>7</v>
      </c>
      <c r="B8" s="19" t="s">
        <v>8</v>
      </c>
      <c r="C8" s="20">
        <f>C9+C10+C11+C13+C14</f>
        <v>-31977857.559999999</v>
      </c>
      <c r="D8" s="87">
        <f>D9+D10+D11+D13+D15</f>
        <v>-18632452.329999998</v>
      </c>
      <c r="E8" s="21">
        <f>D8/C8*100</f>
        <v>58.266731268784845</v>
      </c>
      <c r="F8" s="58">
        <f>F9+F10+F11+F13+F14</f>
        <v>-33090653</v>
      </c>
      <c r="G8" s="22">
        <f>G9+G10+G12+G13+G15</f>
        <v>-19353834.479999997</v>
      </c>
      <c r="H8" s="83">
        <f>G8/F8*100</f>
        <v>58.487315073534496</v>
      </c>
    </row>
    <row r="9" spans="1:8" ht="14.25" thickTop="1" thickBot="1">
      <c r="A9" s="77" t="s">
        <v>9</v>
      </c>
      <c r="B9" s="78" t="s">
        <v>10</v>
      </c>
      <c r="C9" s="32">
        <v>-31105171</v>
      </c>
      <c r="D9" s="32">
        <v>-18150658.829999998</v>
      </c>
      <c r="E9" s="23">
        <f>D9/C9*100</f>
        <v>58.352544758554771</v>
      </c>
      <c r="F9" s="44">
        <v>-32047653</v>
      </c>
      <c r="G9" s="24">
        <v>-18702730.219999999</v>
      </c>
      <c r="H9" s="125">
        <f>G9/F9*100</f>
        <v>58.359126080153203</v>
      </c>
    </row>
    <row r="10" spans="1:8" ht="13.5" customHeight="1" thickBot="1">
      <c r="A10" s="79" t="s">
        <v>12</v>
      </c>
      <c r="B10" s="47" t="s">
        <v>13</v>
      </c>
      <c r="C10" s="32">
        <v>-187791</v>
      </c>
      <c r="D10" s="107">
        <v>-188198</v>
      </c>
      <c r="E10" s="23">
        <f>D10/C10*100</f>
        <v>100.21673030123914</v>
      </c>
      <c r="F10" s="116">
        <v>-399100</v>
      </c>
      <c r="G10" s="25">
        <v>-328070.3</v>
      </c>
      <c r="H10" s="26">
        <f>G10/F10*100</f>
        <v>82.202530694061636</v>
      </c>
    </row>
    <row r="11" spans="1:8" ht="13.5" customHeight="1" thickBot="1">
      <c r="A11" s="79" t="s">
        <v>14</v>
      </c>
      <c r="B11" s="47" t="s">
        <v>15</v>
      </c>
      <c r="C11" s="32">
        <v>-410049.72</v>
      </c>
      <c r="D11" s="107">
        <v>-212912.84</v>
      </c>
      <c r="E11" s="23">
        <f>D11/C11*100</f>
        <v>51.923664281492499</v>
      </c>
      <c r="F11" s="116">
        <v>-391000</v>
      </c>
      <c r="G11" s="120">
        <v>-72796.740000000005</v>
      </c>
      <c r="H11" s="121">
        <f>G11/F11*100</f>
        <v>18.618092071611255</v>
      </c>
    </row>
    <row r="12" spans="1:8" ht="13.5" customHeight="1" thickBot="1">
      <c r="A12" s="27" t="s">
        <v>59</v>
      </c>
      <c r="B12" s="122"/>
      <c r="C12" s="118">
        <v>0</v>
      </c>
      <c r="D12" s="120">
        <v>0</v>
      </c>
      <c r="E12" s="121">
        <v>0</v>
      </c>
      <c r="F12" s="117">
        <v>-160000</v>
      </c>
      <c r="G12" s="25">
        <f>G11+F12</f>
        <v>-232796.74</v>
      </c>
      <c r="H12" s="26">
        <f>G12/F11*100</f>
        <v>59.538808184143221</v>
      </c>
    </row>
    <row r="13" spans="1:8" ht="13.5" thickBot="1">
      <c r="A13" s="79" t="s">
        <v>16</v>
      </c>
      <c r="B13" s="47" t="s">
        <v>17</v>
      </c>
      <c r="C13" s="32">
        <v>-4275.84</v>
      </c>
      <c r="D13" s="107">
        <v>-838.5</v>
      </c>
      <c r="E13" s="23">
        <f>D13/C13*100</f>
        <v>19.610181859003141</v>
      </c>
      <c r="F13" s="116">
        <v>-5400</v>
      </c>
      <c r="G13" s="25">
        <v>0</v>
      </c>
      <c r="H13" s="26">
        <f>G13/F13*100</f>
        <v>0</v>
      </c>
    </row>
    <row r="14" spans="1:8" ht="12" customHeight="1" thickBot="1">
      <c r="A14" s="79" t="s">
        <v>18</v>
      </c>
      <c r="B14" s="47" t="s">
        <v>19</v>
      </c>
      <c r="C14" s="32">
        <v>-270570</v>
      </c>
      <c r="D14" s="103">
        <v>-19844.16</v>
      </c>
      <c r="E14" s="23">
        <f>D14/C14*100</f>
        <v>7.3342055660272756</v>
      </c>
      <c r="F14" s="116">
        <v>-247500</v>
      </c>
      <c r="G14" s="103">
        <v>-15237.22</v>
      </c>
      <c r="H14" s="104">
        <v>7.5342341396862054</v>
      </c>
    </row>
    <row r="15" spans="1:8" ht="13.5" thickBot="1">
      <c r="A15" s="34" t="s">
        <v>55</v>
      </c>
      <c r="B15" s="35" t="s">
        <v>11</v>
      </c>
      <c r="C15" s="36">
        <v>-60000</v>
      </c>
      <c r="D15" s="108">
        <f>D14+C15</f>
        <v>-79844.160000000003</v>
      </c>
      <c r="E15" s="38">
        <f>D15/C14*100</f>
        <v>29.509613039139595</v>
      </c>
      <c r="F15" s="76">
        <v>-75000</v>
      </c>
      <c r="G15" s="105">
        <f>G14+F15</f>
        <v>-90237.22</v>
      </c>
      <c r="H15" s="46">
        <f>G15/F14*100</f>
        <v>36.45948282828283</v>
      </c>
    </row>
    <row r="16" spans="1:8" ht="13.5" thickBot="1">
      <c r="A16" s="13" t="s">
        <v>20</v>
      </c>
      <c r="B16" s="39"/>
      <c r="C16" s="53"/>
      <c r="D16" s="54"/>
      <c r="E16" s="55"/>
      <c r="F16" s="53"/>
      <c r="G16" s="56"/>
      <c r="H16" s="57"/>
    </row>
    <row r="17" spans="1:8" ht="13.5" thickBot="1">
      <c r="A17" s="85" t="s">
        <v>21</v>
      </c>
      <c r="B17" s="86" t="s">
        <v>22</v>
      </c>
      <c r="C17" s="58">
        <f>C18+C21+C24+C25+C26</f>
        <v>30477858</v>
      </c>
      <c r="D17" s="22">
        <f>D20+D23+D24+D25+D26</f>
        <v>17824068.310000002</v>
      </c>
      <c r="E17" s="21">
        <f>D17/C17*100</f>
        <v>58.482024261678767</v>
      </c>
      <c r="F17" s="58">
        <f>F18+F21+F24+F25+F26</f>
        <v>31590653</v>
      </c>
      <c r="G17" s="22">
        <f>G20+G23+G24+G25+G26</f>
        <v>18613578.600000001</v>
      </c>
      <c r="H17" s="21">
        <f>G17/F17*100</f>
        <v>58.921158103316195</v>
      </c>
    </row>
    <row r="18" spans="1:8" ht="14.25" thickTop="1" thickBot="1">
      <c r="A18" s="79" t="s">
        <v>23</v>
      </c>
      <c r="B18" s="47" t="s">
        <v>24</v>
      </c>
      <c r="C18" s="59">
        <v>20149401</v>
      </c>
      <c r="D18" s="62">
        <v>11648665.92</v>
      </c>
      <c r="E18" s="60">
        <f>D18/C18*100</f>
        <v>57.811474991241674</v>
      </c>
      <c r="F18" s="61">
        <v>20774126</v>
      </c>
      <c r="G18" s="62">
        <v>12003552.640000001</v>
      </c>
      <c r="H18" s="60">
        <f>G18/F18*100</f>
        <v>57.781264251502087</v>
      </c>
    </row>
    <row r="19" spans="1:8" ht="13.5" thickBot="1">
      <c r="A19" s="27" t="s">
        <v>25</v>
      </c>
      <c r="B19" s="28" t="s">
        <v>11</v>
      </c>
      <c r="C19" s="30">
        <v>-50000</v>
      </c>
      <c r="D19" s="30">
        <f>D18+C19</f>
        <v>11598665.92</v>
      </c>
      <c r="E19" s="31">
        <f>D19/C18*100</f>
        <v>57.56332865676751</v>
      </c>
      <c r="F19" s="30">
        <v>-80000</v>
      </c>
      <c r="G19" s="30">
        <f>G18+F19</f>
        <v>11923552.640000001</v>
      </c>
      <c r="H19" s="31">
        <f>G19/F18*100</f>
        <v>57.396169831645381</v>
      </c>
    </row>
    <row r="20" spans="1:8">
      <c r="A20" s="63" t="s">
        <v>40</v>
      </c>
      <c r="B20" s="64" t="s">
        <v>11</v>
      </c>
      <c r="C20" s="66">
        <v>-80000</v>
      </c>
      <c r="D20" s="109">
        <f>D19+C20</f>
        <v>11518665.92</v>
      </c>
      <c r="E20" s="65">
        <f>D20/C18*100</f>
        <v>57.166294521608854</v>
      </c>
      <c r="F20" s="66">
        <v>-110000</v>
      </c>
      <c r="G20" s="67">
        <f>G19+F20</f>
        <v>11813552.640000001</v>
      </c>
      <c r="H20" s="68">
        <f>G20/F18*100</f>
        <v>56.866665004342423</v>
      </c>
    </row>
    <row r="21" spans="1:8" ht="13.5" thickBot="1">
      <c r="A21" s="80" t="s">
        <v>26</v>
      </c>
      <c r="B21" s="81" t="s">
        <v>27</v>
      </c>
      <c r="C21" s="69">
        <v>4681182</v>
      </c>
      <c r="D21" s="71">
        <v>3068651.13</v>
      </c>
      <c r="E21" s="84">
        <f>D21/C21*100</f>
        <v>65.552912277283809</v>
      </c>
      <c r="F21" s="70">
        <v>4661771</v>
      </c>
      <c r="G21" s="71">
        <v>3350440.28</v>
      </c>
      <c r="H21" s="84">
        <f>G21/F21*100</f>
        <v>71.870546193710496</v>
      </c>
    </row>
    <row r="22" spans="1:8" ht="13.5" thickBot="1">
      <c r="A22" s="72" t="s">
        <v>42</v>
      </c>
      <c r="B22" s="28" t="s">
        <v>11</v>
      </c>
      <c r="C22" s="29">
        <v>-250000</v>
      </c>
      <c r="D22" s="30">
        <f>D21+C22</f>
        <v>2818651.13</v>
      </c>
      <c r="E22" s="106">
        <f>D22/C21*100</f>
        <v>60.212380761952858</v>
      </c>
      <c r="F22" s="29">
        <v>-250000</v>
      </c>
      <c r="G22" s="30">
        <f>G21+F22</f>
        <v>3100440.28</v>
      </c>
      <c r="H22" s="31">
        <f>G22/F21*100</f>
        <v>66.507777409057624</v>
      </c>
    </row>
    <row r="23" spans="1:8" ht="12.75" customHeight="1">
      <c r="A23" s="72" t="s">
        <v>41</v>
      </c>
      <c r="B23" s="73" t="s">
        <v>11</v>
      </c>
      <c r="C23" s="74">
        <v>100000</v>
      </c>
      <c r="D23" s="109">
        <f>D22+C23</f>
        <v>2918651.13</v>
      </c>
      <c r="E23" s="65">
        <f>D23/C21*100</f>
        <v>62.34859336808524</v>
      </c>
      <c r="F23" s="74">
        <v>60000</v>
      </c>
      <c r="G23" s="67">
        <f>G22+F23</f>
        <v>3160440.28</v>
      </c>
      <c r="H23" s="68">
        <f>G23/F21*100</f>
        <v>67.794841917374313</v>
      </c>
    </row>
    <row r="24" spans="1:8" ht="13.5" thickBot="1">
      <c r="A24" s="79" t="s">
        <v>28</v>
      </c>
      <c r="B24" s="47" t="s">
        <v>29</v>
      </c>
      <c r="C24" s="43">
        <v>1211140</v>
      </c>
      <c r="D24" s="107">
        <v>783543.72</v>
      </c>
      <c r="E24" s="23">
        <f>D24/C24*100</f>
        <v>64.694727281734572</v>
      </c>
      <c r="F24" s="44">
        <v>1253500</v>
      </c>
      <c r="G24" s="25">
        <v>853613.01</v>
      </c>
      <c r="H24" s="26">
        <f>G24/F24*100</f>
        <v>68.098365376944557</v>
      </c>
    </row>
    <row r="25" spans="1:8" ht="13.5" thickBot="1">
      <c r="A25" s="79" t="s">
        <v>30</v>
      </c>
      <c r="B25" s="47" t="s">
        <v>31</v>
      </c>
      <c r="C25" s="43">
        <v>15000</v>
      </c>
      <c r="D25" s="107">
        <v>9156.2099999999991</v>
      </c>
      <c r="E25" s="23">
        <f>D25/C25*100</f>
        <v>61.041399999999989</v>
      </c>
      <c r="F25" s="44">
        <v>15000</v>
      </c>
      <c r="G25" s="25">
        <v>36706.32</v>
      </c>
      <c r="H25" s="26">
        <f>G25/F25*100</f>
        <v>244.7088</v>
      </c>
    </row>
    <row r="26" spans="1:8" ht="13.5" thickBot="1">
      <c r="A26" s="79" t="s">
        <v>32</v>
      </c>
      <c r="B26" s="47" t="s">
        <v>33</v>
      </c>
      <c r="C26" s="43">
        <v>4421135</v>
      </c>
      <c r="D26" s="107">
        <f>D27+D29+D31</f>
        <v>2594051.33</v>
      </c>
      <c r="E26" s="23">
        <f>D26/C26*100</f>
        <v>58.673877409307792</v>
      </c>
      <c r="F26" s="44">
        <f>F27+F28+F30</f>
        <v>4886256</v>
      </c>
      <c r="G26" s="25">
        <f>G27+G29+G31</f>
        <v>2749266.35</v>
      </c>
      <c r="H26" s="26">
        <f>G26/F26*100</f>
        <v>56.265294941566715</v>
      </c>
    </row>
    <row r="27" spans="1:8" ht="13.5" thickBot="1">
      <c r="A27" s="40" t="s">
        <v>34</v>
      </c>
      <c r="B27" s="33" t="s">
        <v>35</v>
      </c>
      <c r="C27" s="45">
        <v>372500</v>
      </c>
      <c r="D27" s="30">
        <v>171228.14</v>
      </c>
      <c r="E27" s="31">
        <f>D27/C27*100</f>
        <v>45.967285906040274</v>
      </c>
      <c r="F27" s="45">
        <v>395100</v>
      </c>
      <c r="G27" s="30">
        <v>207704.22</v>
      </c>
      <c r="H27" s="31">
        <f>G27/F27*100</f>
        <v>52.570037965072139</v>
      </c>
    </row>
    <row r="28" spans="1:8" ht="13.5" thickBot="1">
      <c r="A28" s="40"/>
      <c r="B28" s="33" t="s">
        <v>36</v>
      </c>
      <c r="C28" s="45">
        <v>3961185</v>
      </c>
      <c r="D28" s="30">
        <v>1965752.58</v>
      </c>
      <c r="E28" s="31">
        <f>D28/C28*100</f>
        <v>49.625366651645912</v>
      </c>
      <c r="F28" s="45">
        <v>4232756</v>
      </c>
      <c r="G28" s="30">
        <v>2487798.5099999998</v>
      </c>
      <c r="H28" s="31">
        <f>G28/F28*100</f>
        <v>58.774909538844192</v>
      </c>
    </row>
    <row r="29" spans="1:8" ht="13.5" thickBot="1">
      <c r="A29" s="27" t="s">
        <v>36</v>
      </c>
      <c r="B29" s="28" t="s">
        <v>11</v>
      </c>
      <c r="C29" s="75">
        <v>340000</v>
      </c>
      <c r="D29" s="30">
        <f>D28+C29</f>
        <v>2305752.58</v>
      </c>
      <c r="E29" s="31">
        <f>D29/C28*100</f>
        <v>58.208656752966604</v>
      </c>
      <c r="F29" s="75">
        <v>0</v>
      </c>
      <c r="G29" s="30">
        <f>G28+F29</f>
        <v>2487798.5099999998</v>
      </c>
      <c r="H29" s="31">
        <f>G29/F28*100</f>
        <v>58.774909538844192</v>
      </c>
    </row>
    <row r="30" spans="1:8" ht="13.5" thickBot="1">
      <c r="A30" s="40" t="s">
        <v>37</v>
      </c>
      <c r="B30" s="33" t="s">
        <v>33</v>
      </c>
      <c r="C30" s="75">
        <v>87450</v>
      </c>
      <c r="D30" s="30">
        <v>194194.55</v>
      </c>
      <c r="E30" s="31">
        <f>D30/C30*100</f>
        <v>222.06352201257863</v>
      </c>
      <c r="F30" s="75">
        <v>258400</v>
      </c>
      <c r="G30" s="30">
        <v>33763.620000000003</v>
      </c>
      <c r="H30" s="31">
        <f>G30/F30*100</f>
        <v>13.066416408668733</v>
      </c>
    </row>
    <row r="31" spans="1:8" ht="13.5" thickBot="1">
      <c r="A31" s="34" t="s">
        <v>56</v>
      </c>
      <c r="B31" s="41" t="s">
        <v>11</v>
      </c>
      <c r="C31" s="76">
        <v>-66000</v>
      </c>
      <c r="D31" s="37">
        <v>117070.61</v>
      </c>
      <c r="E31" s="38">
        <f>D31/C30*100</f>
        <v>133.87148084619781</v>
      </c>
      <c r="F31" s="76">
        <v>20000</v>
      </c>
      <c r="G31" s="37">
        <f>G30+F31</f>
        <v>53763.62</v>
      </c>
      <c r="H31" s="38">
        <f>G31/F30*100</f>
        <v>20.806354489164089</v>
      </c>
    </row>
    <row r="33" spans="1:8" ht="13.5" thickBot="1"/>
    <row r="34" spans="1:8" ht="13.5" thickBot="1">
      <c r="A34" s="88" t="s">
        <v>43</v>
      </c>
      <c r="B34" s="89" t="s">
        <v>38</v>
      </c>
      <c r="C34" s="48" t="s">
        <v>2</v>
      </c>
      <c r="D34" s="49" t="s">
        <v>49</v>
      </c>
      <c r="E34" s="49" t="s">
        <v>3</v>
      </c>
      <c r="F34" s="90" t="s">
        <v>51</v>
      </c>
      <c r="G34" s="51" t="s">
        <v>54</v>
      </c>
      <c r="H34" s="52" t="s">
        <v>52</v>
      </c>
    </row>
    <row r="35" spans="1:8">
      <c r="A35" s="91" t="s">
        <v>46</v>
      </c>
      <c r="B35" s="92" t="s">
        <v>8</v>
      </c>
      <c r="C35" s="93">
        <v>-31384658</v>
      </c>
      <c r="D35" s="95">
        <v>-17542452.329999998</v>
      </c>
      <c r="E35" s="94">
        <f>D35/C35*100</f>
        <v>55.894992801897025</v>
      </c>
      <c r="F35" s="114">
        <v>-32721253</v>
      </c>
      <c r="G35" s="95">
        <v>-19033371.780000001</v>
      </c>
      <c r="H35" s="94">
        <f>G35/F35*100</f>
        <v>58.168224120268263</v>
      </c>
    </row>
    <row r="36" spans="1:8" ht="13.5" thickBot="1">
      <c r="A36" s="96" t="s">
        <v>47</v>
      </c>
      <c r="B36" s="97" t="s">
        <v>22</v>
      </c>
      <c r="C36" s="98">
        <v>11737697</v>
      </c>
      <c r="D36" s="99">
        <v>6239685.8399999999</v>
      </c>
      <c r="E36" s="102">
        <f>D36/C36*100</f>
        <v>53.159370530692684</v>
      </c>
      <c r="F36" s="115">
        <v>13027155</v>
      </c>
      <c r="G36" s="99">
        <v>8283591.7599999998</v>
      </c>
      <c r="H36" s="100">
        <f>G36/F36*100</f>
        <v>63.587112919129311</v>
      </c>
    </row>
    <row r="37" spans="1:8" ht="13.5" thickBot="1"/>
    <row r="38" spans="1:8" ht="13.5" thickBot="1">
      <c r="A38" s="88" t="s">
        <v>44</v>
      </c>
      <c r="B38" s="89" t="s">
        <v>39</v>
      </c>
      <c r="C38" s="48" t="s">
        <v>2</v>
      </c>
      <c r="D38" s="49" t="s">
        <v>49</v>
      </c>
      <c r="E38" s="49" t="s">
        <v>3</v>
      </c>
      <c r="F38" s="90" t="s">
        <v>51</v>
      </c>
      <c r="G38" s="51" t="s">
        <v>54</v>
      </c>
      <c r="H38" s="52" t="s">
        <v>52</v>
      </c>
    </row>
    <row r="39" spans="1:8">
      <c r="A39" s="91" t="s">
        <v>46</v>
      </c>
      <c r="B39" s="92" t="s">
        <v>8</v>
      </c>
      <c r="C39" s="93">
        <v>-225000</v>
      </c>
      <c r="D39" s="101">
        <v>-1718</v>
      </c>
      <c r="E39" s="94">
        <f>D39/C39*100</f>
        <v>0.76355555555555554</v>
      </c>
      <c r="F39" s="112">
        <v>-345000</v>
      </c>
      <c r="G39" s="101">
        <v>-79252.7</v>
      </c>
      <c r="H39" s="94">
        <f>G39/F39*100</f>
        <v>22.971797101449273</v>
      </c>
    </row>
    <row r="40" spans="1:8" ht="13.5" thickBot="1">
      <c r="A40" s="96" t="s">
        <v>47</v>
      </c>
      <c r="B40" s="97" t="s">
        <v>22</v>
      </c>
      <c r="C40" s="98">
        <v>15668110</v>
      </c>
      <c r="D40" s="99">
        <v>9858565.0500000007</v>
      </c>
      <c r="E40" s="102">
        <f>D40/C40*100</f>
        <v>62.921214173247449</v>
      </c>
      <c r="F40" s="113">
        <v>16298250</v>
      </c>
      <c r="G40" s="99">
        <v>9533382.5099999998</v>
      </c>
      <c r="H40" s="100">
        <f>G40/F40*100</f>
        <v>58.49328921816759</v>
      </c>
    </row>
    <row r="41" spans="1:8" ht="13.5" thickBot="1"/>
    <row r="42" spans="1:8" ht="12.75" customHeight="1" thickBot="1">
      <c r="A42" s="88" t="s">
        <v>45</v>
      </c>
      <c r="B42" s="89" t="s">
        <v>57</v>
      </c>
      <c r="C42" s="48" t="s">
        <v>2</v>
      </c>
      <c r="D42" s="49" t="s">
        <v>49</v>
      </c>
      <c r="E42" s="49" t="s">
        <v>3</v>
      </c>
      <c r="F42" s="90" t="s">
        <v>51</v>
      </c>
      <c r="G42" s="51" t="s">
        <v>54</v>
      </c>
      <c r="H42" s="52" t="s">
        <v>52</v>
      </c>
    </row>
    <row r="43" spans="1:8">
      <c r="A43" s="91" t="s">
        <v>46</v>
      </c>
      <c r="B43" s="92" t="s">
        <v>8</v>
      </c>
      <c r="C43" s="93">
        <v>-368199.72</v>
      </c>
      <c r="D43" s="101">
        <v>-220386.98</v>
      </c>
      <c r="E43" s="94">
        <f>D43/C43*100</f>
        <v>59.855281801952486</v>
      </c>
      <c r="F43" s="110">
        <v>-24400</v>
      </c>
      <c r="G43" s="101">
        <v>-6210</v>
      </c>
      <c r="H43" s="94">
        <f>G43/F43*100</f>
        <v>25.450819672131146</v>
      </c>
    </row>
    <row r="44" spans="1:8" ht="13.5" thickBot="1">
      <c r="A44" s="96" t="s">
        <v>47</v>
      </c>
      <c r="B44" s="97" t="s">
        <v>22</v>
      </c>
      <c r="C44" s="98">
        <v>3072051</v>
      </c>
      <c r="D44" s="99">
        <v>1744331.76</v>
      </c>
      <c r="E44" s="102">
        <f>D44/C44*100</f>
        <v>56.780690164323445</v>
      </c>
      <c r="F44" s="111">
        <v>2265248</v>
      </c>
      <c r="G44" s="99">
        <v>1157699.01</v>
      </c>
      <c r="H44" s="100">
        <f>G44/F44*100</f>
        <v>51.106943257427005</v>
      </c>
    </row>
    <row r="46" spans="1:8">
      <c r="F46" s="126"/>
      <c r="G46" s="82"/>
    </row>
    <row r="47" spans="1:8">
      <c r="G47" s="127"/>
    </row>
    <row r="48" spans="1:8">
      <c r="G48" s="127"/>
    </row>
    <row r="49" spans="6:7">
      <c r="G49" s="127"/>
    </row>
    <row r="51" spans="6:7">
      <c r="F51" s="126"/>
      <c r="G51" s="82"/>
    </row>
    <row r="52" spans="6:7">
      <c r="G52" s="127"/>
    </row>
    <row r="53" spans="6:7">
      <c r="G53" s="82"/>
    </row>
  </sheetData>
  <mergeCells count="6">
    <mergeCell ref="A5:B5"/>
    <mergeCell ref="A6:B6"/>
    <mergeCell ref="A1:D1"/>
    <mergeCell ref="A2:G2"/>
    <mergeCell ref="A3:F3"/>
    <mergeCell ref="A4:B4"/>
  </mergeCells>
  <phoneticPr fontId="10" type="noConversion"/>
  <pageMargins left="0.79" right="0.79" top="0.98" bottom="0.98" header="0.49" footer="0.49"/>
  <pageSetup paperSize="9" orientation="landscape" r:id="rId1"/>
  <headerFooter alignWithMargins="0"/>
  <ignoredErrors>
    <ignoredError sqref="E29:E30 H29:H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Pelan menotulo 7 2012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Rinne Sari</cp:lastModifiedBy>
  <cp:lastPrinted>2011-04-08T07:36:25Z</cp:lastPrinted>
  <dcterms:created xsi:type="dcterms:W3CDTF">2011-06-09T07:17:35Z</dcterms:created>
  <dcterms:modified xsi:type="dcterms:W3CDTF">2012-08-07T08:12:02Z</dcterms:modified>
</cp:coreProperties>
</file>