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95" windowHeight="891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C37" i="1" l="1"/>
  <c r="E37" i="1" s="1"/>
  <c r="D37" i="1"/>
  <c r="G36" i="1" s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B37" i="1"/>
  <c r="E36" i="1" l="1"/>
  <c r="F36" i="1" s="1"/>
  <c r="H36" i="1" s="1"/>
  <c r="E9" i="1"/>
  <c r="F9" i="1" s="1"/>
  <c r="E10" i="1"/>
  <c r="F10" i="1" s="1"/>
  <c r="H10" i="1" s="1"/>
  <c r="E11" i="1"/>
  <c r="F11" i="1" s="1"/>
  <c r="H11" i="1" s="1"/>
  <c r="E12" i="1"/>
  <c r="F12" i="1" s="1"/>
  <c r="H12" i="1" s="1"/>
  <c r="E13" i="1"/>
  <c r="F13" i="1" s="1"/>
  <c r="H13" i="1" s="1"/>
  <c r="E14" i="1"/>
  <c r="F14" i="1" s="1"/>
  <c r="H14" i="1" s="1"/>
  <c r="E15" i="1"/>
  <c r="F15" i="1" s="1"/>
  <c r="H15" i="1" s="1"/>
  <c r="E16" i="1"/>
  <c r="F16" i="1" s="1"/>
  <c r="H16" i="1" s="1"/>
  <c r="E17" i="1"/>
  <c r="F17" i="1" s="1"/>
  <c r="H17" i="1" s="1"/>
  <c r="E18" i="1"/>
  <c r="F18" i="1" s="1"/>
  <c r="H18" i="1" s="1"/>
  <c r="E19" i="1"/>
  <c r="F19" i="1" s="1"/>
  <c r="H19" i="1" s="1"/>
  <c r="E20" i="1"/>
  <c r="F20" i="1" s="1"/>
  <c r="H20" i="1" s="1"/>
  <c r="E21" i="1"/>
  <c r="F21" i="1" s="1"/>
  <c r="H21" i="1" s="1"/>
  <c r="E22" i="1"/>
  <c r="F22" i="1" s="1"/>
  <c r="H22" i="1" s="1"/>
  <c r="E23" i="1"/>
  <c r="F23" i="1" s="1"/>
  <c r="H23" i="1" s="1"/>
  <c r="E24" i="1"/>
  <c r="F24" i="1" s="1"/>
  <c r="H24" i="1" s="1"/>
  <c r="E25" i="1"/>
  <c r="F25" i="1" s="1"/>
  <c r="H25" i="1" s="1"/>
  <c r="E26" i="1"/>
  <c r="F26" i="1" s="1"/>
  <c r="H26" i="1" s="1"/>
  <c r="E27" i="1"/>
  <c r="F27" i="1" s="1"/>
  <c r="H27" i="1" s="1"/>
  <c r="E28" i="1"/>
  <c r="F28" i="1" s="1"/>
  <c r="H28" i="1" s="1"/>
  <c r="E29" i="1"/>
  <c r="F29" i="1" s="1"/>
  <c r="H29" i="1" s="1"/>
  <c r="E30" i="1"/>
  <c r="F30" i="1" s="1"/>
  <c r="H30" i="1" s="1"/>
  <c r="E31" i="1"/>
  <c r="F31" i="1" s="1"/>
  <c r="H31" i="1" s="1"/>
  <c r="E32" i="1"/>
  <c r="F32" i="1" s="1"/>
  <c r="H32" i="1" s="1"/>
  <c r="E33" i="1"/>
  <c r="F33" i="1" s="1"/>
  <c r="H33" i="1" s="1"/>
  <c r="E34" i="1"/>
  <c r="F34" i="1" s="1"/>
  <c r="H34" i="1" s="1"/>
  <c r="E35" i="1"/>
  <c r="F35" i="1" s="1"/>
  <c r="H35" i="1" s="1"/>
  <c r="F37" i="1" l="1"/>
  <c r="H9" i="1"/>
  <c r="H37" i="1" s="1"/>
</calcChain>
</file>

<file path=xl/sharedStrings.xml><?xml version="1.0" encoding="utf-8"?>
<sst xmlns="http://schemas.openxmlformats.org/spreadsheetml/2006/main" count="47" uniqueCount="46">
  <si>
    <t>EROTUS</t>
  </si>
  <si>
    <t>Vuosien 2004–2007 kustannukset on jaettu pelastustoimen vuosien 2000 ja 2001 tilinpäätösten nettokäyttömenojen mukaan.</t>
  </si>
  <si>
    <t xml:space="preserve">Vuodesta 2008 alkaen kustannukset jaetaan maakunnan kuntien talousarviovuoden alun asukasluvun suhteessa. </t>
  </si>
  <si>
    <t>asukasluku</t>
  </si>
  <si>
    <t>Aura</t>
  </si>
  <si>
    <t>Koski Tl</t>
  </si>
  <si>
    <t>Kustavi</t>
  </si>
  <si>
    <t>Laitila</t>
  </si>
  <si>
    <t>Lieto</t>
  </si>
  <si>
    <t>Marttila</t>
  </si>
  <si>
    <t>Mynämäki</t>
  </si>
  <si>
    <t>Nousiainen</t>
  </si>
  <si>
    <t>Oripää</t>
  </si>
  <si>
    <t>Paimio</t>
  </si>
  <si>
    <t>Pyhäranta</t>
  </si>
  <si>
    <t>Raisio</t>
  </si>
  <si>
    <t>Sauvo</t>
  </si>
  <si>
    <t>Somero</t>
  </si>
  <si>
    <t>Taivassalo</t>
  </si>
  <si>
    <t>Tarvasjoki</t>
  </si>
  <si>
    <t>Turku</t>
  </si>
  <si>
    <t>Uusikaupunki</t>
  </si>
  <si>
    <t>Vehmaa</t>
  </si>
  <si>
    <t>MAKSUOS.</t>
  </si>
  <si>
    <t xml:space="preserve">Pelastustoimen </t>
  </si>
  <si>
    <t>kunnat</t>
  </si>
  <si>
    <t>YHTEENSÄ</t>
  </si>
  <si>
    <t>uusi as.luku</t>
  </si>
  <si>
    <t>Maksuos./</t>
  </si>
  <si>
    <t>YLIJÄÄMÄ</t>
  </si>
  <si>
    <t>uusi maksuos.</t>
  </si>
  <si>
    <t xml:space="preserve">Valtioneuvoston päätöksen mukaisesti aluepelastuslaitoksen kustannusten jako osakaskunnille muuttui 2008 alusta. </t>
  </si>
  <si>
    <t xml:space="preserve">Kaarina </t>
  </si>
  <si>
    <t xml:space="preserve">Kemiönsaari </t>
  </si>
  <si>
    <t xml:space="preserve">Loimaa </t>
  </si>
  <si>
    <t xml:space="preserve">Länsi-Turunmaa </t>
  </si>
  <si>
    <t xml:space="preserve">Masku </t>
  </si>
  <si>
    <t xml:space="preserve">Naantali </t>
  </si>
  <si>
    <t xml:space="preserve">Pöytyä </t>
  </si>
  <si>
    <t xml:space="preserve">Rusko </t>
  </si>
  <si>
    <t xml:space="preserve">Salo </t>
  </si>
  <si>
    <t>KUNTIEN</t>
  </si>
  <si>
    <t>TP 2011</t>
  </si>
  <si>
    <t>TA 2011</t>
  </si>
  <si>
    <r>
      <t>pal./</t>
    </r>
    <r>
      <rPr>
        <b/>
        <sz val="10"/>
        <color rgb="FFFF0000"/>
        <rFont val="Arial"/>
        <family val="2"/>
      </rPr>
      <t>lisäm.</t>
    </r>
  </si>
  <si>
    <t>Lähde: Tilastokeskus; päivitetty 2.3.2012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</si>
</sst>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>
    <font>
      <sz val="10"/>
      <name val="Arial"/>
    </font>
    <font>
      <sz val="10"/>
      <color theme="1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Narrow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49">
    <xf numFmtId="0" fontId="0" fillId="0" borderId="0" xfId="0"/>
    <xf numFmtId="0" fontId="4" fillId="0" borderId="3" xfId="0" applyFont="1" applyBorder="1"/>
    <xf numFmtId="3" fontId="4" fillId="2" borderId="6" xfId="0" applyNumberFormat="1" applyFont="1" applyFill="1" applyBorder="1"/>
    <xf numFmtId="0" fontId="5" fillId="0" borderId="0" xfId="0" applyFont="1"/>
    <xf numFmtId="0" fontId="4" fillId="0" borderId="0" xfId="0" applyFont="1"/>
    <xf numFmtId="4" fontId="0" fillId="0" borderId="0" xfId="0" applyNumberFormat="1"/>
    <xf numFmtId="0" fontId="0" fillId="0" borderId="9" xfId="0" applyBorder="1"/>
    <xf numFmtId="0" fontId="0" fillId="0" borderId="1" xfId="0" applyBorder="1"/>
    <xf numFmtId="0" fontId="0" fillId="0" borderId="5" xfId="0" applyBorder="1"/>
    <xf numFmtId="0" fontId="4" fillId="0" borderId="9" xfId="0" applyFont="1" applyBorder="1"/>
    <xf numFmtId="0" fontId="4" fillId="0" borderId="10" xfId="0" applyFont="1" applyBorder="1"/>
    <xf numFmtId="0" fontId="4" fillId="2" borderId="11" xfId="0" applyFont="1" applyFill="1" applyBorder="1"/>
    <xf numFmtId="14" fontId="4" fillId="2" borderId="12" xfId="0" applyNumberFormat="1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4" fontId="4" fillId="2" borderId="7" xfId="0" applyNumberFormat="1" applyFont="1" applyFill="1" applyBorder="1"/>
    <xf numFmtId="4" fontId="0" fillId="3" borderId="15" xfId="0" applyNumberFormat="1" applyFill="1" applyBorder="1"/>
    <xf numFmtId="4" fontId="0" fillId="3" borderId="16" xfId="0" applyNumberFormat="1" applyFill="1" applyBorder="1"/>
    <xf numFmtId="4" fontId="0" fillId="3" borderId="9" xfId="0" applyNumberFormat="1" applyFill="1" applyBorder="1"/>
    <xf numFmtId="0" fontId="4" fillId="4" borderId="9" xfId="0" applyFont="1" applyFill="1" applyBorder="1"/>
    <xf numFmtId="14" fontId="4" fillId="4" borderId="10" xfId="0" applyNumberFormat="1" applyFont="1" applyFill="1" applyBorder="1"/>
    <xf numFmtId="4" fontId="4" fillId="4" borderId="17" xfId="0" applyNumberFormat="1" applyFont="1" applyFill="1" applyBorder="1"/>
    <xf numFmtId="0" fontId="0" fillId="3" borderId="9" xfId="0" applyFill="1" applyBorder="1"/>
    <xf numFmtId="0" fontId="4" fillId="3" borderId="10" xfId="0" applyFont="1" applyFill="1" applyBorder="1" applyAlignment="1">
      <alignment horizontal="right"/>
    </xf>
    <xf numFmtId="4" fontId="0" fillId="3" borderId="10" xfId="0" applyNumberFormat="1" applyFill="1" applyBorder="1"/>
    <xf numFmtId="0" fontId="4" fillId="5" borderId="13" xfId="0" applyFont="1" applyFill="1" applyBorder="1"/>
    <xf numFmtId="0" fontId="4" fillId="5" borderId="14" xfId="0" applyFont="1" applyFill="1" applyBorder="1"/>
    <xf numFmtId="0" fontId="4" fillId="6" borderId="19" xfId="0" applyFont="1" applyFill="1" applyBorder="1"/>
    <xf numFmtId="0" fontId="4" fillId="6" borderId="20" xfId="0" applyFont="1" applyFill="1" applyBorder="1"/>
    <xf numFmtId="164" fontId="4" fillId="4" borderId="21" xfId="0" applyNumberFormat="1" applyFont="1" applyFill="1" applyBorder="1"/>
    <xf numFmtId="4" fontId="0" fillId="5" borderId="13" xfId="0" applyNumberFormat="1" applyFill="1" applyBorder="1"/>
    <xf numFmtId="4" fontId="0" fillId="5" borderId="8" xfId="0" applyNumberFormat="1" applyFill="1" applyBorder="1"/>
    <xf numFmtId="4" fontId="0" fillId="5" borderId="7" xfId="0" applyNumberFormat="1" applyFill="1" applyBorder="1"/>
    <xf numFmtId="4" fontId="0" fillId="5" borderId="18" xfId="0" applyNumberFormat="1" applyFill="1" applyBorder="1"/>
    <xf numFmtId="164" fontId="3" fillId="2" borderId="23" xfId="0" applyNumberFormat="1" applyFont="1" applyFill="1" applyBorder="1"/>
    <xf numFmtId="49" fontId="8" fillId="0" borderId="0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0" fontId="4" fillId="4" borderId="24" xfId="0" applyFont="1" applyFill="1" applyBorder="1"/>
    <xf numFmtId="0" fontId="0" fillId="4" borderId="26" xfId="0" applyFill="1" applyBorder="1"/>
    <xf numFmtId="3" fontId="7" fillId="4" borderId="2" xfId="1" applyNumberFormat="1" applyFont="1" applyFill="1" applyBorder="1" applyAlignment="1">
      <alignment horizontal="right" vertical="top"/>
    </xf>
    <xf numFmtId="4" fontId="0" fillId="4" borderId="24" xfId="0" applyNumberFormat="1" applyFill="1" applyBorder="1"/>
    <xf numFmtId="3" fontId="7" fillId="4" borderId="1" xfId="1" applyNumberFormat="1" applyFont="1" applyFill="1" applyBorder="1" applyAlignment="1">
      <alignment horizontal="right" vertical="top"/>
    </xf>
    <xf numFmtId="4" fontId="0" fillId="4" borderId="25" xfId="0" applyNumberFormat="1" applyFill="1" applyBorder="1"/>
    <xf numFmtId="0" fontId="7" fillId="4" borderId="1" xfId="1" applyFont="1" applyFill="1" applyBorder="1" applyAlignment="1">
      <alignment horizontal="right" vertical="top"/>
    </xf>
    <xf numFmtId="3" fontId="7" fillId="4" borderId="5" xfId="1" applyNumberFormat="1" applyFont="1" applyFill="1" applyBorder="1" applyAlignment="1">
      <alignment horizontal="right" vertical="top"/>
    </xf>
    <xf numFmtId="4" fontId="0" fillId="4" borderId="27" xfId="0" applyNumberFormat="1" applyFill="1" applyBorder="1"/>
    <xf numFmtId="4" fontId="9" fillId="6" borderId="22" xfId="0" applyNumberFormat="1" applyFont="1" applyFill="1" applyBorder="1"/>
    <xf numFmtId="4" fontId="4" fillId="6" borderId="22" xfId="0" applyNumberFormat="1" applyFont="1" applyFill="1" applyBorder="1"/>
    <xf numFmtId="4" fontId="4" fillId="6" borderId="4" xfId="0" applyNumberFormat="1" applyFont="1" applyFill="1" applyBorder="1"/>
  </cellXfs>
  <cellStyles count="3">
    <cellStyle name="Normaali" xfId="0" builtinId="0"/>
    <cellStyle name="Normaali 2" xfId="2"/>
    <cellStyle name="Normaali_Taul1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workbookViewId="0">
      <selection activeCell="N30" sqref="N30"/>
    </sheetView>
  </sheetViews>
  <sheetFormatPr defaultRowHeight="12.75"/>
  <cols>
    <col min="1" max="1" width="17.140625" customWidth="1"/>
    <col min="2" max="2" width="10.42578125" customWidth="1"/>
    <col min="3" max="3" width="13" customWidth="1"/>
    <col min="4" max="4" width="10.7109375" customWidth="1"/>
    <col min="5" max="5" width="12.85546875" customWidth="1"/>
    <col min="6" max="7" width="13" customWidth="1"/>
    <col min="8" max="8" width="13.28515625" customWidth="1"/>
  </cols>
  <sheetData>
    <row r="2" spans="1:8" ht="15.75">
      <c r="A2" s="3" t="s">
        <v>31</v>
      </c>
    </row>
    <row r="3" spans="1:8">
      <c r="A3" t="s">
        <v>1</v>
      </c>
    </row>
    <row r="4" spans="1:8">
      <c r="A4" s="4" t="s">
        <v>2</v>
      </c>
    </row>
    <row r="6" spans="1:8" ht="13.5" thickBot="1"/>
    <row r="7" spans="1:8">
      <c r="A7" s="9" t="s">
        <v>24</v>
      </c>
      <c r="B7" s="11" t="s">
        <v>3</v>
      </c>
      <c r="C7" s="13" t="s">
        <v>23</v>
      </c>
      <c r="D7" s="19" t="s">
        <v>3</v>
      </c>
      <c r="E7" s="37" t="s">
        <v>28</v>
      </c>
      <c r="F7" s="22" t="s">
        <v>30</v>
      </c>
      <c r="G7" s="25" t="s">
        <v>42</v>
      </c>
      <c r="H7" s="27" t="s">
        <v>41</v>
      </c>
    </row>
    <row r="8" spans="1:8" ht="13.5" thickBot="1">
      <c r="A8" s="10" t="s">
        <v>25</v>
      </c>
      <c r="B8" s="12">
        <v>40179</v>
      </c>
      <c r="C8" s="14" t="s">
        <v>43</v>
      </c>
      <c r="D8" s="20">
        <v>40544</v>
      </c>
      <c r="E8" s="38" t="s">
        <v>27</v>
      </c>
      <c r="F8" s="23" t="s">
        <v>0</v>
      </c>
      <c r="G8" s="26" t="s">
        <v>29</v>
      </c>
      <c r="H8" s="28" t="s">
        <v>44</v>
      </c>
    </row>
    <row r="9" spans="1:8">
      <c r="A9" s="6" t="s">
        <v>4</v>
      </c>
      <c r="B9" s="34">
        <v>3840</v>
      </c>
      <c r="C9" s="36">
        <v>255960.49512436436</v>
      </c>
      <c r="D9" s="39">
        <v>3911</v>
      </c>
      <c r="E9" s="40">
        <f>D9/$D$37*$E$37</f>
        <v>259421.52826092095</v>
      </c>
      <c r="F9" s="18">
        <f>E9-C9</f>
        <v>3461.0331365565944</v>
      </c>
      <c r="G9" s="30">
        <f>D9/$D$37*$G$37</f>
        <v>3430.306493895951</v>
      </c>
      <c r="H9" s="46">
        <f>G9-F9</f>
        <v>-30.726642660643392</v>
      </c>
    </row>
    <row r="10" spans="1:8">
      <c r="A10" s="7" t="s">
        <v>32</v>
      </c>
      <c r="B10" s="34">
        <v>30760</v>
      </c>
      <c r="C10" s="36">
        <v>2050350.2161524603</v>
      </c>
      <c r="D10" s="41">
        <v>30911</v>
      </c>
      <c r="E10" s="42">
        <f t="shared" ref="E10:E36" si="0">D10/$D$37*$E$37</f>
        <v>2050365.3439205643</v>
      </c>
      <c r="F10" s="16">
        <f>E10-C10</f>
        <v>15.127768103964627</v>
      </c>
      <c r="G10" s="31">
        <f t="shared" ref="G10:G36" si="1">D10/$D$37*$G$37</f>
        <v>27111.788297831175</v>
      </c>
      <c r="H10" s="47">
        <f>G10-F10</f>
        <v>27096.660529727211</v>
      </c>
    </row>
    <row r="11" spans="1:8">
      <c r="A11" s="7" t="s">
        <v>33</v>
      </c>
      <c r="B11" s="34">
        <v>7298</v>
      </c>
      <c r="C11" s="36">
        <v>486458.25349416956</v>
      </c>
      <c r="D11" s="41">
        <v>7191</v>
      </c>
      <c r="E11" s="42">
        <f t="shared" si="0"/>
        <v>476988.03623735171</v>
      </c>
      <c r="F11" s="16">
        <f t="shared" ref="F11:F36" si="2">E11-C11</f>
        <v>-9470.2172568178503</v>
      </c>
      <c r="G11" s="31">
        <f t="shared" si="1"/>
        <v>6307.167987114748</v>
      </c>
      <c r="H11" s="47">
        <f t="shared" ref="H11:H36" si="3">G11-F11</f>
        <v>15777.385243932598</v>
      </c>
    </row>
    <row r="12" spans="1:8">
      <c r="A12" s="7" t="s">
        <v>5</v>
      </c>
      <c r="B12" s="34">
        <v>2450</v>
      </c>
      <c r="C12" s="36">
        <v>163308.12839965956</v>
      </c>
      <c r="D12" s="41">
        <v>2436</v>
      </c>
      <c r="E12" s="42">
        <f t="shared" si="0"/>
        <v>161582.93092395895</v>
      </c>
      <c r="F12" s="16">
        <f t="shared" si="2"/>
        <v>-1725.1974757006101</v>
      </c>
      <c r="G12" s="31">
        <f t="shared" si="1"/>
        <v>2136.595913866156</v>
      </c>
      <c r="H12" s="47">
        <f t="shared" si="3"/>
        <v>3861.7933895667661</v>
      </c>
    </row>
    <row r="13" spans="1:8">
      <c r="A13" s="7" t="s">
        <v>6</v>
      </c>
      <c r="B13" s="34">
        <v>881</v>
      </c>
      <c r="C13" s="36">
        <v>58724.269844938797</v>
      </c>
      <c r="D13" s="43">
        <v>874</v>
      </c>
      <c r="E13" s="42">
        <f t="shared" si="0"/>
        <v>57973.514625426978</v>
      </c>
      <c r="F13" s="16">
        <f t="shared" si="2"/>
        <v>-750.75521951181872</v>
      </c>
      <c r="G13" s="31">
        <f t="shared" si="1"/>
        <v>766.57833691256985</v>
      </c>
      <c r="H13" s="47">
        <f t="shared" si="3"/>
        <v>1517.3335564243885</v>
      </c>
    </row>
    <row r="14" spans="1:8">
      <c r="A14" s="7" t="s">
        <v>7</v>
      </c>
      <c r="B14" s="34">
        <v>8442</v>
      </c>
      <c r="C14" s="36">
        <v>562713.1509999698</v>
      </c>
      <c r="D14" s="41">
        <v>8440</v>
      </c>
      <c r="E14" s="42">
        <f t="shared" si="0"/>
        <v>559835.7705247181</v>
      </c>
      <c r="F14" s="16">
        <f t="shared" si="2"/>
        <v>-2877.3804752517026</v>
      </c>
      <c r="G14" s="31">
        <f t="shared" si="1"/>
        <v>7402.6557935264182</v>
      </c>
      <c r="H14" s="47">
        <f t="shared" si="3"/>
        <v>10280.03626877812</v>
      </c>
    </row>
    <row r="15" spans="1:8">
      <c r="A15" s="7" t="s">
        <v>8</v>
      </c>
      <c r="B15" s="34">
        <v>16011</v>
      </c>
      <c r="C15" s="36">
        <v>1067235.2831865097</v>
      </c>
      <c r="D15" s="41">
        <v>16260</v>
      </c>
      <c r="E15" s="42">
        <f t="shared" si="0"/>
        <v>1078546.1645416964</v>
      </c>
      <c r="F15" s="16">
        <f t="shared" si="2"/>
        <v>11310.881355186692</v>
      </c>
      <c r="G15" s="31">
        <f t="shared" si="1"/>
        <v>14261.514597480993</v>
      </c>
      <c r="H15" s="47">
        <f t="shared" si="3"/>
        <v>2950.6332422943015</v>
      </c>
    </row>
    <row r="16" spans="1:8">
      <c r="A16" s="7" t="s">
        <v>34</v>
      </c>
      <c r="B16" s="34">
        <v>17005</v>
      </c>
      <c r="C16" s="36">
        <v>1133491.7238515145</v>
      </c>
      <c r="D16" s="41">
        <v>16916</v>
      </c>
      <c r="E16" s="42">
        <f t="shared" si="0"/>
        <v>1122059.4661369824</v>
      </c>
      <c r="F16" s="16">
        <f t="shared" si="2"/>
        <v>-11432.257714532083</v>
      </c>
      <c r="G16" s="31">
        <f t="shared" si="1"/>
        <v>14836.88689612475</v>
      </c>
      <c r="H16" s="47">
        <f t="shared" si="3"/>
        <v>26269.144610656833</v>
      </c>
    </row>
    <row r="17" spans="1:8">
      <c r="A17" s="7" t="s">
        <v>35</v>
      </c>
      <c r="B17" s="34">
        <v>15490</v>
      </c>
      <c r="C17" s="36">
        <v>1032507.3097594802</v>
      </c>
      <c r="D17" s="41">
        <v>15501</v>
      </c>
      <c r="E17" s="42">
        <f t="shared" si="0"/>
        <v>1028200.7439459309</v>
      </c>
      <c r="F17" s="16">
        <f t="shared" si="2"/>
        <v>-4306.5658135493286</v>
      </c>
      <c r="G17" s="31">
        <f t="shared" si="1"/>
        <v>13595.801831214812</v>
      </c>
      <c r="H17" s="47">
        <f t="shared" si="3"/>
        <v>17902.367644764141</v>
      </c>
    </row>
    <row r="18" spans="1:8">
      <c r="A18" s="7" t="s">
        <v>9</v>
      </c>
      <c r="B18" s="34">
        <v>2019</v>
      </c>
      <c r="C18" s="36">
        <v>134579.22907710719</v>
      </c>
      <c r="D18" s="41">
        <v>1994</v>
      </c>
      <c r="E18" s="42">
        <f t="shared" si="0"/>
        <v>132264.51734908627</v>
      </c>
      <c r="F18" s="16">
        <f t="shared" si="2"/>
        <v>-2314.7117280209204</v>
      </c>
      <c r="G18" s="31">
        <f t="shared" si="1"/>
        <v>1748.9212858165497</v>
      </c>
      <c r="H18" s="47">
        <f t="shared" si="3"/>
        <v>4063.6330138374701</v>
      </c>
    </row>
    <row r="19" spans="1:8">
      <c r="A19" s="7" t="s">
        <v>36</v>
      </c>
      <c r="B19" s="34">
        <v>9516</v>
      </c>
      <c r="C19" s="36">
        <v>634302.10198006546</v>
      </c>
      <c r="D19" s="41">
        <v>9455</v>
      </c>
      <c r="E19" s="42">
        <f t="shared" si="0"/>
        <v>627161.99174303445</v>
      </c>
      <c r="F19" s="16">
        <f t="shared" si="2"/>
        <v>-7140.1102370310109</v>
      </c>
      <c r="G19" s="31">
        <f t="shared" si="1"/>
        <v>8292.9040909706509</v>
      </c>
      <c r="H19" s="47">
        <f t="shared" si="3"/>
        <v>15433.014328001662</v>
      </c>
    </row>
    <row r="20" spans="1:8">
      <c r="A20" s="7" t="s">
        <v>10</v>
      </c>
      <c r="B20" s="34">
        <v>8039</v>
      </c>
      <c r="C20" s="36">
        <v>535850.63028769928</v>
      </c>
      <c r="D20" s="41">
        <v>8041</v>
      </c>
      <c r="E20" s="42">
        <f t="shared" si="0"/>
        <v>533369.6008044146</v>
      </c>
      <c r="F20" s="16">
        <f t="shared" si="2"/>
        <v>-2481.0294832846848</v>
      </c>
      <c r="G20" s="31">
        <f t="shared" si="1"/>
        <v>7052.6961179793761</v>
      </c>
      <c r="H20" s="47">
        <f t="shared" si="3"/>
        <v>9533.725601264061</v>
      </c>
    </row>
    <row r="21" spans="1:8">
      <c r="A21" s="7" t="s">
        <v>37</v>
      </c>
      <c r="B21" s="34">
        <v>18544</v>
      </c>
      <c r="C21" s="36">
        <v>1236075.8910380763</v>
      </c>
      <c r="D21" s="41">
        <v>18807</v>
      </c>
      <c r="E21" s="42">
        <f t="shared" si="0"/>
        <v>1247491.8644855893</v>
      </c>
      <c r="F21" s="16">
        <f t="shared" si="2"/>
        <v>11415.973447513068</v>
      </c>
      <c r="G21" s="31">
        <f t="shared" si="1"/>
        <v>16495.467714318882</v>
      </c>
      <c r="H21" s="47">
        <f t="shared" si="3"/>
        <v>5079.4942668058138</v>
      </c>
    </row>
    <row r="22" spans="1:8">
      <c r="A22" s="7" t="s">
        <v>11</v>
      </c>
      <c r="B22" s="34">
        <v>4824</v>
      </c>
      <c r="C22" s="36">
        <v>321550.37199998274</v>
      </c>
      <c r="D22" s="41">
        <v>4865</v>
      </c>
      <c r="E22" s="42">
        <f t="shared" si="0"/>
        <v>322701.54308089497</v>
      </c>
      <c r="F22" s="16">
        <f t="shared" si="2"/>
        <v>1151.1710809122305</v>
      </c>
      <c r="G22" s="31">
        <f t="shared" si="1"/>
        <v>4267.0521843016622</v>
      </c>
      <c r="H22" s="47">
        <f t="shared" si="3"/>
        <v>3115.8811033894317</v>
      </c>
    </row>
    <row r="23" spans="1:8">
      <c r="A23" s="7" t="s">
        <v>12</v>
      </c>
      <c r="B23" s="34">
        <v>1403</v>
      </c>
      <c r="C23" s="36">
        <v>93518.899650907086</v>
      </c>
      <c r="D23" s="41">
        <v>1414</v>
      </c>
      <c r="E23" s="42">
        <f t="shared" si="0"/>
        <v>93792.39093861985</v>
      </c>
      <c r="F23" s="16">
        <f t="shared" si="2"/>
        <v>273.49128771276446</v>
      </c>
      <c r="G23" s="31">
        <f t="shared" si="1"/>
        <v>1240.2079729912746</v>
      </c>
      <c r="H23" s="47">
        <f t="shared" si="3"/>
        <v>966.71668527851011</v>
      </c>
    </row>
    <row r="24" spans="1:8">
      <c r="A24" s="7" t="s">
        <v>13</v>
      </c>
      <c r="B24" s="34">
        <v>10334</v>
      </c>
      <c r="C24" s="36">
        <v>688827.01995187008</v>
      </c>
      <c r="D24" s="41">
        <v>10402</v>
      </c>
      <c r="E24" s="42">
        <f t="shared" si="0"/>
        <v>689977.68779598549</v>
      </c>
      <c r="F24" s="16">
        <f t="shared" si="2"/>
        <v>1150.6678441154072</v>
      </c>
      <c r="G24" s="31">
        <f t="shared" si="1"/>
        <v>9123.5101379457119</v>
      </c>
      <c r="H24" s="47">
        <f t="shared" si="3"/>
        <v>7972.8422938303047</v>
      </c>
    </row>
    <row r="25" spans="1:8">
      <c r="A25" s="7" t="s">
        <v>14</v>
      </c>
      <c r="B25" s="34">
        <v>2233</v>
      </c>
      <c r="C25" s="36">
        <v>148843.69416997541</v>
      </c>
      <c r="D25" s="41">
        <v>2236</v>
      </c>
      <c r="E25" s="42">
        <f t="shared" si="0"/>
        <v>148316.68043759122</v>
      </c>
      <c r="F25" s="16">
        <f t="shared" si="2"/>
        <v>-527.01373238419183</v>
      </c>
      <c r="G25" s="31">
        <f t="shared" si="1"/>
        <v>1961.1775301333025</v>
      </c>
      <c r="H25" s="47">
        <f t="shared" si="3"/>
        <v>2488.1912625174946</v>
      </c>
    </row>
    <row r="26" spans="1:8">
      <c r="A26" s="7" t="s">
        <v>38</v>
      </c>
      <c r="B26" s="34">
        <v>8459</v>
      </c>
      <c r="C26" s="36">
        <v>563846.30944192654</v>
      </c>
      <c r="D26" s="41">
        <v>8494</v>
      </c>
      <c r="E26" s="42">
        <f t="shared" si="0"/>
        <v>563417.65815603745</v>
      </c>
      <c r="F26" s="16">
        <f t="shared" si="2"/>
        <v>-428.65128588909283</v>
      </c>
      <c r="G26" s="31">
        <f t="shared" si="1"/>
        <v>7450.0187571342894</v>
      </c>
      <c r="H26" s="47">
        <f t="shared" si="3"/>
        <v>7878.6700430233823</v>
      </c>
    </row>
    <row r="27" spans="1:8">
      <c r="A27" s="7" t="s">
        <v>15</v>
      </c>
      <c r="B27" s="34">
        <v>24191</v>
      </c>
      <c r="C27" s="36">
        <v>1612484.4629045569</v>
      </c>
      <c r="D27" s="41">
        <v>24427</v>
      </c>
      <c r="E27" s="42">
        <f t="shared" si="0"/>
        <v>1620273.5031525227</v>
      </c>
      <c r="F27" s="16">
        <f t="shared" si="2"/>
        <v>7789.0402479658369</v>
      </c>
      <c r="G27" s="31">
        <f t="shared" si="1"/>
        <v>21424.724297212066</v>
      </c>
      <c r="H27" s="47">
        <f t="shared" si="3"/>
        <v>13635.684049246229</v>
      </c>
    </row>
    <row r="28" spans="1:8">
      <c r="A28" s="7" t="s">
        <v>39</v>
      </c>
      <c r="B28" s="34">
        <v>5822</v>
      </c>
      <c r="C28" s="36">
        <v>388073.43818074197</v>
      </c>
      <c r="D28" s="41">
        <v>5816</v>
      </c>
      <c r="E28" s="42">
        <f t="shared" si="0"/>
        <v>385782.56414357357</v>
      </c>
      <c r="F28" s="16">
        <f t="shared" si="2"/>
        <v>-2290.8740371683962</v>
      </c>
      <c r="G28" s="31">
        <f t="shared" si="1"/>
        <v>5101.1665989513804</v>
      </c>
      <c r="H28" s="47">
        <f t="shared" si="3"/>
        <v>7392.0406361197765</v>
      </c>
    </row>
    <row r="29" spans="1:8">
      <c r="A29" s="7" t="s">
        <v>40</v>
      </c>
      <c r="B29" s="34">
        <v>54889</v>
      </c>
      <c r="C29" s="36">
        <v>3658701.9835628215</v>
      </c>
      <c r="D29" s="41">
        <v>55235</v>
      </c>
      <c r="E29" s="42">
        <f t="shared" si="0"/>
        <v>3663806.7280726079</v>
      </c>
      <c r="F29" s="16">
        <f t="shared" si="2"/>
        <v>5104.7445097863674</v>
      </c>
      <c r="G29" s="31">
        <f t="shared" si="1"/>
        <v>48446.172127420825</v>
      </c>
      <c r="H29" s="47">
        <f t="shared" si="3"/>
        <v>43341.427617634457</v>
      </c>
    </row>
    <row r="30" spans="1:8">
      <c r="A30" s="7" t="s">
        <v>16</v>
      </c>
      <c r="B30" s="34">
        <v>3040</v>
      </c>
      <c r="C30" s="36">
        <v>202635.39197345512</v>
      </c>
      <c r="D30" s="41">
        <v>3045</v>
      </c>
      <c r="E30" s="42">
        <f t="shared" si="0"/>
        <v>201978.66365494867</v>
      </c>
      <c r="F30" s="16">
        <f t="shared" si="2"/>
        <v>-656.72831850644434</v>
      </c>
      <c r="G30" s="31">
        <f t="shared" si="1"/>
        <v>2670.7448923326947</v>
      </c>
      <c r="H30" s="47">
        <f t="shared" si="3"/>
        <v>3327.473210839139</v>
      </c>
    </row>
    <row r="31" spans="1:8">
      <c r="A31" s="7" t="s">
        <v>17</v>
      </c>
      <c r="B31" s="34">
        <v>9402</v>
      </c>
      <c r="C31" s="36">
        <v>626703.27478106087</v>
      </c>
      <c r="D31" s="41">
        <v>9330</v>
      </c>
      <c r="E31" s="42">
        <f t="shared" si="0"/>
        <v>618870.5851890546</v>
      </c>
      <c r="F31" s="16">
        <f t="shared" si="2"/>
        <v>-7832.689592006267</v>
      </c>
      <c r="G31" s="31">
        <f t="shared" si="1"/>
        <v>8183.2676011376179</v>
      </c>
      <c r="H31" s="47">
        <f t="shared" si="3"/>
        <v>16015.957193143884</v>
      </c>
    </row>
    <row r="32" spans="1:8">
      <c r="A32" s="7" t="s">
        <v>18</v>
      </c>
      <c r="B32" s="34">
        <v>1692</v>
      </c>
      <c r="C32" s="36">
        <v>112782.59316417304</v>
      </c>
      <c r="D32" s="41">
        <v>1700</v>
      </c>
      <c r="E32" s="42">
        <f t="shared" si="0"/>
        <v>112763.1291341257</v>
      </c>
      <c r="F32" s="16">
        <f t="shared" si="2"/>
        <v>-19.464030047340202</v>
      </c>
      <c r="G32" s="31">
        <f t="shared" si="1"/>
        <v>1491.0562617292549</v>
      </c>
      <c r="H32" s="47">
        <f>G32-F32</f>
        <v>1510.5202917765951</v>
      </c>
    </row>
    <row r="33" spans="1:8">
      <c r="A33" s="7" t="s">
        <v>19</v>
      </c>
      <c r="B33" s="34">
        <v>1970</v>
      </c>
      <c r="C33" s="36">
        <v>131313.066509114</v>
      </c>
      <c r="D33" s="41">
        <v>1945</v>
      </c>
      <c r="E33" s="42">
        <f t="shared" si="0"/>
        <v>129014.28597992616</v>
      </c>
      <c r="F33" s="16">
        <f t="shared" si="2"/>
        <v>-2298.7805291878321</v>
      </c>
      <c r="G33" s="31">
        <f t="shared" si="1"/>
        <v>1705.9437818020006</v>
      </c>
      <c r="H33" s="47">
        <f>G33-F33</f>
        <v>4004.7243109898327</v>
      </c>
    </row>
    <row r="34" spans="1:8">
      <c r="A34" s="7" t="s">
        <v>20</v>
      </c>
      <c r="B34" s="34">
        <v>176087</v>
      </c>
      <c r="C34" s="36">
        <v>11737321.798167694</v>
      </c>
      <c r="D34" s="41">
        <v>177326</v>
      </c>
      <c r="E34" s="42">
        <f t="shared" si="0"/>
        <v>11762255.668728219</v>
      </c>
      <c r="F34" s="16">
        <f t="shared" si="2"/>
        <v>24933.870560524985</v>
      </c>
      <c r="G34" s="31">
        <f t="shared" si="1"/>
        <v>155531.20156905992</v>
      </c>
      <c r="H34" s="47">
        <f t="shared" si="3"/>
        <v>130597.33100853494</v>
      </c>
    </row>
    <row r="35" spans="1:8">
      <c r="A35" s="7" t="s">
        <v>21</v>
      </c>
      <c r="B35" s="34">
        <v>15873</v>
      </c>
      <c r="C35" s="36">
        <v>1058036.702892978</v>
      </c>
      <c r="D35" s="41">
        <v>15833</v>
      </c>
      <c r="E35" s="42">
        <f t="shared" si="0"/>
        <v>1050222.7197533012</v>
      </c>
      <c r="F35" s="16">
        <f t="shared" si="2"/>
        <v>-7813.9831396767404</v>
      </c>
      <c r="G35" s="31">
        <f t="shared" si="1"/>
        <v>13886.996348211349</v>
      </c>
      <c r="H35" s="47">
        <f>G35-F35</f>
        <v>21700.979487888089</v>
      </c>
    </row>
    <row r="36" spans="1:8" ht="13.5" thickBot="1">
      <c r="A36" s="8" t="s">
        <v>22</v>
      </c>
      <c r="B36" s="34">
        <v>2400</v>
      </c>
      <c r="C36" s="36">
        <v>159975.30945272773</v>
      </c>
      <c r="D36" s="44">
        <v>2378</v>
      </c>
      <c r="E36" s="45">
        <f t="shared" si="0"/>
        <v>157735.7182829123</v>
      </c>
      <c r="F36" s="17">
        <f t="shared" si="2"/>
        <v>-2239.5911698154232</v>
      </c>
      <c r="G36" s="33">
        <f t="shared" si="1"/>
        <v>2085.7245825836285</v>
      </c>
      <c r="H36" s="47">
        <f t="shared" si="3"/>
        <v>4325.3157523990521</v>
      </c>
    </row>
    <row r="37" spans="1:8" ht="13.5" thickBot="1">
      <c r="A37" s="1" t="s">
        <v>26</v>
      </c>
      <c r="B37" s="2">
        <f>SUM(B9:B36)</f>
        <v>462914</v>
      </c>
      <c r="C37" s="15">
        <f>SUM(C9:C36)</f>
        <v>30856170.999999996</v>
      </c>
      <c r="D37" s="29">
        <f>SUM(D9:D36)</f>
        <v>465183</v>
      </c>
      <c r="E37" s="21">
        <f>C37</f>
        <v>30856170.999999996</v>
      </c>
      <c r="F37" s="24">
        <f>SUM(F9:F36)</f>
        <v>-3.827153705060482E-9</v>
      </c>
      <c r="G37" s="32">
        <v>408008.25</v>
      </c>
      <c r="H37" s="48">
        <f>SUM(H9:H36)</f>
        <v>408008.2500000039</v>
      </c>
    </row>
    <row r="38" spans="1:8">
      <c r="G38" s="5"/>
      <c r="H38" s="5"/>
    </row>
    <row r="39" spans="1:8">
      <c r="A39" s="35" t="s">
        <v>45</v>
      </c>
    </row>
    <row r="40" spans="1:8">
      <c r="E40" s="5"/>
    </row>
  </sheetData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jkaituri</dc:creator>
  <cp:lastModifiedBy>jkaituri</cp:lastModifiedBy>
  <dcterms:created xsi:type="dcterms:W3CDTF">2010-02-02T12:49:20Z</dcterms:created>
  <dcterms:modified xsi:type="dcterms:W3CDTF">2012-03-13T06:47:01Z</dcterms:modified>
</cp:coreProperties>
</file>