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ämäTyökirja" defaultThemeVersion="124226"/>
  <bookViews>
    <workbookView xWindow="0" yWindow="60" windowWidth="11940" windowHeight="5970"/>
  </bookViews>
  <sheets>
    <sheet name="Pelan menotulo 3.2" sheetId="1" r:id="rId1"/>
  </sheets>
  <calcPr calcId="145621"/>
</workbook>
</file>

<file path=xl/calcChain.xml><?xml version="1.0" encoding="utf-8"?>
<calcChain xmlns="http://schemas.openxmlformats.org/spreadsheetml/2006/main">
  <c r="C6" i="1" l="1"/>
  <c r="C5" i="1"/>
  <c r="C16" i="1"/>
  <c r="C21" i="1"/>
  <c r="H41" i="1"/>
  <c r="E41" i="1"/>
  <c r="H40" i="1"/>
  <c r="E40" i="1"/>
  <c r="F6" i="1"/>
  <c r="F5" i="1"/>
  <c r="F21" i="1"/>
  <c r="F16" i="1" s="1"/>
  <c r="G21" i="1"/>
  <c r="E18" i="1" l="1"/>
  <c r="G5" i="1" l="1"/>
  <c r="G16" i="1"/>
  <c r="H13" i="1"/>
  <c r="H12" i="1"/>
  <c r="G8" i="1" l="1"/>
  <c r="D8" i="1"/>
  <c r="G6" i="1"/>
  <c r="D21" i="1" l="1"/>
  <c r="H21" i="1"/>
  <c r="H37" i="1"/>
  <c r="H36" i="1"/>
  <c r="E37" i="1"/>
  <c r="E36" i="1"/>
  <c r="H33" i="1"/>
  <c r="H32" i="1"/>
  <c r="E33" i="1"/>
  <c r="E32" i="1"/>
  <c r="H28" i="1"/>
  <c r="H29" i="1"/>
  <c r="E29" i="1"/>
  <c r="E28" i="1"/>
  <c r="F8" i="1"/>
  <c r="C8" i="1"/>
  <c r="E13" i="1"/>
  <c r="E12" i="1"/>
  <c r="E11" i="1"/>
  <c r="E10" i="1"/>
  <c r="E9" i="1"/>
  <c r="E24" i="1"/>
  <c r="E22" i="1"/>
  <c r="E23" i="1"/>
  <c r="E20" i="1"/>
  <c r="E19" i="1"/>
  <c r="E17" i="1"/>
  <c r="H11" i="1"/>
  <c r="H10" i="1"/>
  <c r="H9" i="1"/>
  <c r="H24" i="1"/>
  <c r="H22" i="1"/>
  <c r="H23" i="1"/>
  <c r="H20" i="1"/>
  <c r="H19" i="1"/>
  <c r="H18" i="1"/>
  <c r="H17" i="1"/>
  <c r="E21" i="1" l="1"/>
  <c r="D16" i="1"/>
  <c r="H5" i="1"/>
  <c r="H16" i="1"/>
  <c r="H8" i="1"/>
  <c r="H6" i="1"/>
  <c r="D6" i="1"/>
  <c r="E8" i="1"/>
  <c r="E6" i="1" l="1"/>
  <c r="D5" i="1"/>
  <c r="E16" i="1"/>
  <c r="E5" i="1" l="1"/>
</calcChain>
</file>

<file path=xl/sharedStrings.xml><?xml version="1.0" encoding="utf-8"?>
<sst xmlns="http://schemas.openxmlformats.org/spreadsheetml/2006/main" count="92" uniqueCount="55">
  <si>
    <t>Kustannuspaikkaryhmän meno-tulo raportti</t>
  </si>
  <si>
    <t>Pääkirjatilit ja nimikkeet</t>
  </si>
  <si>
    <t xml:space="preserve">TA 2010 </t>
  </si>
  <si>
    <t>Tot%  2010</t>
  </si>
  <si>
    <t xml:space="preserve">TA 2011 </t>
  </si>
  <si>
    <t>Tot% 2011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</si>
  <si>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</si>
  <si>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</si>
  <si>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</si>
  <si>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</si>
  <si>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</si>
  <si>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</si>
  <si>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</si>
  <si>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100032A</t>
  </si>
  <si>
    <t>Maksutuotot</t>
  </si>
  <si>
    <t>100033A</t>
  </si>
  <si>
    <t>Tuet ja avustukset</t>
  </si>
  <si>
    <t>100034A</t>
  </si>
  <si>
    <t>Vuokratuotot</t>
  </si>
  <si>
    <t>100035A</t>
  </si>
  <si>
    <t>Muut toimintatuotot</t>
  </si>
  <si>
    <t>Sisäiset korot</t>
  </si>
  <si>
    <t>MENOT</t>
  </si>
  <si>
    <t>10004A</t>
  </si>
  <si>
    <t>Toimintakulut</t>
  </si>
  <si>
    <t>100040A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</si>
  <si>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</si>
  <si>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</si>
  <si>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</si>
  <si>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</si>
  <si>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</si>
  <si>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</si>
  <si>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</si>
  <si>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</si>
  <si>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</si>
  <si>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</si>
  <si>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</si>
  <si>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</si>
  <si>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Tukipalvelut</t>
  </si>
  <si>
    <t>Pelastuspalvelut</t>
  </si>
  <si>
    <t>Turvallisuuspalvelut</t>
  </si>
  <si>
    <t>Tot% 2010</t>
  </si>
  <si>
    <t>40100</t>
  </si>
  <si>
    <t>40200</t>
  </si>
  <si>
    <t>40300</t>
  </si>
  <si>
    <t xml:space="preserve">     10003A</t>
  </si>
  <si>
    <t xml:space="preserve">     10004A</t>
  </si>
  <si>
    <t xml:space="preserve">Tot. 1  -  11 2010 </t>
  </si>
  <si>
    <t xml:space="preserve">Tot. 1  -  12 2011 </t>
  </si>
  <si>
    <t xml:space="preserve">Tot. 1  -  12 2010 </t>
  </si>
  <si>
    <t>Henkilöstökulut</t>
  </si>
  <si>
    <r>
      <t xml:space="preserve">Talouden toteutuminen: tammi-joulukuu 2011 (100 %) </t>
    </r>
    <r>
      <rPr>
        <b/>
        <sz val="10"/>
        <color rgb="FFFF0000"/>
        <rFont val="Arial Unicode MS"/>
        <family val="2"/>
      </rPr>
      <t>TILINPÄÄTÖS</t>
    </r>
  </si>
  <si>
    <t>40400</t>
  </si>
  <si>
    <t>Ensihoitopalvleut</t>
  </si>
  <si>
    <t>V-S pelastuslaitos; tuki-, pelastus-, turvallisuus- ja ensihoitopalvelut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</si>
</sst>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13">
    <font>
      <sz val="10"/>
      <name val="Arial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3" fontId="7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164" fontId="6" fillId="3" borderId="4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49" fontId="5" fillId="4" borderId="9" xfId="0" applyNumberFormat="1" applyFont="1" applyFill="1" applyBorder="1" applyAlignment="1">
      <alignment horizontal="left" vertical="center" wrapText="1" indent="2"/>
    </xf>
    <xf numFmtId="49" fontId="5" fillId="4" borderId="10" xfId="0" applyNumberFormat="1" applyFont="1" applyFill="1" applyBorder="1" applyAlignment="1">
      <alignment horizontal="lef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164" fontId="5" fillId="4" borderId="10" xfId="0" applyNumberFormat="1" applyFont="1" applyFill="1" applyBorder="1" applyAlignment="1">
      <alignment horizontal="right" vertical="center" wrapText="1"/>
    </xf>
    <xf numFmtId="164" fontId="5" fillId="4" borderId="11" xfId="0" applyNumberFormat="1" applyFont="1" applyFill="1" applyBorder="1" applyAlignment="1">
      <alignment horizontal="right" vertical="center" wrapText="1"/>
    </xf>
    <xf numFmtId="3" fontId="5" fillId="5" borderId="12" xfId="0" applyNumberFormat="1" applyFont="1" applyFill="1" applyBorder="1" applyAlignment="1">
      <alignment horizontal="right" vertical="center" wrapText="1"/>
    </xf>
    <xf numFmtId="4" fontId="5" fillId="5" borderId="12" xfId="0" applyNumberFormat="1" applyFont="1" applyFill="1" applyBorder="1" applyAlignment="1">
      <alignment horizontal="right" vertical="center" wrapText="1"/>
    </xf>
    <xf numFmtId="164" fontId="5" fillId="5" borderId="3" xfId="0" applyNumberFormat="1" applyFont="1" applyFill="1" applyBorder="1" applyAlignment="1">
      <alignment horizontal="right" vertical="center" wrapText="1"/>
    </xf>
    <xf numFmtId="3" fontId="6" fillId="5" borderId="2" xfId="0" applyNumberFormat="1" applyFont="1" applyFill="1" applyBorder="1" applyAlignment="1">
      <alignment horizontal="right" vertical="center" wrapText="1"/>
    </xf>
    <xf numFmtId="4" fontId="5" fillId="6" borderId="2" xfId="0" applyNumberFormat="1" applyFont="1" applyFill="1" applyBorder="1" applyAlignment="1">
      <alignment horizontal="right" vertical="center" wrapText="1"/>
    </xf>
    <xf numFmtId="164" fontId="5" fillId="6" borderId="2" xfId="0" applyNumberFormat="1" applyFont="1" applyFill="1" applyBorder="1" applyAlignment="1">
      <alignment horizontal="right" vertical="center" wrapText="1"/>
    </xf>
    <xf numFmtId="164" fontId="5" fillId="6" borderId="3" xfId="0" applyNumberFormat="1" applyFont="1" applyFill="1" applyBorder="1" applyAlignment="1">
      <alignment horizontal="right" vertical="center" wrapText="1"/>
    </xf>
    <xf numFmtId="3" fontId="5" fillId="5" borderId="2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49" fontId="5" fillId="6" borderId="3" xfId="0" applyNumberFormat="1" applyFont="1" applyFill="1" applyBorder="1" applyAlignment="1">
      <alignment horizontal="left" vertical="center" wrapText="1"/>
    </xf>
    <xf numFmtId="49" fontId="5" fillId="6" borderId="8" xfId="0" applyNumberFormat="1" applyFont="1" applyFill="1" applyBorder="1" applyAlignment="1">
      <alignment horizontal="left" vertical="center" wrapText="1" indent="5"/>
    </xf>
    <xf numFmtId="49" fontId="5" fillId="6" borderId="7" xfId="0" applyNumberFormat="1" applyFont="1" applyFill="1" applyBorder="1" applyAlignment="1">
      <alignment horizontal="left" vertical="center" wrapText="1"/>
    </xf>
    <xf numFmtId="3" fontId="5" fillId="5" borderId="8" xfId="0" applyNumberFormat="1" applyFont="1" applyFill="1" applyBorder="1" applyAlignment="1">
      <alignment horizontal="right" vertical="center" wrapText="1"/>
    </xf>
    <xf numFmtId="3" fontId="6" fillId="5" borderId="8" xfId="0" applyNumberFormat="1" applyFont="1" applyFill="1" applyBorder="1" applyAlignment="1">
      <alignment horizontal="right" vertical="center" wrapText="1"/>
    </xf>
    <xf numFmtId="3" fontId="5" fillId="6" borderId="8" xfId="0" applyNumberFormat="1" applyFont="1" applyFill="1" applyBorder="1" applyAlignment="1">
      <alignment horizontal="right" vertical="center" wrapText="1"/>
    </xf>
    <xf numFmtId="49" fontId="6" fillId="8" borderId="3" xfId="0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right" vertical="center" wrapText="1"/>
    </xf>
    <xf numFmtId="49" fontId="5" fillId="2" borderId="16" xfId="0" applyNumberFormat="1" applyFont="1" applyFill="1" applyBorder="1" applyAlignment="1">
      <alignment horizontal="right" vertical="center" wrapText="1"/>
    </xf>
    <xf numFmtId="49" fontId="5" fillId="2" borderId="17" xfId="0" applyNumberFormat="1" applyFont="1" applyFill="1" applyBorder="1" applyAlignment="1">
      <alignment horizontal="right" vertical="center" wrapText="1"/>
    </xf>
    <xf numFmtId="49" fontId="5" fillId="3" borderId="16" xfId="0" applyNumberFormat="1" applyFont="1" applyFill="1" applyBorder="1" applyAlignment="1">
      <alignment horizontal="right" vertical="center" wrapText="1"/>
    </xf>
    <xf numFmtId="49" fontId="5" fillId="3" borderId="17" xfId="0" applyNumberFormat="1" applyFont="1" applyFill="1" applyBorder="1" applyAlignment="1">
      <alignment horizontal="right" vertical="center" wrapText="1"/>
    </xf>
    <xf numFmtId="3" fontId="5" fillId="4" borderId="18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9" fontId="5" fillId="4" borderId="5" xfId="0" applyNumberFormat="1" applyFont="1" applyFill="1" applyBorder="1" applyAlignment="1">
      <alignment horizontal="right" vertical="center" wrapText="1"/>
    </xf>
    <xf numFmtId="164" fontId="5" fillId="4" borderId="4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3" fontId="5" fillId="4" borderId="9" xfId="0" applyNumberFormat="1" applyFont="1" applyFill="1" applyBorder="1" applyAlignment="1">
      <alignment horizontal="right" vertical="center" wrapText="1"/>
    </xf>
    <xf numFmtId="3" fontId="5" fillId="5" borderId="19" xfId="0" applyNumberFormat="1" applyFont="1" applyFill="1" applyBorder="1" applyAlignment="1">
      <alignment horizontal="right" vertical="center" wrapText="1"/>
    </xf>
    <xf numFmtId="3" fontId="6" fillId="5" borderId="19" xfId="0" applyNumberFormat="1" applyFont="1" applyFill="1" applyBorder="1" applyAlignment="1">
      <alignment horizontal="right" vertical="center" wrapText="1"/>
    </xf>
    <xf numFmtId="3" fontId="5" fillId="5" borderId="22" xfId="0" applyNumberFormat="1" applyFont="1" applyFill="1" applyBorder="1" applyAlignment="1">
      <alignment horizontal="right" vertical="center" wrapText="1"/>
    </xf>
    <xf numFmtId="3" fontId="6" fillId="5" borderId="22" xfId="0" applyNumberFormat="1" applyFont="1" applyFill="1" applyBorder="1" applyAlignment="1">
      <alignment horizontal="right" vertical="center" wrapText="1"/>
    </xf>
    <xf numFmtId="49" fontId="6" fillId="8" borderId="8" xfId="0" applyNumberFormat="1" applyFont="1" applyFill="1" applyBorder="1" applyAlignment="1">
      <alignment horizontal="left" vertical="center" wrapText="1" indent="4"/>
    </xf>
    <xf numFmtId="49" fontId="6" fillId="8" borderId="22" xfId="0" applyNumberFormat="1" applyFont="1" applyFill="1" applyBorder="1" applyAlignment="1">
      <alignment horizontal="left" vertical="center" wrapText="1" indent="4"/>
    </xf>
    <xf numFmtId="49" fontId="6" fillId="8" borderId="24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5" fillId="9" borderId="26" xfId="0" applyNumberFormat="1" applyFont="1" applyFill="1" applyBorder="1" applyAlignment="1">
      <alignment horizontal="right" vertical="center" wrapText="1"/>
    </xf>
    <xf numFmtId="4" fontId="9" fillId="5" borderId="2" xfId="0" applyNumberFormat="1" applyFont="1" applyFill="1" applyBorder="1" applyAlignment="1">
      <alignment horizontal="right" vertical="center" wrapText="1"/>
    </xf>
    <xf numFmtId="49" fontId="5" fillId="4" borderId="27" xfId="0" applyNumberFormat="1" applyFont="1" applyFill="1" applyBorder="1" applyAlignment="1">
      <alignment horizontal="left" vertical="center" wrapText="1" indent="2"/>
    </xf>
    <xf numFmtId="49" fontId="5" fillId="4" borderId="28" xfId="0" applyNumberFormat="1" applyFont="1" applyFill="1" applyBorder="1" applyAlignment="1">
      <alignment horizontal="left" vertical="center" wrapText="1"/>
    </xf>
    <xf numFmtId="4" fontId="5" fillId="4" borderId="11" xfId="0" applyNumberFormat="1" applyFont="1" applyFill="1" applyBorder="1" applyAlignment="1">
      <alignment horizontal="right" vertical="center" wrapText="1"/>
    </xf>
    <xf numFmtId="49" fontId="10" fillId="7" borderId="15" xfId="0" applyNumberFormat="1" applyFont="1" applyFill="1" applyBorder="1" applyAlignment="1">
      <alignment horizontal="left" vertical="center" wrapText="1"/>
    </xf>
    <xf numFmtId="49" fontId="6" fillId="7" borderId="29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right" vertical="center" wrapText="1"/>
    </xf>
    <xf numFmtId="49" fontId="6" fillId="4" borderId="30" xfId="0" applyNumberFormat="1" applyFont="1" applyFill="1" applyBorder="1" applyAlignment="1">
      <alignment horizontal="left" vertical="center" wrapText="1"/>
    </xf>
    <xf numFmtId="49" fontId="6" fillId="4" borderId="31" xfId="0" applyNumberFormat="1" applyFont="1" applyFill="1" applyBorder="1" applyAlignment="1">
      <alignment horizontal="left" vertical="center" wrapText="1"/>
    </xf>
    <xf numFmtId="3" fontId="6" fillId="4" borderId="30" xfId="0" applyNumberFormat="1" applyFont="1" applyFill="1" applyBorder="1" applyAlignment="1">
      <alignment horizontal="right" vertical="center" wrapText="1"/>
    </xf>
    <xf numFmtId="164" fontId="6" fillId="4" borderId="33" xfId="0" applyNumberFormat="1" applyFont="1" applyFill="1" applyBorder="1" applyAlignment="1">
      <alignment horizontal="right" vertical="center" wrapText="1"/>
    </xf>
    <xf numFmtId="164" fontId="6" fillId="4" borderId="34" xfId="0" applyNumberFormat="1" applyFont="1" applyFill="1" applyBorder="1" applyAlignment="1">
      <alignment horizontal="right" vertical="center" wrapText="1"/>
    </xf>
    <xf numFmtId="49" fontId="6" fillId="4" borderId="13" xfId="0" applyNumberFormat="1" applyFont="1" applyFill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3" fontId="6" fillId="4" borderId="13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49" fontId="5" fillId="2" borderId="35" xfId="0" applyNumberFormat="1" applyFont="1" applyFill="1" applyBorder="1" applyAlignment="1">
      <alignment horizontal="right" vertical="center" wrapText="1"/>
    </xf>
    <xf numFmtId="164" fontId="6" fillId="4" borderId="32" xfId="0" applyNumberFormat="1" applyFont="1" applyFill="1" applyBorder="1" applyAlignment="1">
      <alignment horizontal="right" vertical="center" wrapText="1"/>
    </xf>
    <xf numFmtId="164" fontId="6" fillId="10" borderId="2" xfId="0" applyNumberFormat="1" applyFont="1" applyFill="1" applyBorder="1" applyAlignment="1">
      <alignment horizontal="right" vertical="center" wrapText="1"/>
    </xf>
    <xf numFmtId="164" fontId="6" fillId="10" borderId="3" xfId="0" applyNumberFormat="1" applyFont="1" applyFill="1" applyBorder="1" applyAlignment="1">
      <alignment horizontal="right" vertical="center" wrapText="1"/>
    </xf>
    <xf numFmtId="3" fontId="5" fillId="4" borderId="30" xfId="0" applyNumberFormat="1" applyFont="1" applyFill="1" applyBorder="1" applyAlignment="1">
      <alignment horizontal="right" vertical="center" wrapText="1"/>
    </xf>
    <xf numFmtId="4" fontId="5" fillId="4" borderId="32" xfId="0" applyNumberFormat="1" applyFont="1" applyFill="1" applyBorder="1" applyAlignment="1">
      <alignment horizontal="right" vertical="center" wrapText="1"/>
    </xf>
    <xf numFmtId="164" fontId="5" fillId="4" borderId="33" xfId="0" applyNumberFormat="1" applyFont="1" applyFill="1" applyBorder="1" applyAlignment="1">
      <alignment horizontal="right" vertical="center" wrapText="1"/>
    </xf>
    <xf numFmtId="3" fontId="5" fillId="4" borderId="13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horizontal="right" vertical="center" wrapText="1"/>
    </xf>
    <xf numFmtId="164" fontId="5" fillId="4" borderId="14" xfId="0" applyNumberFormat="1" applyFont="1" applyFill="1" applyBorder="1" applyAlignment="1">
      <alignment horizontal="right" vertical="center" wrapText="1"/>
    </xf>
    <xf numFmtId="49" fontId="6" fillId="8" borderId="19" xfId="0" applyNumberFormat="1" applyFont="1" applyFill="1" applyBorder="1" applyAlignment="1">
      <alignment horizontal="left" vertical="center" wrapText="1" indent="4"/>
    </xf>
    <xf numFmtId="49" fontId="6" fillId="8" borderId="21" xfId="0" applyNumberFormat="1" applyFont="1" applyFill="1" applyBorder="1" applyAlignment="1">
      <alignment horizontal="left" vertical="center" wrapText="1"/>
    </xf>
    <xf numFmtId="49" fontId="6" fillId="4" borderId="18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49" fontId="5" fillId="6" borderId="13" xfId="0" applyNumberFormat="1" applyFont="1" applyFill="1" applyBorder="1" applyAlignment="1">
      <alignment horizontal="left" vertical="center" wrapText="1" indent="4"/>
    </xf>
    <xf numFmtId="9" fontId="11" fillId="0" borderId="0" xfId="0" applyNumberFormat="1" applyFont="1"/>
    <xf numFmtId="164" fontId="6" fillId="10" borderId="23" xfId="0" applyNumberFormat="1" applyFont="1" applyFill="1" applyBorder="1" applyAlignment="1">
      <alignment horizontal="right" vertical="center" wrapText="1"/>
    </xf>
    <xf numFmtId="164" fontId="6" fillId="10" borderId="2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" fillId="0" borderId="0" xfId="0" applyFont="1"/>
    <xf numFmtId="165" fontId="11" fillId="0" borderId="0" xfId="0" applyNumberFormat="1" applyFont="1"/>
    <xf numFmtId="4" fontId="11" fillId="0" borderId="0" xfId="0" applyNumberFormat="1" applyFont="1"/>
    <xf numFmtId="0" fontId="11" fillId="0" borderId="0" xfId="0" applyFont="1"/>
    <xf numFmtId="49" fontId="6" fillId="4" borderId="5" xfId="0" applyNumberFormat="1" applyFont="1" applyFill="1" applyBorder="1" applyAlignment="1">
      <alignment horizontal="left" vertical="center" wrapText="1"/>
    </xf>
    <xf numFmtId="49" fontId="5" fillId="6" borderId="13" xfId="0" applyNumberFormat="1" applyFont="1" applyFill="1" applyBorder="1" applyAlignment="1">
      <alignment horizontal="left" vertical="center" wrapText="1" indent="5"/>
    </xf>
    <xf numFmtId="3" fontId="5" fillId="6" borderId="13" xfId="0" applyNumberFormat="1" applyFont="1" applyFill="1" applyBorder="1" applyAlignment="1">
      <alignment horizontal="right" vertical="center" wrapText="1"/>
    </xf>
    <xf numFmtId="4" fontId="5" fillId="6" borderId="6" xfId="0" applyNumberFormat="1" applyFont="1" applyFill="1" applyBorder="1" applyAlignment="1">
      <alignment horizontal="right" vertical="center" wrapText="1"/>
    </xf>
    <xf numFmtId="164" fontId="5" fillId="6" borderId="7" xfId="0" applyNumberFormat="1" applyFont="1" applyFill="1" applyBorder="1" applyAlignment="1">
      <alignment horizontal="right" vertical="center" wrapText="1"/>
    </xf>
    <xf numFmtId="3" fontId="8" fillId="6" borderId="13" xfId="0" applyNumberFormat="1" applyFont="1" applyFill="1" applyBorder="1" applyAlignment="1">
      <alignment horizontal="right" vertical="center" wrapText="1"/>
    </xf>
    <xf numFmtId="164" fontId="5" fillId="6" borderId="6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164" fontId="0" fillId="0" borderId="0" xfId="0" applyNumberFormat="1"/>
    <xf numFmtId="164" fontId="6" fillId="10" borderId="20" xfId="0" applyNumberFormat="1" applyFont="1" applyFill="1" applyBorder="1" applyAlignment="1">
      <alignment horizontal="right" vertical="center" wrapText="1"/>
    </xf>
    <xf numFmtId="164" fontId="6" fillId="10" borderId="2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" fontId="5" fillId="11" borderId="20" xfId="0" applyNumberFormat="1" applyFont="1" applyFill="1" applyBorder="1" applyAlignment="1">
      <alignment horizontal="right" vertical="center" wrapText="1"/>
    </xf>
    <xf numFmtId="164" fontId="5" fillId="11" borderId="2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4" fontId="0" fillId="0" borderId="0" xfId="0" applyNumberFormat="1" applyFill="1" applyBorder="1"/>
    <xf numFmtId="165" fontId="11" fillId="0" borderId="0" xfId="0" applyNumberFormat="1" applyFont="1" applyFill="1" applyBorder="1"/>
    <xf numFmtId="0" fontId="3" fillId="0" borderId="0" xfId="0" applyFont="1" applyFill="1" applyBorder="1"/>
    <xf numFmtId="49" fontId="6" fillId="7" borderId="25" xfId="0" applyNumberFormat="1" applyFont="1" applyFill="1" applyBorder="1" applyAlignment="1">
      <alignment horizontal="left" vertical="center" wrapText="1"/>
    </xf>
    <xf numFmtId="49" fontId="6" fillId="7" borderId="36" xfId="0" applyNumberFormat="1" applyFont="1" applyFill="1" applyBorder="1" applyAlignment="1">
      <alignment horizontal="left" vertical="center" wrapText="1"/>
    </xf>
    <xf numFmtId="49" fontId="6" fillId="7" borderId="37" xfId="0" applyNumberFormat="1" applyFont="1" applyFill="1" applyBorder="1" applyAlignment="1">
      <alignment horizontal="left" vertical="center" wrapText="1"/>
    </xf>
    <xf numFmtId="49" fontId="6" fillId="7" borderId="38" xfId="0" applyNumberFormat="1" applyFont="1" applyFill="1" applyBorder="1" applyAlignment="1">
      <alignment horizontal="left" vertical="center" wrapText="1"/>
    </xf>
    <xf numFmtId="49" fontId="1" fillId="6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9" fontId="4" fillId="7" borderId="39" xfId="0" applyNumberFormat="1" applyFont="1" applyFill="1" applyBorder="1" applyAlignment="1">
      <alignment horizontal="left" vertical="center" wrapText="1"/>
    </xf>
    <xf numFmtId="49" fontId="4" fillId="7" borderId="35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M51"/>
  <sheetViews>
    <sheetView showGridLines="0" tabSelected="1" workbookViewId="0">
      <selection activeCell="K17" sqref="K17"/>
    </sheetView>
  </sheetViews>
  <sheetFormatPr defaultRowHeight="12.75"/>
  <cols>
    <col min="1" max="1" width="26.7109375" customWidth="1"/>
    <col min="2" max="2" width="17.140625" customWidth="1"/>
    <col min="3" max="3" width="11" customWidth="1"/>
    <col min="4" max="4" width="16.85546875" customWidth="1"/>
    <col min="5" max="5" width="8.85546875" customWidth="1"/>
    <col min="6" max="6" width="11.42578125" customWidth="1"/>
    <col min="7" max="7" width="16.85546875" customWidth="1"/>
    <col min="8" max="8" width="8.42578125" customWidth="1"/>
    <col min="9" max="9" width="3.42578125" customWidth="1"/>
    <col min="10" max="10" width="14.42578125" customWidth="1"/>
    <col min="12" max="12" width="14.7109375" customWidth="1"/>
  </cols>
  <sheetData>
    <row r="1" spans="1:13" ht="12.75" customHeight="1">
      <c r="A1" s="124" t="s">
        <v>0</v>
      </c>
      <c r="B1" s="124"/>
      <c r="C1" s="124"/>
      <c r="D1" s="124"/>
      <c r="G1" s="1"/>
    </row>
    <row r="2" spans="1:13" ht="15" customHeight="1">
      <c r="A2" s="125" t="s">
        <v>51</v>
      </c>
      <c r="B2" s="125"/>
      <c r="C2" s="125"/>
      <c r="D2" s="125"/>
      <c r="E2" s="125"/>
      <c r="F2" s="125"/>
      <c r="G2" s="125"/>
    </row>
    <row r="3" spans="1:13" ht="15.75" customHeight="1" thickBot="1">
      <c r="A3" s="126" t="s">
        <v>54</v>
      </c>
      <c r="B3" s="126"/>
      <c r="C3" s="126"/>
      <c r="D3" s="126"/>
      <c r="E3" s="126"/>
      <c r="F3" s="126"/>
      <c r="G3" s="2">
        <v>40981</v>
      </c>
      <c r="H3" s="91">
        <v>1</v>
      </c>
    </row>
    <row r="4" spans="1:13" ht="13.5" thickBot="1">
      <c r="A4" s="127" t="s">
        <v>1</v>
      </c>
      <c r="B4" s="128"/>
      <c r="C4" s="39" t="s">
        <v>2</v>
      </c>
      <c r="D4" s="40" t="s">
        <v>49</v>
      </c>
      <c r="E4" s="41" t="s">
        <v>3</v>
      </c>
      <c r="F4" s="42" t="s">
        <v>4</v>
      </c>
      <c r="G4" s="42" t="s">
        <v>48</v>
      </c>
      <c r="H4" s="43" t="s">
        <v>5</v>
      </c>
      <c r="J4" s="114"/>
      <c r="K4" s="115"/>
      <c r="L4" s="114"/>
    </row>
    <row r="5" spans="1:13" ht="13.5" customHeight="1" thickBot="1">
      <c r="A5" s="120" t="s">
        <v>6</v>
      </c>
      <c r="B5" s="121"/>
      <c r="C5" s="3">
        <f>C16</f>
        <v>37261730</v>
      </c>
      <c r="D5" s="4">
        <f>D16</f>
        <v>36982253.759999998</v>
      </c>
      <c r="E5" s="5">
        <f>D5/C5*100</f>
        <v>99.249964400471995</v>
      </c>
      <c r="F5" s="6">
        <f>F16</f>
        <v>38597858</v>
      </c>
      <c r="G5" s="7">
        <f>G17+G18+G19+G20+G21</f>
        <v>37974282.140000001</v>
      </c>
      <c r="H5" s="8">
        <f>G5/F5*100</f>
        <v>98.384428845766521</v>
      </c>
      <c r="J5" s="116"/>
      <c r="K5" s="115"/>
      <c r="L5" s="117"/>
    </row>
    <row r="6" spans="1:13" ht="13.5" customHeight="1" thickBot="1">
      <c r="A6" s="122" t="s">
        <v>7</v>
      </c>
      <c r="B6" s="123"/>
      <c r="C6" s="9">
        <f>C8</f>
        <v>-38661730</v>
      </c>
      <c r="D6" s="10">
        <f>D8</f>
        <v>-38648603.299999997</v>
      </c>
      <c r="E6" s="11">
        <f>D6/C6*100</f>
        <v>99.966047303108269</v>
      </c>
      <c r="F6" s="12">
        <f>F8</f>
        <v>-40097857.840000004</v>
      </c>
      <c r="G6" s="13">
        <f>G9+G10+G11+G12+G13</f>
        <v>-39504053.370000005</v>
      </c>
      <c r="H6" s="14">
        <f>G6/F6*100</f>
        <v>98.519111738164625</v>
      </c>
      <c r="J6" s="116"/>
      <c r="K6" s="115"/>
      <c r="L6" s="117"/>
    </row>
    <row r="7" spans="1:13" ht="13.5" thickBot="1">
      <c r="A7" s="88" t="s">
        <v>8</v>
      </c>
      <c r="B7" s="89"/>
      <c r="C7" s="15"/>
      <c r="D7" s="15"/>
      <c r="E7" s="16"/>
      <c r="F7" s="15"/>
      <c r="G7" s="17"/>
      <c r="H7" s="16"/>
      <c r="J7" s="118"/>
      <c r="K7" s="119"/>
      <c r="L7" s="117"/>
      <c r="M7" s="95"/>
    </row>
    <row r="8" spans="1:13" ht="13.5" thickBot="1">
      <c r="A8" s="18" t="s">
        <v>9</v>
      </c>
      <c r="B8" s="19" t="s">
        <v>10</v>
      </c>
      <c r="C8" s="20">
        <f>C9+C10+C11+C12+C13+C14</f>
        <v>-38661730</v>
      </c>
      <c r="D8" s="62">
        <f>D9+D10+D11+D12+D13+D14</f>
        <v>-38648603.299999997</v>
      </c>
      <c r="E8" s="21">
        <f t="shared" ref="E8:E13" si="0">D8/C8*100</f>
        <v>99.966047303108269</v>
      </c>
      <c r="F8" s="20">
        <f>F9+F10+F11+F12+F13+F14</f>
        <v>-40097857.840000004</v>
      </c>
      <c r="G8" s="22">
        <f>G9+G10+G11+G12+G13+G14</f>
        <v>-39504053.370000005</v>
      </c>
      <c r="H8" s="58">
        <f t="shared" ref="H8:H13" si="1">G8/F8*100</f>
        <v>98.519111738164625</v>
      </c>
      <c r="J8" s="119"/>
      <c r="K8" s="115"/>
      <c r="L8" s="117"/>
      <c r="M8" s="95"/>
    </row>
    <row r="9" spans="1:13" ht="14.25" thickTop="1" thickBot="1">
      <c r="A9" s="86" t="s">
        <v>11</v>
      </c>
      <c r="B9" s="87" t="s">
        <v>12</v>
      </c>
      <c r="C9" s="23">
        <v>-35020030</v>
      </c>
      <c r="D9" s="24">
        <v>-35038784.140000001</v>
      </c>
      <c r="E9" s="25">
        <f t="shared" si="0"/>
        <v>100.05355260974933</v>
      </c>
      <c r="F9" s="26">
        <v>-36425171</v>
      </c>
      <c r="G9" s="78">
        <v>-35527762.859999999</v>
      </c>
      <c r="H9" s="79">
        <f t="shared" si="1"/>
        <v>97.536296699883721</v>
      </c>
      <c r="L9" s="97"/>
      <c r="M9" s="95"/>
    </row>
    <row r="10" spans="1:13" ht="13.5" customHeight="1" thickBot="1">
      <c r="A10" s="54" t="s">
        <v>13</v>
      </c>
      <c r="B10" s="38" t="s">
        <v>14</v>
      </c>
      <c r="C10" s="30">
        <v>-791900</v>
      </c>
      <c r="D10" s="31">
        <v>-676631.22</v>
      </c>
      <c r="E10" s="25">
        <f t="shared" si="0"/>
        <v>85.444023235256978</v>
      </c>
      <c r="F10" s="26">
        <v>-790791</v>
      </c>
      <c r="G10" s="78">
        <v>-859253.06</v>
      </c>
      <c r="H10" s="79">
        <f t="shared" si="1"/>
        <v>108.65741517038003</v>
      </c>
    </row>
    <row r="11" spans="1:13" ht="13.5" customHeight="1" thickBot="1">
      <c r="A11" s="54" t="s">
        <v>15</v>
      </c>
      <c r="B11" s="38" t="s">
        <v>16</v>
      </c>
      <c r="C11" s="30">
        <v>-2537000</v>
      </c>
      <c r="D11" s="31">
        <v>-2714692.92</v>
      </c>
      <c r="E11" s="25">
        <f t="shared" si="0"/>
        <v>107.0040567599527</v>
      </c>
      <c r="F11" s="26">
        <v>-2607050</v>
      </c>
      <c r="G11" s="78">
        <v>-3008885.38</v>
      </c>
      <c r="H11" s="79">
        <f t="shared" si="1"/>
        <v>115.41341286127999</v>
      </c>
      <c r="J11" s="96"/>
      <c r="K11" s="98"/>
    </row>
    <row r="12" spans="1:13" ht="13.5" thickBot="1">
      <c r="A12" s="54" t="s">
        <v>17</v>
      </c>
      <c r="B12" s="38" t="s">
        <v>18</v>
      </c>
      <c r="C12" s="30">
        <v>-4700</v>
      </c>
      <c r="D12" s="31">
        <v>-5153.2299999999996</v>
      </c>
      <c r="E12" s="25">
        <f t="shared" si="0"/>
        <v>109.6431914893617</v>
      </c>
      <c r="F12" s="26">
        <v>-4275.84</v>
      </c>
      <c r="G12" s="78">
        <v>-3695.49</v>
      </c>
      <c r="H12" s="79">
        <f t="shared" si="1"/>
        <v>86.427228334081718</v>
      </c>
    </row>
    <row r="13" spans="1:13" ht="12" customHeight="1" thickBot="1">
      <c r="A13" s="54" t="s">
        <v>19</v>
      </c>
      <c r="B13" s="38" t="s">
        <v>20</v>
      </c>
      <c r="C13" s="30">
        <v>-188100</v>
      </c>
      <c r="D13" s="59">
        <v>-213341.79</v>
      </c>
      <c r="E13" s="25">
        <f t="shared" si="0"/>
        <v>113.41934609250399</v>
      </c>
      <c r="F13" s="26">
        <v>-190570</v>
      </c>
      <c r="G13" s="78">
        <v>-104456.58</v>
      </c>
      <c r="H13" s="79">
        <f t="shared" si="1"/>
        <v>54.81270924069895</v>
      </c>
      <c r="J13" s="57"/>
      <c r="L13" s="57"/>
    </row>
    <row r="14" spans="1:13" ht="13.5" thickBot="1">
      <c r="A14" s="90"/>
      <c r="B14" s="34" t="s">
        <v>21</v>
      </c>
      <c r="C14" s="30">
        <v>-120000</v>
      </c>
      <c r="D14" s="27">
        <v>0</v>
      </c>
      <c r="E14" s="29">
        <v>0</v>
      </c>
      <c r="F14" s="26">
        <v>-80000</v>
      </c>
      <c r="G14" s="28">
        <v>0</v>
      </c>
      <c r="H14" s="29">
        <v>0</v>
      </c>
      <c r="J14" s="94"/>
      <c r="L14" s="57"/>
    </row>
    <row r="15" spans="1:13" ht="13.5" thickBot="1">
      <c r="A15" s="88" t="s">
        <v>22</v>
      </c>
      <c r="B15" s="99"/>
      <c r="C15" s="44"/>
      <c r="D15" s="45"/>
      <c r="E15" s="46"/>
      <c r="F15" s="44"/>
      <c r="G15" s="47"/>
      <c r="H15" s="48"/>
      <c r="J15" s="57"/>
      <c r="L15" s="57"/>
    </row>
    <row r="16" spans="1:13" ht="13.5" thickBot="1">
      <c r="A16" s="60" t="s">
        <v>23</v>
      </c>
      <c r="B16" s="61" t="s">
        <v>24</v>
      </c>
      <c r="C16" s="49">
        <f>C17+C18+C19+C20+C21</f>
        <v>37261730</v>
      </c>
      <c r="D16" s="22">
        <f>D17+D18+D19+D20+D21</f>
        <v>36982253.759999998</v>
      </c>
      <c r="E16" s="21">
        <f>D16/C16*100</f>
        <v>99.249964400471995</v>
      </c>
      <c r="F16" s="49">
        <f>F17+F18+F19+F20+F21</f>
        <v>38597858</v>
      </c>
      <c r="G16" s="22">
        <f>G17+G18+G19+G20+G21</f>
        <v>37974282.140000001</v>
      </c>
      <c r="H16" s="21">
        <f>G16/F16*100</f>
        <v>98.384428845766521</v>
      </c>
    </row>
    <row r="17" spans="1:12" ht="14.25" thickTop="1" thickBot="1">
      <c r="A17" s="54" t="s">
        <v>25</v>
      </c>
      <c r="B17" s="38" t="s">
        <v>50</v>
      </c>
      <c r="C17" s="50">
        <v>26213080</v>
      </c>
      <c r="D17" s="112">
        <v>26087142.510000002</v>
      </c>
      <c r="E17" s="113">
        <f>D17/C17*100</f>
        <v>99.519562409301017</v>
      </c>
      <c r="F17" s="51">
        <v>27374401</v>
      </c>
      <c r="G17" s="109">
        <v>26537332.850000001</v>
      </c>
      <c r="H17" s="110">
        <f>G17/F17*100</f>
        <v>96.942149893983071</v>
      </c>
      <c r="J17" s="57"/>
      <c r="K17" s="98"/>
    </row>
    <row r="18" spans="1:12" ht="14.25" customHeight="1" thickBot="1">
      <c r="A18" s="55" t="s">
        <v>26</v>
      </c>
      <c r="B18" s="56" t="s">
        <v>27</v>
      </c>
      <c r="C18" s="52">
        <v>4946150</v>
      </c>
      <c r="D18" s="31">
        <v>4805006.0599999996</v>
      </c>
      <c r="E18" s="25">
        <f>D18/C18*100</f>
        <v>97.146387796569044</v>
      </c>
      <c r="F18" s="53">
        <v>4876182</v>
      </c>
      <c r="G18" s="92">
        <v>5207972.47</v>
      </c>
      <c r="H18" s="93">
        <f>G18/F18*100</f>
        <v>106.80430857584888</v>
      </c>
    </row>
    <row r="19" spans="1:12" ht="13.5" thickBot="1">
      <c r="A19" s="54" t="s">
        <v>28</v>
      </c>
      <c r="B19" s="38" t="s">
        <v>29</v>
      </c>
      <c r="C19" s="35">
        <v>1430300</v>
      </c>
      <c r="D19" s="31">
        <v>1439092.43</v>
      </c>
      <c r="E19" s="25">
        <f t="shared" ref="E19:E24" si="2">D19/C19*100</f>
        <v>100.61472628119974</v>
      </c>
      <c r="F19" s="36">
        <v>1481140</v>
      </c>
      <c r="G19" s="78">
        <v>1510655.8</v>
      </c>
      <c r="H19" s="79">
        <f t="shared" ref="H19:H24" si="3">G19/F19*100</f>
        <v>101.99277583482993</v>
      </c>
    </row>
    <row r="20" spans="1:12" ht="13.5" thickBot="1">
      <c r="A20" s="54" t="s">
        <v>30</v>
      </c>
      <c r="B20" s="38" t="s">
        <v>31</v>
      </c>
      <c r="C20" s="35">
        <v>15000</v>
      </c>
      <c r="D20" s="31">
        <v>22585.040000000001</v>
      </c>
      <c r="E20" s="25">
        <f t="shared" si="2"/>
        <v>150.56693333333334</v>
      </c>
      <c r="F20" s="36">
        <v>15000</v>
      </c>
      <c r="G20" s="78">
        <v>14808.28</v>
      </c>
      <c r="H20" s="79">
        <f t="shared" si="3"/>
        <v>98.721866666666671</v>
      </c>
      <c r="L20" s="57"/>
    </row>
    <row r="21" spans="1:12" ht="13.5" thickBot="1">
      <c r="A21" s="54" t="s">
        <v>32</v>
      </c>
      <c r="B21" s="38" t="s">
        <v>33</v>
      </c>
      <c r="C21" s="35">
        <f>C22+C23+C24</f>
        <v>4657200</v>
      </c>
      <c r="D21" s="31">
        <f>D22+D23+D24</f>
        <v>4628427.72</v>
      </c>
      <c r="E21" s="25">
        <f t="shared" si="2"/>
        <v>99.382197887142482</v>
      </c>
      <c r="F21" s="36">
        <f>F22+F23+F24</f>
        <v>4851135</v>
      </c>
      <c r="G21" s="78">
        <f>G22+G23+G24</f>
        <v>4703512.74</v>
      </c>
      <c r="H21" s="79">
        <f t="shared" si="3"/>
        <v>96.956954197316719</v>
      </c>
      <c r="L21" s="57"/>
    </row>
    <row r="22" spans="1:12" ht="13.5" thickBot="1">
      <c r="A22" s="33" t="s">
        <v>34</v>
      </c>
      <c r="B22" s="32" t="s">
        <v>35</v>
      </c>
      <c r="C22" s="37">
        <v>672300</v>
      </c>
      <c r="D22" s="27">
        <v>708151.32</v>
      </c>
      <c r="E22" s="29">
        <f t="shared" si="2"/>
        <v>105.33263721552876</v>
      </c>
      <c r="F22" s="37">
        <v>786500</v>
      </c>
      <c r="G22" s="28">
        <v>575050.61</v>
      </c>
      <c r="H22" s="29">
        <f t="shared" si="3"/>
        <v>73.115144310235209</v>
      </c>
      <c r="L22" s="57"/>
    </row>
    <row r="23" spans="1:12" ht="13.5" thickBot="1">
      <c r="A23" s="33"/>
      <c r="B23" s="32" t="s">
        <v>36</v>
      </c>
      <c r="C23" s="37">
        <v>3900000</v>
      </c>
      <c r="D23" s="27">
        <v>3871628.94</v>
      </c>
      <c r="E23" s="29">
        <f t="shared" si="2"/>
        <v>99.272536923076927</v>
      </c>
      <c r="F23" s="37">
        <v>3961185</v>
      </c>
      <c r="G23" s="28">
        <v>3931505.16</v>
      </c>
      <c r="H23" s="29">
        <f t="shared" si="3"/>
        <v>99.250733303291824</v>
      </c>
      <c r="L23" s="57"/>
    </row>
    <row r="24" spans="1:12" ht="13.5" customHeight="1" thickBot="1">
      <c r="A24" s="100" t="s">
        <v>37</v>
      </c>
      <c r="B24" s="34" t="s">
        <v>33</v>
      </c>
      <c r="C24" s="101">
        <v>84900</v>
      </c>
      <c r="D24" s="102">
        <v>48647.46</v>
      </c>
      <c r="E24" s="103">
        <f t="shared" si="2"/>
        <v>57.29971731448763</v>
      </c>
      <c r="F24" s="104">
        <v>103450</v>
      </c>
      <c r="G24" s="105">
        <v>196956.97</v>
      </c>
      <c r="H24" s="103">
        <f t="shared" si="3"/>
        <v>190.3885645239246</v>
      </c>
      <c r="J24" s="111"/>
    </row>
    <row r="25" spans="1:12">
      <c r="L25" s="108"/>
    </row>
    <row r="26" spans="1:12" ht="13.5" thickBot="1">
      <c r="L26" s="108"/>
    </row>
    <row r="27" spans="1:12" ht="13.5" thickBot="1">
      <c r="A27" s="63" t="s">
        <v>42</v>
      </c>
      <c r="B27" s="64" t="s">
        <v>38</v>
      </c>
      <c r="C27" s="39" t="s">
        <v>2</v>
      </c>
      <c r="D27" s="40" t="s">
        <v>47</v>
      </c>
      <c r="E27" s="40" t="s">
        <v>41</v>
      </c>
      <c r="F27" s="65" t="s">
        <v>4</v>
      </c>
      <c r="G27" s="42" t="s">
        <v>48</v>
      </c>
      <c r="H27" s="43" t="s">
        <v>5</v>
      </c>
      <c r="L27" s="108"/>
    </row>
    <row r="28" spans="1:12">
      <c r="A28" s="66" t="s">
        <v>45</v>
      </c>
      <c r="B28" s="67" t="s">
        <v>10</v>
      </c>
      <c r="C28" s="80">
        <v>-30541530</v>
      </c>
      <c r="D28" s="81">
        <v>-30295868.98</v>
      </c>
      <c r="E28" s="82">
        <f>D28/C28*100</f>
        <v>99.19564926838963</v>
      </c>
      <c r="F28" s="68">
        <v>-31384658</v>
      </c>
      <c r="G28" s="70">
        <v>-31247353.460000001</v>
      </c>
      <c r="H28" s="69">
        <f>G28/F28*100</f>
        <v>99.56251063815958</v>
      </c>
      <c r="L28" s="108"/>
    </row>
    <row r="29" spans="1:12" ht="13.5" thickBot="1">
      <c r="A29" s="71" t="s">
        <v>46</v>
      </c>
      <c r="B29" s="72" t="s">
        <v>24</v>
      </c>
      <c r="C29" s="83">
        <v>11262265</v>
      </c>
      <c r="D29" s="84">
        <v>11240581.65</v>
      </c>
      <c r="E29" s="85">
        <f>D29/C29*100</f>
        <v>99.807469012671973</v>
      </c>
      <c r="F29" s="73">
        <v>11737697</v>
      </c>
      <c r="G29" s="74">
        <v>12327002.300000001</v>
      </c>
      <c r="H29" s="75">
        <f>G29/F29*100</f>
        <v>105.0206211661453</v>
      </c>
      <c r="L29" s="108"/>
    </row>
    <row r="30" spans="1:12" ht="13.5" thickBot="1">
      <c r="L30" s="108"/>
    </row>
    <row r="31" spans="1:12" ht="13.5" thickBot="1">
      <c r="A31" s="63" t="s">
        <v>43</v>
      </c>
      <c r="B31" s="64" t="s">
        <v>39</v>
      </c>
      <c r="C31" s="39" t="s">
        <v>2</v>
      </c>
      <c r="D31" s="40" t="s">
        <v>47</v>
      </c>
      <c r="E31" s="76" t="s">
        <v>41</v>
      </c>
      <c r="F31" s="65" t="s">
        <v>4</v>
      </c>
      <c r="G31" s="42" t="s">
        <v>48</v>
      </c>
      <c r="H31" s="43" t="s">
        <v>5</v>
      </c>
    </row>
    <row r="32" spans="1:12">
      <c r="A32" s="66" t="s">
        <v>45</v>
      </c>
      <c r="B32" s="67" t="s">
        <v>10</v>
      </c>
      <c r="C32" s="80">
        <v>-71400</v>
      </c>
      <c r="D32" s="81">
        <v>-220585.17</v>
      </c>
      <c r="E32" s="82">
        <f>D32/C32*100</f>
        <v>308.94281512605045</v>
      </c>
      <c r="F32" s="68">
        <v>-225000</v>
      </c>
      <c r="G32" s="77">
        <v>-6651.97</v>
      </c>
      <c r="H32" s="69">
        <f>G32/F32*100</f>
        <v>2.9564311111111112</v>
      </c>
    </row>
    <row r="33" spans="1:8" ht="13.5" thickBot="1">
      <c r="A33" s="71" t="s">
        <v>46</v>
      </c>
      <c r="B33" s="72" t="s">
        <v>24</v>
      </c>
      <c r="C33" s="83">
        <v>15313803</v>
      </c>
      <c r="D33" s="84">
        <v>15208602.130000001</v>
      </c>
      <c r="E33" s="85">
        <f>D33/C33*100</f>
        <v>99.31303236694373</v>
      </c>
      <c r="F33" s="73">
        <v>15668110</v>
      </c>
      <c r="G33" s="74">
        <v>15499354.439999999</v>
      </c>
      <c r="H33" s="75">
        <f>G33/F33*100</f>
        <v>98.922936078442135</v>
      </c>
    </row>
    <row r="34" spans="1:8" ht="13.5" thickBot="1"/>
    <row r="35" spans="1:8" ht="13.5" thickBot="1">
      <c r="A35" s="63" t="s">
        <v>44</v>
      </c>
      <c r="B35" s="64" t="s">
        <v>40</v>
      </c>
      <c r="C35" s="39" t="s">
        <v>2</v>
      </c>
      <c r="D35" s="40" t="s">
        <v>47</v>
      </c>
      <c r="E35" s="76" t="s">
        <v>41</v>
      </c>
      <c r="F35" s="65" t="s">
        <v>4</v>
      </c>
      <c r="G35" s="42" t="s">
        <v>48</v>
      </c>
      <c r="H35" s="43" t="s">
        <v>5</v>
      </c>
    </row>
    <row r="36" spans="1:8">
      <c r="A36" s="66" t="s">
        <v>45</v>
      </c>
      <c r="B36" s="67" t="s">
        <v>10</v>
      </c>
      <c r="C36" s="80">
        <v>-348800</v>
      </c>
      <c r="D36" s="81">
        <v>-309272.25</v>
      </c>
      <c r="E36" s="82">
        <f>D36/C36*100</f>
        <v>88.667502866972484</v>
      </c>
      <c r="F36" s="68">
        <v>-368199.72</v>
      </c>
      <c r="G36" s="77">
        <v>-419430.85</v>
      </c>
      <c r="H36" s="69">
        <f>G36/F36*100</f>
        <v>113.91395137399887</v>
      </c>
    </row>
    <row r="37" spans="1:8" ht="13.5" thickBot="1">
      <c r="A37" s="71" t="s">
        <v>46</v>
      </c>
      <c r="B37" s="72" t="s">
        <v>24</v>
      </c>
      <c r="C37" s="83">
        <v>2985662</v>
      </c>
      <c r="D37" s="84">
        <v>2710193.08</v>
      </c>
      <c r="E37" s="85">
        <f>D37/C37*100</f>
        <v>90.773606657418028</v>
      </c>
      <c r="F37" s="73">
        <v>3072051</v>
      </c>
      <c r="G37" s="74">
        <v>2317308.31</v>
      </c>
      <c r="H37" s="75">
        <f>G37/F37*100</f>
        <v>75.431960927732007</v>
      </c>
    </row>
    <row r="38" spans="1:8" ht="13.5" thickBot="1"/>
    <row r="39" spans="1:8" ht="13.5" thickBot="1">
      <c r="A39" s="63" t="s">
        <v>52</v>
      </c>
      <c r="B39" s="64" t="s">
        <v>53</v>
      </c>
      <c r="C39" s="39" t="s">
        <v>2</v>
      </c>
      <c r="D39" s="40" t="s">
        <v>47</v>
      </c>
      <c r="E39" s="76" t="s">
        <v>41</v>
      </c>
      <c r="F39" s="65" t="s">
        <v>4</v>
      </c>
      <c r="G39" s="42" t="s">
        <v>48</v>
      </c>
      <c r="H39" s="43" t="s">
        <v>5</v>
      </c>
    </row>
    <row r="40" spans="1:8">
      <c r="A40" s="66" t="s">
        <v>45</v>
      </c>
      <c r="B40" s="67" t="s">
        <v>10</v>
      </c>
      <c r="C40" s="80">
        <v>-7700000</v>
      </c>
      <c r="D40" s="81">
        <v>-7822876.9000000004</v>
      </c>
      <c r="E40" s="82">
        <f>D40/C40*100</f>
        <v>101.5958038961039</v>
      </c>
      <c r="F40" s="68">
        <v>-8120000</v>
      </c>
      <c r="G40" s="77">
        <v>-7830617.0899999999</v>
      </c>
      <c r="H40" s="69">
        <f>G40/F40*100</f>
        <v>96.436171059113292</v>
      </c>
    </row>
    <row r="41" spans="1:8" ht="13.5" thickBot="1">
      <c r="A41" s="71" t="s">
        <v>46</v>
      </c>
      <c r="B41" s="72" t="s">
        <v>24</v>
      </c>
      <c r="C41" s="83">
        <v>7700000</v>
      </c>
      <c r="D41" s="84">
        <v>7822876.9000000004</v>
      </c>
      <c r="E41" s="85">
        <f>D41/C41*100</f>
        <v>101.5958038961039</v>
      </c>
      <c r="F41" s="73">
        <v>8120000</v>
      </c>
      <c r="G41" s="74">
        <v>7830617.0899999999</v>
      </c>
      <c r="H41" s="75">
        <f>G41/F41*100</f>
        <v>96.436171059113292</v>
      </c>
    </row>
    <row r="43" spans="1:8">
      <c r="C43" s="95"/>
      <c r="D43" s="57"/>
      <c r="F43" s="106"/>
      <c r="G43" s="57"/>
      <c r="H43" s="107"/>
    </row>
    <row r="44" spans="1:8">
      <c r="C44" s="106"/>
      <c r="D44" s="57"/>
      <c r="F44" s="106"/>
      <c r="G44" s="57"/>
      <c r="H44" s="107"/>
    </row>
    <row r="45" spans="1:8">
      <c r="D45" s="57"/>
      <c r="G45" s="57"/>
    </row>
    <row r="47" spans="1:8">
      <c r="D47" s="57"/>
    </row>
    <row r="48" spans="1:8">
      <c r="D48" s="57"/>
    </row>
    <row r="49" spans="3:4">
      <c r="C49" s="95"/>
      <c r="D49" s="57"/>
    </row>
    <row r="51" spans="3:4">
      <c r="C51" s="98"/>
      <c r="D51" s="97"/>
    </row>
  </sheetData>
  <mergeCells count="6">
    <mergeCell ref="A5:B5"/>
    <mergeCell ref="A6:B6"/>
    <mergeCell ref="A1:D1"/>
    <mergeCell ref="A2:G2"/>
    <mergeCell ref="A3:F3"/>
    <mergeCell ref="A4:B4"/>
  </mergeCells>
  <phoneticPr fontId="9" type="noConversion"/>
  <pageMargins left="0.7" right="0.7" top="0.75" bottom="0.75" header="0.3" footer="0.3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jkaituri</cp:lastModifiedBy>
  <cp:lastPrinted>2011-10-06T11:39:06Z</cp:lastPrinted>
  <dcterms:created xsi:type="dcterms:W3CDTF">2011-06-09T07:17:35Z</dcterms:created>
  <dcterms:modified xsi:type="dcterms:W3CDTF">2012-03-13T10:21:45Z</dcterms:modified>
</cp:coreProperties>
</file>