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ämäTyökirja" defaultThemeVersion="124226"/>
  <bookViews>
    <workbookView xWindow="0" yWindow="60" windowWidth="11940" windowHeight="5970"/>
  </bookViews>
  <sheets>
    <sheet name="Pelan menotulo 3.2" sheetId="1" r:id="rId1"/>
  </sheets>
  <calcPr calcId="145621" calcMode="manual"/>
</workbook>
</file>

<file path=xl/calcChain.xml><?xml version="1.0" encoding="utf-8"?>
<calcChain xmlns="http://schemas.openxmlformats.org/spreadsheetml/2006/main">
  <c r="G8" i="1" l="1"/>
  <c r="D8" i="1"/>
  <c r="G6" i="1"/>
  <c r="D21" i="1"/>
  <c r="G21" i="1"/>
  <c r="D24" i="1" l="1"/>
  <c r="E24" i="1" s="1"/>
  <c r="G28" i="1"/>
  <c r="G24" i="1" s="1"/>
  <c r="H24" i="1" s="1"/>
  <c r="H41" i="1"/>
  <c r="H40" i="1"/>
  <c r="E41" i="1"/>
  <c r="E40" i="1"/>
  <c r="H37" i="1"/>
  <c r="H36" i="1"/>
  <c r="E37" i="1"/>
  <c r="E36" i="1"/>
  <c r="H32" i="1"/>
  <c r="H33" i="1"/>
  <c r="E33" i="1"/>
  <c r="E32" i="1"/>
  <c r="D18" i="1"/>
  <c r="D19" i="1" s="1"/>
  <c r="E21" i="1"/>
  <c r="F8" i="1"/>
  <c r="C8" i="1"/>
  <c r="E13" i="1"/>
  <c r="E12" i="1"/>
  <c r="E11" i="1"/>
  <c r="E10" i="1"/>
  <c r="E9" i="1"/>
  <c r="E27" i="1"/>
  <c r="E25" i="1"/>
  <c r="E26" i="1"/>
  <c r="E23" i="1"/>
  <c r="E22" i="1"/>
  <c r="E20" i="1"/>
  <c r="E17" i="1"/>
  <c r="G18" i="1"/>
  <c r="G19" i="1" s="1"/>
  <c r="H21" i="1"/>
  <c r="H11" i="1"/>
  <c r="H10" i="1"/>
  <c r="H9" i="1"/>
  <c r="H27" i="1"/>
  <c r="H25" i="1"/>
  <c r="H26" i="1"/>
  <c r="H23" i="1"/>
  <c r="H22" i="1"/>
  <c r="H20" i="1"/>
  <c r="H17" i="1"/>
  <c r="H8" i="1" l="1"/>
  <c r="H28" i="1"/>
  <c r="E18" i="1"/>
  <c r="H6" i="1"/>
  <c r="G5" i="1"/>
  <c r="H5" i="1" s="1"/>
  <c r="G16" i="1"/>
  <c r="H16" i="1" s="1"/>
  <c r="H19" i="1"/>
  <c r="D16" i="1"/>
  <c r="E19" i="1"/>
  <c r="D6" i="1"/>
  <c r="E6" i="1" s="1"/>
  <c r="E8" i="1"/>
  <c r="H18" i="1"/>
  <c r="D5" i="1" l="1"/>
  <c r="E5" i="1" s="1"/>
  <c r="E16" i="1"/>
</calcChain>
</file>

<file path=xl/sharedStrings.xml><?xml version="1.0" encoding="utf-8"?>
<sst xmlns="http://schemas.openxmlformats.org/spreadsheetml/2006/main" count="89" uniqueCount="58">
  <si>
    <t>Kustannuspaikkaryhmän meno-tulo raportti</t>
  </si>
  <si>
    <r>
      <t>V-S pelastuslaitos;</t>
    </r>
    <r>
      <rPr>
        <b/>
        <i/>
        <sz val="10"/>
        <rFont val="Arial Unicode MS"/>
        <family val="2"/>
      </rPr>
      <t xml:space="preserve"> tuki-, turvallisuus- ja pelastuspalvelut</t>
    </r>
  </si>
  <si>
    <t>Pääkirjatilit ja nimikkeet</t>
  </si>
  <si>
    <t xml:space="preserve">TA 2010 </t>
  </si>
  <si>
    <t>Tot%  2010</t>
  </si>
  <si>
    <t xml:space="preserve">TA 2011 </t>
  </si>
  <si>
    <t>Tot% 2011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</si>
  <si>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</si>
  <si>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</si>
  <si>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</si>
  <si>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</si>
  <si>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</si>
  <si>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</si>
  <si>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</si>
  <si>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oikaisu</t>
  </si>
  <si>
    <t>100032A</t>
  </si>
  <si>
    <t>Maksutuotot</t>
  </si>
  <si>
    <t>100033A</t>
  </si>
  <si>
    <t>Tuet ja avustukset</t>
  </si>
  <si>
    <t>100034A</t>
  </si>
  <si>
    <t>Vuokratuotot</t>
  </si>
  <si>
    <t>100035A</t>
  </si>
  <si>
    <t>Muut toimintatuotot</t>
  </si>
  <si>
    <t>Sisäiset korot</t>
  </si>
  <si>
    <t>MENOT</t>
  </si>
  <si>
    <t>10004A</t>
  </si>
  <si>
    <t>Toimintakulut</t>
  </si>
  <si>
    <t>100040A</t>
  </si>
  <si>
    <t xml:space="preserve"> Henkilöstökulut</t>
  </si>
  <si>
    <t>Lomarahat + haitat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</si>
  <si>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</si>
  <si>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</si>
  <si>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</si>
  <si>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</si>
  <si>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</si>
  <si>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</si>
  <si>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</si>
  <si>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</si>
  <si>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</si>
  <si>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</si>
  <si>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</si>
  <si>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</si>
  <si>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>Tukipalvelut</t>
  </si>
  <si>
    <t>Pelastuspalvelut</t>
  </si>
  <si>
    <t>Turvallisuuspalvelut</t>
  </si>
  <si>
    <t>Tulospalkkio</t>
  </si>
  <si>
    <t>Työkykysetelit</t>
  </si>
  <si>
    <t>VPK -korvaukset</t>
  </si>
  <si>
    <t>Tot% 2010</t>
  </si>
  <si>
    <t>40100</t>
  </si>
  <si>
    <t>40200</t>
  </si>
  <si>
    <t>40300</t>
  </si>
  <si>
    <t xml:space="preserve">     10003A</t>
  </si>
  <si>
    <t xml:space="preserve">     10004A</t>
  </si>
  <si>
    <t>Talouden toteutuminen: tammi-marraskuu 2011 (91,66 %)</t>
  </si>
  <si>
    <t xml:space="preserve">Tot. 1  -  11 2010 </t>
  </si>
  <si>
    <t xml:space="preserve">Tot. 1  -  11 2011 </t>
  </si>
  <si>
    <t>Liite 1 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</si>
</sst>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##0.00;@"/>
  </numFmts>
  <fonts count="13">
    <font>
      <sz val="10"/>
      <name val="Arial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10"/>
      <name val="Arial"/>
      <family val="2"/>
    </font>
    <font>
      <sz val="9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Arial"/>
    </font>
    <font>
      <b/>
      <sz val="9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22"/>
      </right>
      <top/>
      <bottom style="thin">
        <color indexed="64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thin">
        <color indexed="64"/>
      </bottom>
      <diagonal/>
    </border>
    <border>
      <left/>
      <right style="medium">
        <color indexed="64"/>
      </right>
      <top style="medium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/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8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14" fontId="0" fillId="0" borderId="0" xfId="0" applyNumberFormat="1"/>
    <xf numFmtId="14" fontId="4" fillId="0" borderId="0" xfId="0" applyNumberFormat="1" applyFont="1"/>
    <xf numFmtId="3" fontId="8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3" fontId="7" fillId="3" borderId="4" xfId="0" applyNumberFormat="1" applyFont="1" applyFill="1" applyBorder="1" applyAlignment="1">
      <alignment horizontal="right" vertical="center" wrapText="1"/>
    </xf>
    <xf numFmtId="164" fontId="7" fillId="3" borderId="4" xfId="0" applyNumberFormat="1" applyFont="1" applyFill="1" applyBorder="1" applyAlignment="1">
      <alignment horizontal="right"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3" fontId="7" fillId="3" borderId="6" xfId="0" applyNumberFormat="1" applyFont="1" applyFill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horizontal="right" vertical="center" wrapText="1"/>
    </xf>
    <xf numFmtId="164" fontId="7" fillId="3" borderId="7" xfId="0" applyNumberFormat="1" applyFont="1" applyFill="1" applyBorder="1" applyAlignment="1">
      <alignment horizontal="right" vertical="center" wrapText="1"/>
    </xf>
    <xf numFmtId="49" fontId="7" fillId="4" borderId="8" xfId="0" applyNumberFormat="1" applyFont="1" applyFill="1" applyBorder="1" applyAlignment="1">
      <alignment horizontal="left" vertical="center" wrapText="1" indent="4"/>
    </xf>
    <xf numFmtId="3" fontId="6" fillId="4" borderId="2" xfId="0" applyNumberFormat="1" applyFont="1" applyFill="1" applyBorder="1" applyAlignment="1">
      <alignment horizontal="right" vertical="center" wrapText="1"/>
    </xf>
    <xf numFmtId="164" fontId="6" fillId="4" borderId="3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9" fontId="6" fillId="4" borderId="9" xfId="0" applyNumberFormat="1" applyFont="1" applyFill="1" applyBorder="1" applyAlignment="1">
      <alignment horizontal="left" vertical="center" wrapText="1" indent="2"/>
    </xf>
    <xf numFmtId="49" fontId="6" fillId="4" borderId="10" xfId="0" applyNumberFormat="1" applyFont="1" applyFill="1" applyBorder="1" applyAlignment="1">
      <alignment horizontal="left" vertical="center" wrapText="1"/>
    </xf>
    <xf numFmtId="3" fontId="6" fillId="4" borderId="11" xfId="0" applyNumberFormat="1" applyFont="1" applyFill="1" applyBorder="1" applyAlignment="1">
      <alignment horizontal="right" vertical="center" wrapText="1"/>
    </xf>
    <xf numFmtId="164" fontId="6" fillId="4" borderId="10" xfId="0" applyNumberFormat="1" applyFont="1" applyFill="1" applyBorder="1" applyAlignment="1">
      <alignment horizontal="right" vertical="center" wrapText="1"/>
    </xf>
    <xf numFmtId="164" fontId="6" fillId="4" borderId="11" xfId="0" applyNumberFormat="1" applyFont="1" applyFill="1" applyBorder="1" applyAlignment="1">
      <alignment horizontal="right" vertical="center" wrapText="1"/>
    </xf>
    <xf numFmtId="3" fontId="6" fillId="5" borderId="12" xfId="0" applyNumberFormat="1" applyFont="1" applyFill="1" applyBorder="1" applyAlignment="1">
      <alignment horizontal="right" vertical="center" wrapText="1"/>
    </xf>
    <xf numFmtId="4" fontId="6" fillId="5" borderId="12" xfId="0" applyNumberFormat="1" applyFont="1" applyFill="1" applyBorder="1" applyAlignment="1">
      <alignment horizontal="right" vertical="center" wrapText="1"/>
    </xf>
    <xf numFmtId="164" fontId="6" fillId="5" borderId="3" xfId="0" applyNumberFormat="1" applyFont="1" applyFill="1" applyBorder="1" applyAlignment="1">
      <alignment horizontal="right" vertical="center" wrapText="1"/>
    </xf>
    <xf numFmtId="3" fontId="7" fillId="5" borderId="2" xfId="0" applyNumberFormat="1" applyFont="1" applyFill="1" applyBorder="1" applyAlignment="1">
      <alignment horizontal="right" vertical="center" wrapText="1"/>
    </xf>
    <xf numFmtId="164" fontId="7" fillId="5" borderId="2" xfId="0" applyNumberFormat="1" applyFont="1" applyFill="1" applyBorder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49" fontId="9" fillId="6" borderId="8" xfId="0" applyNumberFormat="1" applyFont="1" applyFill="1" applyBorder="1" applyAlignment="1">
      <alignment horizontal="left" vertical="center" wrapText="1" indent="2"/>
    </xf>
    <xf numFmtId="49" fontId="9" fillId="6" borderId="3" xfId="0" applyNumberFormat="1" applyFont="1" applyFill="1" applyBorder="1" applyAlignment="1">
      <alignment horizontal="lef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64" fontId="6" fillId="6" borderId="2" xfId="0" applyNumberFormat="1" applyFont="1" applyFill="1" applyBorder="1" applyAlignment="1">
      <alignment horizontal="right" vertical="center" wrapText="1"/>
    </xf>
    <xf numFmtId="164" fontId="6" fillId="6" borderId="3" xfId="0" applyNumberFormat="1" applyFont="1" applyFill="1" applyBorder="1" applyAlignment="1">
      <alignment horizontal="right" vertical="center" wrapText="1"/>
    </xf>
    <xf numFmtId="3" fontId="6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49" fontId="6" fillId="6" borderId="3" xfId="0" applyNumberFormat="1" applyFont="1" applyFill="1" applyBorder="1" applyAlignment="1">
      <alignment horizontal="left" vertical="center" wrapText="1"/>
    </xf>
    <xf numFmtId="49" fontId="9" fillId="6" borderId="13" xfId="0" applyNumberFormat="1" applyFont="1" applyFill="1" applyBorder="1" applyAlignment="1">
      <alignment horizontal="left" vertical="center" wrapText="1" indent="2"/>
    </xf>
    <xf numFmtId="4" fontId="6" fillId="6" borderId="6" xfId="0" applyNumberFormat="1" applyFont="1" applyFill="1" applyBorder="1" applyAlignment="1">
      <alignment horizontal="right" vertical="center" wrapText="1"/>
    </xf>
    <xf numFmtId="164" fontId="6" fillId="6" borderId="6" xfId="0" applyNumberFormat="1" applyFont="1" applyFill="1" applyBorder="1" applyAlignment="1">
      <alignment horizontal="right" vertical="center" wrapText="1"/>
    </xf>
    <xf numFmtId="164" fontId="6" fillId="6" borderId="7" xfId="0" applyNumberFormat="1" applyFont="1" applyFill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49" fontId="6" fillId="6" borderId="8" xfId="0" applyNumberFormat="1" applyFont="1" applyFill="1" applyBorder="1" applyAlignment="1">
      <alignment horizontal="left" vertical="center" wrapText="1" indent="5"/>
    </xf>
    <xf numFmtId="49" fontId="6" fillId="6" borderId="7" xfId="0" applyNumberFormat="1" applyFont="1" applyFill="1" applyBorder="1" applyAlignment="1">
      <alignment horizontal="left" vertical="center" wrapText="1"/>
    </xf>
    <xf numFmtId="3" fontId="6" fillId="5" borderId="8" xfId="0" applyNumberFormat="1" applyFont="1" applyFill="1" applyBorder="1" applyAlignment="1">
      <alignment horizontal="right" vertical="center" wrapText="1"/>
    </xf>
    <xf numFmtId="3" fontId="7" fillId="5" borderId="8" xfId="0" applyNumberFormat="1" applyFont="1" applyFill="1" applyBorder="1" applyAlignment="1">
      <alignment horizontal="right" vertical="center" wrapText="1"/>
    </xf>
    <xf numFmtId="3" fontId="6" fillId="6" borderId="8" xfId="0" applyNumberFormat="1" applyFont="1" applyFill="1" applyBorder="1" applyAlignment="1">
      <alignment horizontal="right" vertical="center" wrapText="1"/>
    </xf>
    <xf numFmtId="49" fontId="7" fillId="8" borderId="3" xfId="0" applyNumberFormat="1" applyFont="1" applyFill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horizontal="right" vertical="center" wrapText="1"/>
    </xf>
    <xf numFmtId="49" fontId="6" fillId="2" borderId="16" xfId="0" applyNumberFormat="1" applyFont="1" applyFill="1" applyBorder="1" applyAlignment="1">
      <alignment horizontal="right" vertical="center" wrapText="1"/>
    </xf>
    <xf numFmtId="49" fontId="6" fillId="2" borderId="17" xfId="0" applyNumberFormat="1" applyFont="1" applyFill="1" applyBorder="1" applyAlignment="1">
      <alignment horizontal="right" vertical="center" wrapText="1"/>
    </xf>
    <xf numFmtId="49" fontId="6" fillId="3" borderId="16" xfId="0" applyNumberFormat="1" applyFont="1" applyFill="1" applyBorder="1" applyAlignment="1">
      <alignment horizontal="right" vertical="center" wrapText="1"/>
    </xf>
    <xf numFmtId="49" fontId="6" fillId="3" borderId="17" xfId="0" applyNumberFormat="1" applyFont="1" applyFill="1" applyBorder="1" applyAlignment="1">
      <alignment horizontal="right" vertical="center" wrapText="1"/>
    </xf>
    <xf numFmtId="3" fontId="6" fillId="4" borderId="18" xfId="0" applyNumberFormat="1" applyFont="1" applyFill="1" applyBorder="1" applyAlignment="1">
      <alignment horizontal="right" vertical="center" wrapText="1"/>
    </xf>
    <xf numFmtId="4" fontId="6" fillId="4" borderId="4" xfId="0" applyNumberFormat="1" applyFont="1" applyFill="1" applyBorder="1" applyAlignment="1">
      <alignment horizontal="right" vertical="center" wrapText="1"/>
    </xf>
    <xf numFmtId="49" fontId="6" fillId="4" borderId="5" xfId="0" applyNumberFormat="1" applyFont="1" applyFill="1" applyBorder="1" applyAlignment="1">
      <alignment horizontal="right" vertical="center" wrapText="1"/>
    </xf>
    <xf numFmtId="164" fontId="6" fillId="4" borderId="4" xfId="0" applyNumberFormat="1" applyFont="1" applyFill="1" applyBorder="1" applyAlignment="1">
      <alignment horizontal="right"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3" fontId="6" fillId="4" borderId="9" xfId="0" applyNumberFormat="1" applyFont="1" applyFill="1" applyBorder="1" applyAlignment="1">
      <alignment horizontal="right" vertical="center" wrapText="1"/>
    </xf>
    <xf numFmtId="3" fontId="6" fillId="5" borderId="19" xfId="0" applyNumberFormat="1" applyFont="1" applyFill="1" applyBorder="1" applyAlignment="1">
      <alignment horizontal="right" vertical="center" wrapText="1"/>
    </xf>
    <xf numFmtId="4" fontId="6" fillId="6" borderId="20" xfId="0" applyNumberFormat="1" applyFont="1" applyFill="1" applyBorder="1" applyAlignment="1">
      <alignment horizontal="right" vertical="center" wrapText="1"/>
    </xf>
    <xf numFmtId="164" fontId="6" fillId="6" borderId="21" xfId="0" applyNumberFormat="1" applyFont="1" applyFill="1" applyBorder="1" applyAlignment="1">
      <alignment horizontal="right" vertical="center" wrapText="1"/>
    </xf>
    <xf numFmtId="3" fontId="7" fillId="5" borderId="19" xfId="0" applyNumberFormat="1" applyFont="1" applyFill="1" applyBorder="1" applyAlignment="1">
      <alignment horizontal="right" vertical="center" wrapText="1"/>
    </xf>
    <xf numFmtId="164" fontId="6" fillId="6" borderId="20" xfId="0" applyNumberFormat="1" applyFont="1" applyFill="1" applyBorder="1" applyAlignment="1">
      <alignment horizontal="right" vertical="center" wrapText="1"/>
    </xf>
    <xf numFmtId="49" fontId="9" fillId="6" borderId="22" xfId="0" applyNumberFormat="1" applyFont="1" applyFill="1" applyBorder="1" applyAlignment="1">
      <alignment horizontal="left" vertical="center" wrapText="1" indent="2"/>
    </xf>
    <xf numFmtId="49" fontId="9" fillId="6" borderId="23" xfId="0" applyNumberFormat="1" applyFont="1" applyFill="1" applyBorder="1" applyAlignment="1">
      <alignment horizontal="left" vertical="center" wrapText="1"/>
    </xf>
    <xf numFmtId="4" fontId="6" fillId="6" borderId="24" xfId="0" applyNumberFormat="1" applyFont="1" applyFill="1" applyBorder="1" applyAlignment="1">
      <alignment horizontal="right" vertical="center" wrapText="1"/>
    </xf>
    <xf numFmtId="4" fontId="6" fillId="5" borderId="24" xfId="0" applyNumberFormat="1" applyFont="1" applyFill="1" applyBorder="1" applyAlignment="1">
      <alignment horizontal="right" vertical="center" wrapText="1"/>
    </xf>
    <xf numFmtId="164" fontId="6" fillId="5" borderId="23" xfId="0" applyNumberFormat="1" applyFont="1" applyFill="1" applyBorder="1" applyAlignment="1">
      <alignment horizontal="right" vertical="center" wrapText="1"/>
    </xf>
    <xf numFmtId="164" fontId="6" fillId="6" borderId="24" xfId="0" applyNumberFormat="1" applyFont="1" applyFill="1" applyBorder="1" applyAlignment="1">
      <alignment horizontal="right" vertical="center" wrapText="1"/>
    </xf>
    <xf numFmtId="164" fontId="7" fillId="5" borderId="24" xfId="0" applyNumberFormat="1" applyFont="1" applyFill="1" applyBorder="1" applyAlignment="1">
      <alignment horizontal="right" vertical="center" wrapText="1"/>
    </xf>
    <xf numFmtId="164" fontId="7" fillId="5" borderId="23" xfId="0" applyNumberFormat="1" applyFont="1" applyFill="1" applyBorder="1" applyAlignment="1">
      <alignment horizontal="right" vertical="center" wrapText="1"/>
    </xf>
    <xf numFmtId="3" fontId="6" fillId="5" borderId="25" xfId="0" applyNumberFormat="1" applyFont="1" applyFill="1" applyBorder="1" applyAlignment="1">
      <alignment horizontal="right" vertical="center" wrapText="1"/>
    </xf>
    <xf numFmtId="3" fontId="7" fillId="5" borderId="25" xfId="0" applyNumberFormat="1" applyFont="1" applyFill="1" applyBorder="1" applyAlignment="1">
      <alignment horizontal="right" vertical="center" wrapText="1"/>
    </xf>
    <xf numFmtId="164" fontId="6" fillId="6" borderId="26" xfId="0" applyNumberFormat="1" applyFont="1" applyFill="1" applyBorder="1" applyAlignment="1">
      <alignment horizontal="right" vertical="center" wrapText="1"/>
    </xf>
    <xf numFmtId="164" fontId="7" fillId="6" borderId="27" xfId="0" applyNumberFormat="1" applyFont="1" applyFill="1" applyBorder="1" applyAlignment="1">
      <alignment horizontal="right" vertical="center" wrapText="1"/>
    </xf>
    <xf numFmtId="49" fontId="9" fillId="6" borderId="28" xfId="0" applyNumberFormat="1" applyFont="1" applyFill="1" applyBorder="1" applyAlignment="1">
      <alignment horizontal="left" vertical="center" wrapText="1" indent="2"/>
    </xf>
    <xf numFmtId="49" fontId="9" fillId="6" borderId="29" xfId="0" applyNumberFormat="1" applyFont="1" applyFill="1" applyBorder="1" applyAlignment="1">
      <alignment horizontal="left" vertical="center" wrapText="1"/>
    </xf>
    <xf numFmtId="3" fontId="6" fillId="6" borderId="22" xfId="0" applyNumberFormat="1" applyFont="1" applyFill="1" applyBorder="1" applyAlignment="1">
      <alignment horizontal="right" vertical="center" wrapText="1"/>
    </xf>
    <xf numFmtId="3" fontId="9" fillId="6" borderId="8" xfId="0" applyNumberFormat="1" applyFont="1" applyFill="1" applyBorder="1" applyAlignment="1">
      <alignment horizontal="right" vertical="center" wrapText="1"/>
    </xf>
    <xf numFmtId="3" fontId="6" fillId="6" borderId="13" xfId="0" applyNumberFormat="1" applyFont="1" applyFill="1" applyBorder="1" applyAlignment="1">
      <alignment horizontal="right" vertical="center" wrapText="1"/>
    </xf>
    <xf numFmtId="49" fontId="7" fillId="8" borderId="8" xfId="0" applyNumberFormat="1" applyFont="1" applyFill="1" applyBorder="1" applyAlignment="1">
      <alignment horizontal="left" vertical="center" wrapText="1" indent="4"/>
    </xf>
    <xf numFmtId="49" fontId="7" fillId="8" borderId="25" xfId="0" applyNumberFormat="1" applyFont="1" applyFill="1" applyBorder="1" applyAlignment="1">
      <alignment horizontal="left" vertical="center" wrapText="1" indent="4"/>
    </xf>
    <xf numFmtId="49" fontId="7" fillId="8" borderId="27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164" fontId="6" fillId="9" borderId="31" xfId="0" applyNumberFormat="1" applyFont="1" applyFill="1" applyBorder="1" applyAlignment="1">
      <alignment horizontal="right" vertical="center" wrapText="1"/>
    </xf>
    <xf numFmtId="4" fontId="6" fillId="6" borderId="26" xfId="0" applyNumberFormat="1" applyFont="1" applyFill="1" applyBorder="1" applyAlignment="1">
      <alignment horizontal="right" vertical="center" wrapText="1"/>
    </xf>
    <xf numFmtId="164" fontId="6" fillId="6" borderId="27" xfId="0" applyNumberFormat="1" applyFont="1" applyFill="1" applyBorder="1" applyAlignment="1">
      <alignment horizontal="right" vertical="center" wrapText="1"/>
    </xf>
    <xf numFmtId="4" fontId="10" fillId="5" borderId="2" xfId="0" applyNumberFormat="1" applyFont="1" applyFill="1" applyBorder="1" applyAlignment="1">
      <alignment horizontal="right" vertical="center" wrapText="1"/>
    </xf>
    <xf numFmtId="49" fontId="6" fillId="4" borderId="32" xfId="0" applyNumberFormat="1" applyFont="1" applyFill="1" applyBorder="1" applyAlignment="1">
      <alignment horizontal="left" vertical="center" wrapText="1" indent="2"/>
    </xf>
    <xf numFmtId="49" fontId="6" fillId="4" borderId="33" xfId="0" applyNumberFormat="1" applyFont="1" applyFill="1" applyBorder="1" applyAlignment="1">
      <alignment horizontal="left" vertical="center" wrapText="1"/>
    </xf>
    <xf numFmtId="4" fontId="6" fillId="4" borderId="11" xfId="0" applyNumberFormat="1" applyFont="1" applyFill="1" applyBorder="1" applyAlignment="1">
      <alignment horizontal="right" vertical="center" wrapText="1"/>
    </xf>
    <xf numFmtId="49" fontId="11" fillId="7" borderId="15" xfId="0" applyNumberFormat="1" applyFont="1" applyFill="1" applyBorder="1" applyAlignment="1">
      <alignment horizontal="left" vertical="center" wrapText="1"/>
    </xf>
    <xf numFmtId="49" fontId="7" fillId="7" borderId="34" xfId="0" applyNumberFormat="1" applyFont="1" applyFill="1" applyBorder="1" applyAlignment="1">
      <alignment horizontal="left" vertical="center" wrapText="1"/>
    </xf>
    <xf numFmtId="49" fontId="6" fillId="3" borderId="15" xfId="0" applyNumberFormat="1" applyFont="1" applyFill="1" applyBorder="1" applyAlignment="1">
      <alignment horizontal="right" vertical="center" wrapText="1"/>
    </xf>
    <xf numFmtId="49" fontId="7" fillId="4" borderId="35" xfId="0" applyNumberFormat="1" applyFont="1" applyFill="1" applyBorder="1" applyAlignment="1">
      <alignment horizontal="left" vertical="center" wrapText="1"/>
    </xf>
    <xf numFmtId="49" fontId="7" fillId="4" borderId="36" xfId="0" applyNumberFormat="1" applyFont="1" applyFill="1" applyBorder="1" applyAlignment="1">
      <alignment horizontal="left" vertical="center" wrapText="1"/>
    </xf>
    <xf numFmtId="3" fontId="7" fillId="4" borderId="35" xfId="0" applyNumberFormat="1" applyFont="1" applyFill="1" applyBorder="1" applyAlignment="1">
      <alignment horizontal="right" vertical="center" wrapText="1"/>
    </xf>
    <xf numFmtId="164" fontId="7" fillId="4" borderId="38" xfId="0" applyNumberFormat="1" applyFont="1" applyFill="1" applyBorder="1" applyAlignment="1">
      <alignment horizontal="right" vertical="center" wrapText="1"/>
    </xf>
    <xf numFmtId="164" fontId="7" fillId="4" borderId="39" xfId="0" applyNumberFormat="1" applyFont="1" applyFill="1" applyBorder="1" applyAlignment="1">
      <alignment horizontal="right" vertical="center" wrapText="1"/>
    </xf>
    <xf numFmtId="49" fontId="7" fillId="4" borderId="13" xfId="0" applyNumberFormat="1" applyFont="1" applyFill="1" applyBorder="1" applyAlignment="1">
      <alignment horizontal="left" vertical="center" wrapText="1"/>
    </xf>
    <xf numFmtId="49" fontId="7" fillId="4" borderId="7" xfId="0" applyNumberFormat="1" applyFont="1" applyFill="1" applyBorder="1" applyAlignment="1">
      <alignment horizontal="left" vertical="center" wrapText="1"/>
    </xf>
    <xf numFmtId="3" fontId="7" fillId="4" borderId="13" xfId="0" applyNumberFormat="1" applyFont="1" applyFill="1" applyBorder="1" applyAlignment="1">
      <alignment horizontal="right" vertical="center" wrapText="1"/>
    </xf>
    <xf numFmtId="164" fontId="7" fillId="4" borderId="6" xfId="0" applyNumberFormat="1" applyFont="1" applyFill="1" applyBorder="1" applyAlignment="1">
      <alignment horizontal="right" vertical="center" wrapText="1"/>
    </xf>
    <xf numFmtId="164" fontId="7" fillId="4" borderId="7" xfId="0" applyNumberFormat="1" applyFont="1" applyFill="1" applyBorder="1" applyAlignment="1">
      <alignment horizontal="right" vertical="center" wrapText="1"/>
    </xf>
    <xf numFmtId="49" fontId="6" fillId="2" borderId="40" xfId="0" applyNumberFormat="1" applyFont="1" applyFill="1" applyBorder="1" applyAlignment="1">
      <alignment horizontal="right" vertical="center" wrapText="1"/>
    </xf>
    <xf numFmtId="164" fontId="7" fillId="4" borderId="37" xfId="0" applyNumberFormat="1" applyFont="1" applyFill="1" applyBorder="1" applyAlignment="1">
      <alignment horizontal="right" vertical="center" wrapText="1"/>
    </xf>
    <xf numFmtId="164" fontId="7" fillId="10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0" fontId="12" fillId="0" borderId="0" xfId="0" applyNumberFormat="1" applyFont="1"/>
    <xf numFmtId="164" fontId="7" fillId="10" borderId="3" xfId="0" applyNumberFormat="1" applyFont="1" applyFill="1" applyBorder="1" applyAlignment="1">
      <alignment horizontal="right" vertical="center" wrapText="1"/>
    </xf>
    <xf numFmtId="3" fontId="6" fillId="4" borderId="35" xfId="0" applyNumberFormat="1" applyFont="1" applyFill="1" applyBorder="1" applyAlignment="1">
      <alignment horizontal="right" vertical="center" wrapText="1"/>
    </xf>
    <xf numFmtId="4" fontId="6" fillId="4" borderId="37" xfId="0" applyNumberFormat="1" applyFont="1" applyFill="1" applyBorder="1" applyAlignment="1">
      <alignment horizontal="right" vertical="center" wrapText="1"/>
    </xf>
    <xf numFmtId="164" fontId="6" fillId="4" borderId="38" xfId="0" applyNumberFormat="1" applyFont="1" applyFill="1" applyBorder="1" applyAlignment="1">
      <alignment horizontal="right" vertical="center" wrapText="1"/>
    </xf>
    <xf numFmtId="3" fontId="6" fillId="4" borderId="13" xfId="0" applyNumberFormat="1" applyFont="1" applyFill="1" applyBorder="1" applyAlignment="1">
      <alignment horizontal="right" vertical="center" wrapText="1"/>
    </xf>
    <xf numFmtId="4" fontId="6" fillId="4" borderId="6" xfId="0" applyNumberFormat="1" applyFont="1" applyFill="1" applyBorder="1" applyAlignment="1">
      <alignment horizontal="right" vertical="center" wrapText="1"/>
    </xf>
    <xf numFmtId="164" fontId="6" fillId="4" borderId="14" xfId="0" applyNumberFormat="1" applyFont="1" applyFill="1" applyBorder="1" applyAlignment="1">
      <alignment horizontal="right" vertical="center" wrapText="1"/>
    </xf>
    <xf numFmtId="49" fontId="7" fillId="8" borderId="19" xfId="0" applyNumberFormat="1" applyFont="1" applyFill="1" applyBorder="1" applyAlignment="1">
      <alignment horizontal="left" vertical="center" wrapText="1" indent="4"/>
    </xf>
    <xf numFmtId="49" fontId="7" fillId="8" borderId="21" xfId="0" applyNumberFormat="1" applyFont="1" applyFill="1" applyBorder="1" applyAlignment="1">
      <alignment horizontal="left" vertical="center" wrapText="1"/>
    </xf>
    <xf numFmtId="49" fontId="7" fillId="4" borderId="18" xfId="0" applyNumberFormat="1" applyFont="1" applyFill="1" applyBorder="1" applyAlignment="1">
      <alignment horizontal="left" vertical="center" wrapText="1" indent="4"/>
    </xf>
    <xf numFmtId="49" fontId="0" fillId="4" borderId="5" xfId="0" applyNumberFormat="1" applyFill="1" applyBorder="1" applyAlignment="1">
      <alignment horizontal="left" vertical="center" wrapText="1"/>
    </xf>
    <xf numFmtId="49" fontId="6" fillId="6" borderId="13" xfId="0" applyNumberFormat="1" applyFont="1" applyFill="1" applyBorder="1" applyAlignment="1">
      <alignment horizontal="left" vertical="center" wrapText="1" indent="4"/>
    </xf>
    <xf numFmtId="49" fontId="7" fillId="7" borderId="30" xfId="0" applyNumberFormat="1" applyFont="1" applyFill="1" applyBorder="1" applyAlignment="1">
      <alignment horizontal="left" vertical="center" wrapText="1"/>
    </xf>
    <xf numFmtId="49" fontId="7" fillId="7" borderId="41" xfId="0" applyNumberFormat="1" applyFont="1" applyFill="1" applyBorder="1" applyAlignment="1">
      <alignment horizontal="left" vertical="center" wrapText="1"/>
    </xf>
    <xf numFmtId="49" fontId="7" fillId="7" borderId="42" xfId="0" applyNumberFormat="1" applyFont="1" applyFill="1" applyBorder="1" applyAlignment="1">
      <alignment horizontal="left" vertical="center" wrapText="1"/>
    </xf>
    <xf numFmtId="49" fontId="7" fillId="7" borderId="43" xfId="0" applyNumberFormat="1" applyFont="1" applyFill="1" applyBorder="1" applyAlignment="1">
      <alignment horizontal="left" vertical="center" wrapText="1"/>
    </xf>
    <xf numFmtId="49" fontId="1" fillId="6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9" fontId="5" fillId="7" borderId="44" xfId="0" applyNumberFormat="1" applyFont="1" applyFill="1" applyBorder="1" applyAlignment="1">
      <alignment horizontal="left" vertical="center" wrapText="1"/>
    </xf>
    <xf numFmtId="49" fontId="5" fillId="7" borderId="40" xfId="0" applyNumberFormat="1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H44"/>
  <sheetViews>
    <sheetView showGridLines="0" tabSelected="1" workbookViewId="0">
      <selection activeCell="H3" sqref="H3"/>
    </sheetView>
  </sheetViews>
  <sheetFormatPr defaultRowHeight="12.75"/>
  <cols>
    <col min="1" max="1" width="26.7109375" customWidth="1"/>
    <col min="2" max="2" width="17.140625" customWidth="1"/>
    <col min="3" max="3" width="11" customWidth="1"/>
    <col min="4" max="4" width="16.85546875" customWidth="1"/>
    <col min="5" max="5" width="8.85546875" customWidth="1"/>
    <col min="6" max="6" width="11.42578125" customWidth="1"/>
    <col min="7" max="7" width="16.85546875" customWidth="1"/>
    <col min="8" max="8" width="8.42578125" customWidth="1"/>
    <col min="9" max="9" width="3.42578125" customWidth="1"/>
  </cols>
  <sheetData>
    <row r="1" spans="1:8" ht="12.75" customHeight="1">
      <c r="A1" s="127" t="s">
        <v>0</v>
      </c>
      <c r="B1" s="127"/>
      <c r="C1" s="127"/>
      <c r="D1" s="127"/>
      <c r="G1" s="1"/>
    </row>
    <row r="2" spans="1:8" ht="15" customHeight="1">
      <c r="A2" s="128" t="s">
        <v>54</v>
      </c>
      <c r="B2" s="128"/>
      <c r="C2" s="128"/>
      <c r="D2" s="128"/>
      <c r="E2" s="128"/>
      <c r="F2" s="128"/>
      <c r="G2" s="128"/>
      <c r="H2" t="s">
        <v>57</v>
      </c>
    </row>
    <row r="3" spans="1:8" ht="15.75" customHeight="1" thickBot="1">
      <c r="A3" s="129" t="s">
        <v>1</v>
      </c>
      <c r="B3" s="129"/>
      <c r="C3" s="129"/>
      <c r="D3" s="129"/>
      <c r="E3" s="129"/>
      <c r="F3" s="129"/>
      <c r="G3" s="2">
        <v>40879</v>
      </c>
      <c r="H3" s="110">
        <v>0.91659999999999997</v>
      </c>
    </row>
    <row r="4" spans="1:8" ht="13.5" thickBot="1">
      <c r="A4" s="130" t="s">
        <v>2</v>
      </c>
      <c r="B4" s="131"/>
      <c r="C4" s="49" t="s">
        <v>3</v>
      </c>
      <c r="D4" s="50" t="s">
        <v>55</v>
      </c>
      <c r="E4" s="51" t="s">
        <v>4</v>
      </c>
      <c r="F4" s="52" t="s">
        <v>5</v>
      </c>
      <c r="G4" s="52" t="s">
        <v>56</v>
      </c>
      <c r="H4" s="53" t="s">
        <v>6</v>
      </c>
    </row>
    <row r="5" spans="1:8" ht="13.5" customHeight="1" thickBot="1">
      <c r="A5" s="123" t="s">
        <v>7</v>
      </c>
      <c r="B5" s="124"/>
      <c r="C5" s="3">
        <v>29561730</v>
      </c>
      <c r="D5" s="4">
        <f>D16</f>
        <v>26869324.02</v>
      </c>
      <c r="E5" s="5">
        <f>D5/C5*100</f>
        <v>90.892258403009563</v>
      </c>
      <c r="F5" s="6">
        <v>30477858</v>
      </c>
      <c r="G5" s="7">
        <f>G19+G21+G22+G23+G24</f>
        <v>28016445.859999999</v>
      </c>
      <c r="H5" s="8">
        <f>G5/F5*100</f>
        <v>91.923933302661879</v>
      </c>
    </row>
    <row r="6" spans="1:8" ht="13.5" customHeight="1" thickBot="1">
      <c r="A6" s="125" t="s">
        <v>8</v>
      </c>
      <c r="B6" s="126"/>
      <c r="C6" s="9">
        <v>-30961730</v>
      </c>
      <c r="D6" s="10">
        <f>D8</f>
        <v>-28458116.350000001</v>
      </c>
      <c r="E6" s="11">
        <f>D6/C6*100</f>
        <v>91.913844446030637</v>
      </c>
      <c r="F6" s="12">
        <v>-31977857.559999999</v>
      </c>
      <c r="G6" s="13">
        <f>G9+G10+G11+G12+G13</f>
        <v>-29392606.060000002</v>
      </c>
      <c r="H6" s="14">
        <f>G6/F6*100</f>
        <v>91.915494979145194</v>
      </c>
    </row>
    <row r="7" spans="1:8" ht="13.5" thickBot="1">
      <c r="A7" s="120" t="s">
        <v>9</v>
      </c>
      <c r="B7" s="121"/>
      <c r="C7" s="16"/>
      <c r="D7" s="16"/>
      <c r="E7" s="17"/>
      <c r="F7" s="16"/>
      <c r="G7" s="18"/>
      <c r="H7" s="17"/>
    </row>
    <row r="8" spans="1:8" ht="13.5" thickBot="1">
      <c r="A8" s="19" t="s">
        <v>10</v>
      </c>
      <c r="B8" s="20" t="s">
        <v>11</v>
      </c>
      <c r="C8" s="21">
        <f>C9+C10+C11+C12+C13+C14</f>
        <v>-30961730</v>
      </c>
      <c r="D8" s="92">
        <f>D9+D10+D11+D12+D13+D14</f>
        <v>-28458116.350000001</v>
      </c>
      <c r="E8" s="22">
        <f t="shared" ref="E8:E13" si="0">D8/C8*100</f>
        <v>91.913844446030637</v>
      </c>
      <c r="F8" s="21">
        <f>F9+F10+F11+F12+F13+F14</f>
        <v>-31977857.559999999</v>
      </c>
      <c r="G8" s="23">
        <f>G9+G10+G11+G12+G13+G14</f>
        <v>-29392606.060000002</v>
      </c>
      <c r="H8" s="86">
        <f>G8/F8*100</f>
        <v>91.915494979145194</v>
      </c>
    </row>
    <row r="9" spans="1:8" ht="14.25" thickTop="1" thickBot="1">
      <c r="A9" s="118" t="s">
        <v>12</v>
      </c>
      <c r="B9" s="119" t="s">
        <v>13</v>
      </c>
      <c r="C9" s="24">
        <v>-30071030</v>
      </c>
      <c r="D9" s="25">
        <v>-27717482.48</v>
      </c>
      <c r="E9" s="26">
        <f t="shared" si="0"/>
        <v>92.173372445173968</v>
      </c>
      <c r="F9" s="27">
        <v>-31105171</v>
      </c>
      <c r="G9" s="108">
        <v>-28502276.870000001</v>
      </c>
      <c r="H9" s="111">
        <f>G9/F9*100</f>
        <v>91.631956853733413</v>
      </c>
    </row>
    <row r="10" spans="1:8" ht="13.5" customHeight="1" thickBot="1">
      <c r="A10" s="82" t="s">
        <v>15</v>
      </c>
      <c r="B10" s="48" t="s">
        <v>16</v>
      </c>
      <c r="C10" s="35">
        <v>-188900</v>
      </c>
      <c r="D10" s="36">
        <v>-150304.79999999999</v>
      </c>
      <c r="E10" s="26">
        <f t="shared" si="0"/>
        <v>79.568448914769718</v>
      </c>
      <c r="F10" s="27">
        <v>-187791</v>
      </c>
      <c r="G10" s="28">
        <v>-287240</v>
      </c>
      <c r="H10" s="29">
        <f>G10/F10*100</f>
        <v>152.95727697280489</v>
      </c>
    </row>
    <row r="11" spans="1:8" ht="13.5" customHeight="1" thickBot="1">
      <c r="A11" s="82" t="s">
        <v>17</v>
      </c>
      <c r="B11" s="48" t="s">
        <v>18</v>
      </c>
      <c r="C11" s="35">
        <v>-389000</v>
      </c>
      <c r="D11" s="36">
        <v>-480579.17</v>
      </c>
      <c r="E11" s="26">
        <f t="shared" si="0"/>
        <v>123.54220308483291</v>
      </c>
      <c r="F11" s="27">
        <v>-410049.72</v>
      </c>
      <c r="G11" s="28">
        <v>-524011.4</v>
      </c>
      <c r="H11" s="29">
        <f>G11/F11*100</f>
        <v>127.79216139935421</v>
      </c>
    </row>
    <row r="12" spans="1:8" ht="13.5" thickBot="1">
      <c r="A12" s="82" t="s">
        <v>19</v>
      </c>
      <c r="B12" s="48" t="s">
        <v>20</v>
      </c>
      <c r="C12" s="35">
        <v>-4700</v>
      </c>
      <c r="D12" s="36">
        <v>-4461.0600000000004</v>
      </c>
      <c r="E12" s="26">
        <f t="shared" si="0"/>
        <v>94.916170212765977</v>
      </c>
      <c r="F12" s="27">
        <v>-4275.84</v>
      </c>
      <c r="G12" s="28">
        <v>-2384.2800000000002</v>
      </c>
      <c r="H12" s="29">
        <v>55.76</v>
      </c>
    </row>
    <row r="13" spans="1:8" ht="12" customHeight="1" thickBot="1">
      <c r="A13" s="82" t="s">
        <v>21</v>
      </c>
      <c r="B13" s="48" t="s">
        <v>22</v>
      </c>
      <c r="C13" s="35">
        <v>-188100</v>
      </c>
      <c r="D13" s="89">
        <v>-105288.84</v>
      </c>
      <c r="E13" s="26">
        <f t="shared" si="0"/>
        <v>55.974928229665068</v>
      </c>
      <c r="F13" s="27">
        <v>-190570</v>
      </c>
      <c r="G13" s="108">
        <v>-76693.509999999995</v>
      </c>
      <c r="H13" s="111">
        <v>40.24</v>
      </c>
    </row>
    <row r="14" spans="1:8" ht="13.5" thickBot="1">
      <c r="A14" s="122"/>
      <c r="B14" s="44" t="s">
        <v>23</v>
      </c>
      <c r="C14" s="35">
        <v>-120000</v>
      </c>
      <c r="D14" s="32">
        <v>0</v>
      </c>
      <c r="E14" s="34">
        <v>0</v>
      </c>
      <c r="F14" s="27">
        <v>-80000</v>
      </c>
      <c r="G14" s="33">
        <v>0</v>
      </c>
      <c r="H14" s="34">
        <v>0</v>
      </c>
    </row>
    <row r="15" spans="1:8" ht="13.5" thickBot="1">
      <c r="A15" s="15" t="s">
        <v>24</v>
      </c>
      <c r="B15" s="42"/>
      <c r="C15" s="54"/>
      <c r="D15" s="55"/>
      <c r="E15" s="56"/>
      <c r="F15" s="54"/>
      <c r="G15" s="57"/>
      <c r="H15" s="58"/>
    </row>
    <row r="16" spans="1:8" ht="13.5" thickBot="1">
      <c r="A16" s="90" t="s">
        <v>25</v>
      </c>
      <c r="B16" s="91" t="s">
        <v>26</v>
      </c>
      <c r="C16" s="59">
        <v>29561730</v>
      </c>
      <c r="D16" s="23">
        <f>D19+D21+D22+D23+D24</f>
        <v>26869324.02</v>
      </c>
      <c r="E16" s="22">
        <f>D16/C16*100</f>
        <v>90.892258403009563</v>
      </c>
      <c r="F16" s="59">
        <v>30477858</v>
      </c>
      <c r="G16" s="23">
        <f>G19+G21+G22+G23+G24</f>
        <v>28016445.859999999</v>
      </c>
      <c r="H16" s="22">
        <f>G16/F16*100</f>
        <v>91.923933302661879</v>
      </c>
    </row>
    <row r="17" spans="1:8" ht="14.25" thickTop="1" thickBot="1">
      <c r="A17" s="82" t="s">
        <v>27</v>
      </c>
      <c r="B17" s="48" t="s">
        <v>28</v>
      </c>
      <c r="C17" s="60">
        <v>19366280</v>
      </c>
      <c r="D17" s="61">
        <v>17178112.010000002</v>
      </c>
      <c r="E17" s="62">
        <f>D17/C17*100</f>
        <v>88.701144515105639</v>
      </c>
      <c r="F17" s="63">
        <v>20149401</v>
      </c>
      <c r="G17" s="64">
        <v>17645288.510000002</v>
      </c>
      <c r="H17" s="62">
        <f>G17/F17*100</f>
        <v>87.572273289910711</v>
      </c>
    </row>
    <row r="18" spans="1:8" ht="13.5" thickBot="1">
      <c r="A18" s="30" t="s">
        <v>29</v>
      </c>
      <c r="B18" s="31" t="s">
        <v>14</v>
      </c>
      <c r="C18" s="32">
        <v>410000</v>
      </c>
      <c r="D18" s="32">
        <f>D17+C18</f>
        <v>17588112.010000002</v>
      </c>
      <c r="E18" s="34">
        <f>D18/C17*100</f>
        <v>90.8182263707847</v>
      </c>
      <c r="F18" s="33">
        <v>400000</v>
      </c>
      <c r="G18" s="33">
        <f>G17+F18</f>
        <v>18045288.510000002</v>
      </c>
      <c r="H18" s="34">
        <f>G18/F17*100</f>
        <v>89.557443965703996</v>
      </c>
    </row>
    <row r="19" spans="1:8">
      <c r="A19" s="65" t="s">
        <v>45</v>
      </c>
      <c r="B19" s="66" t="s">
        <v>14</v>
      </c>
      <c r="C19" s="67">
        <v>-20000</v>
      </c>
      <c r="D19" s="68">
        <f>D18+C19</f>
        <v>17568112.010000002</v>
      </c>
      <c r="E19" s="69">
        <f>D19/C17*100</f>
        <v>90.714954085141812</v>
      </c>
      <c r="F19" s="70">
        <v>-30000</v>
      </c>
      <c r="G19" s="71">
        <f>G18+F19</f>
        <v>18015288.510000002</v>
      </c>
      <c r="H19" s="72">
        <f>G19/F17*100</f>
        <v>89.408556165019505</v>
      </c>
    </row>
    <row r="20" spans="1:8" ht="14.25" customHeight="1" thickBot="1">
      <c r="A20" s="83" t="s">
        <v>30</v>
      </c>
      <c r="B20" s="84" t="s">
        <v>31</v>
      </c>
      <c r="C20" s="73">
        <v>4754150</v>
      </c>
      <c r="D20" s="87">
        <v>4242642.49</v>
      </c>
      <c r="E20" s="88">
        <f>D20/C20*100</f>
        <v>89.240820966944682</v>
      </c>
      <c r="F20" s="74">
        <v>4681182</v>
      </c>
      <c r="G20" s="75">
        <v>4430811.5599999996</v>
      </c>
      <c r="H20" s="76">
        <f>G20/F20*100</f>
        <v>94.651555098690878</v>
      </c>
    </row>
    <row r="21" spans="1:8" ht="13.5" customHeight="1">
      <c r="A21" s="77" t="s">
        <v>47</v>
      </c>
      <c r="B21" s="78" t="s">
        <v>14</v>
      </c>
      <c r="C21" s="79">
        <v>100000</v>
      </c>
      <c r="D21" s="68">
        <f>D20+C21</f>
        <v>4342642.49</v>
      </c>
      <c r="E21" s="69">
        <f>D21/C20*100</f>
        <v>91.344246395254686</v>
      </c>
      <c r="F21" s="79">
        <v>100000</v>
      </c>
      <c r="G21" s="71">
        <f>G20+F21</f>
        <v>4530811.5599999996</v>
      </c>
      <c r="H21" s="72">
        <f>G21/F20*100</f>
        <v>96.787767704823253</v>
      </c>
    </row>
    <row r="22" spans="1:8" ht="13.5" thickBot="1">
      <c r="A22" s="82" t="s">
        <v>32</v>
      </c>
      <c r="B22" s="48" t="s">
        <v>33</v>
      </c>
      <c r="C22" s="45">
        <v>1162900</v>
      </c>
      <c r="D22" s="36">
        <v>1082812.18</v>
      </c>
      <c r="E22" s="26">
        <f t="shared" ref="E22:E27" si="1">D22/C22*100</f>
        <v>93.113094849084177</v>
      </c>
      <c r="F22" s="46">
        <v>1211140</v>
      </c>
      <c r="G22" s="28">
        <v>1108867.27</v>
      </c>
      <c r="H22" s="29">
        <f t="shared" ref="H22:H27" si="2">G22/F22*100</f>
        <v>91.55566408507687</v>
      </c>
    </row>
    <row r="23" spans="1:8" ht="13.5" thickBot="1">
      <c r="A23" s="82" t="s">
        <v>34</v>
      </c>
      <c r="B23" s="48" t="s">
        <v>35</v>
      </c>
      <c r="C23" s="45">
        <v>15000</v>
      </c>
      <c r="D23" s="36">
        <v>22585.040000000001</v>
      </c>
      <c r="E23" s="26">
        <f t="shared" si="1"/>
        <v>150.56693333333334</v>
      </c>
      <c r="F23" s="46">
        <v>15000</v>
      </c>
      <c r="G23" s="28">
        <v>14808.28</v>
      </c>
      <c r="H23" s="29">
        <f t="shared" si="2"/>
        <v>98.721866666666671</v>
      </c>
    </row>
    <row r="24" spans="1:8" ht="13.5" thickBot="1">
      <c r="A24" s="82" t="s">
        <v>36</v>
      </c>
      <c r="B24" s="48" t="s">
        <v>37</v>
      </c>
      <c r="C24" s="45">
        <v>4263400</v>
      </c>
      <c r="D24" s="36">
        <f>D25+D26+D27</f>
        <v>3853172.3</v>
      </c>
      <c r="E24" s="26">
        <f t="shared" si="1"/>
        <v>90.377921377304489</v>
      </c>
      <c r="F24" s="46">
        <v>4421135</v>
      </c>
      <c r="G24" s="28">
        <f>G25+G26+G28</f>
        <v>4346670.24</v>
      </c>
      <c r="H24" s="29">
        <f t="shared" si="2"/>
        <v>98.315709427556513</v>
      </c>
    </row>
    <row r="25" spans="1:8" ht="13.5" thickBot="1">
      <c r="A25" s="43" t="s">
        <v>38</v>
      </c>
      <c r="B25" s="37" t="s">
        <v>39</v>
      </c>
      <c r="C25" s="47">
        <v>379300</v>
      </c>
      <c r="D25" s="32">
        <v>370507.86</v>
      </c>
      <c r="E25" s="34">
        <f t="shared" si="1"/>
        <v>97.682008963880833</v>
      </c>
      <c r="F25" s="47">
        <v>372500</v>
      </c>
      <c r="G25" s="33">
        <v>256053</v>
      </c>
      <c r="H25" s="34">
        <f t="shared" si="2"/>
        <v>68.739060402684558</v>
      </c>
    </row>
    <row r="26" spans="1:8" ht="13.5" thickBot="1">
      <c r="A26" s="43"/>
      <c r="B26" s="37" t="s">
        <v>40</v>
      </c>
      <c r="C26" s="47">
        <v>3800000</v>
      </c>
      <c r="D26" s="32">
        <v>3456898.58</v>
      </c>
      <c r="E26" s="34">
        <f t="shared" si="1"/>
        <v>90.971015263157895</v>
      </c>
      <c r="F26" s="47">
        <v>3961185</v>
      </c>
      <c r="G26" s="33">
        <v>3931505.16</v>
      </c>
      <c r="H26" s="34">
        <f t="shared" si="2"/>
        <v>99.250733303291824</v>
      </c>
    </row>
    <row r="27" spans="1:8" ht="13.5" customHeight="1" thickBot="1">
      <c r="A27" s="43" t="s">
        <v>41</v>
      </c>
      <c r="B27" s="37" t="s">
        <v>37</v>
      </c>
      <c r="C27" s="47">
        <v>84100</v>
      </c>
      <c r="D27" s="32">
        <v>25765.86</v>
      </c>
      <c r="E27" s="34">
        <f t="shared" si="1"/>
        <v>30.637170035671819</v>
      </c>
      <c r="F27" s="80">
        <v>87450</v>
      </c>
      <c r="G27" s="33">
        <v>179112.08</v>
      </c>
      <c r="H27" s="34">
        <f t="shared" si="2"/>
        <v>204.81655803316178</v>
      </c>
    </row>
    <row r="28" spans="1:8" ht="13.5" customHeight="1" thickBot="1">
      <c r="A28" s="38" t="s">
        <v>46</v>
      </c>
      <c r="B28" s="44" t="s">
        <v>14</v>
      </c>
      <c r="C28" s="81">
        <v>0</v>
      </c>
      <c r="D28" s="39">
        <v>0</v>
      </c>
      <c r="E28" s="41">
        <v>0</v>
      </c>
      <c r="F28" s="81">
        <v>-20000</v>
      </c>
      <c r="G28" s="40">
        <f>G27+F28</f>
        <v>159112.07999999999</v>
      </c>
      <c r="H28" s="41">
        <f>G28/F27*100</f>
        <v>181.94634648370496</v>
      </c>
    </row>
    <row r="30" spans="1:8" ht="13.5" thickBot="1"/>
    <row r="31" spans="1:8" ht="13.5" thickBot="1">
      <c r="A31" s="93" t="s">
        <v>49</v>
      </c>
      <c r="B31" s="94" t="s">
        <v>42</v>
      </c>
      <c r="C31" s="49" t="s">
        <v>3</v>
      </c>
      <c r="D31" s="50" t="s">
        <v>55</v>
      </c>
      <c r="E31" s="50" t="s">
        <v>48</v>
      </c>
      <c r="F31" s="95" t="s">
        <v>5</v>
      </c>
      <c r="G31" s="52" t="s">
        <v>56</v>
      </c>
      <c r="H31" s="53" t="s">
        <v>6</v>
      </c>
    </row>
    <row r="32" spans="1:8">
      <c r="A32" s="96" t="s">
        <v>52</v>
      </c>
      <c r="B32" s="97" t="s">
        <v>11</v>
      </c>
      <c r="C32" s="112">
        <v>-30541530</v>
      </c>
      <c r="D32" s="113">
        <v>-27809128.370000001</v>
      </c>
      <c r="E32" s="114">
        <f>D32/C32*100</f>
        <v>91.053488053807399</v>
      </c>
      <c r="F32" s="98">
        <v>-31384658</v>
      </c>
      <c r="G32" s="100">
        <v>-28967863.170000002</v>
      </c>
      <c r="H32" s="99">
        <f>G32/F32*100</f>
        <v>92.299438693899432</v>
      </c>
    </row>
    <row r="33" spans="1:8" ht="13.5" thickBot="1">
      <c r="A33" s="101" t="s">
        <v>53</v>
      </c>
      <c r="B33" s="102" t="s">
        <v>26</v>
      </c>
      <c r="C33" s="115">
        <v>11262265</v>
      </c>
      <c r="D33" s="116">
        <v>10227663.27</v>
      </c>
      <c r="E33" s="117">
        <f>D33/C33*100</f>
        <v>90.813555443776181</v>
      </c>
      <c r="F33" s="103">
        <v>11737697</v>
      </c>
      <c r="G33" s="104">
        <v>10806812.050000001</v>
      </c>
      <c r="H33" s="105">
        <f>G33/F33*100</f>
        <v>92.06927091404728</v>
      </c>
    </row>
    <row r="34" spans="1:8" ht="13.5" thickBot="1"/>
    <row r="35" spans="1:8" ht="13.5" thickBot="1">
      <c r="A35" s="93" t="s">
        <v>50</v>
      </c>
      <c r="B35" s="94" t="s">
        <v>43</v>
      </c>
      <c r="C35" s="49" t="s">
        <v>3</v>
      </c>
      <c r="D35" s="50" t="s">
        <v>55</v>
      </c>
      <c r="E35" s="106" t="s">
        <v>48</v>
      </c>
      <c r="F35" s="95" t="s">
        <v>5</v>
      </c>
      <c r="G35" s="52" t="s">
        <v>56</v>
      </c>
      <c r="H35" s="53" t="s">
        <v>6</v>
      </c>
    </row>
    <row r="36" spans="1:8">
      <c r="A36" s="96" t="s">
        <v>52</v>
      </c>
      <c r="B36" s="97" t="s">
        <v>11</v>
      </c>
      <c r="C36" s="112">
        <v>-71400</v>
      </c>
      <c r="D36" s="113">
        <v>-204158.55</v>
      </c>
      <c r="E36" s="114">
        <f>D36/C36*100</f>
        <v>285.9363445378151</v>
      </c>
      <c r="F36" s="98">
        <v>-225000</v>
      </c>
      <c r="G36" s="107">
        <v>-4770.83</v>
      </c>
      <c r="H36" s="99">
        <f>G36/F36*100</f>
        <v>2.1203688888888887</v>
      </c>
    </row>
    <row r="37" spans="1:8" ht="13.5" thickBot="1">
      <c r="A37" s="101" t="s">
        <v>53</v>
      </c>
      <c r="B37" s="102" t="s">
        <v>26</v>
      </c>
      <c r="C37" s="115">
        <v>15313803</v>
      </c>
      <c r="D37" s="116">
        <v>13586288.130000001</v>
      </c>
      <c r="E37" s="117">
        <f>D37/C37*100</f>
        <v>88.719230161182054</v>
      </c>
      <c r="F37" s="103">
        <v>15668110</v>
      </c>
      <c r="G37" s="104">
        <v>14247480.48</v>
      </c>
      <c r="H37" s="105">
        <f>G37/F37*100</f>
        <v>90.932987322657297</v>
      </c>
    </row>
    <row r="38" spans="1:8" ht="13.5" thickBot="1"/>
    <row r="39" spans="1:8" ht="13.5" thickBot="1">
      <c r="A39" s="93" t="s">
        <v>51</v>
      </c>
      <c r="B39" s="94" t="s">
        <v>44</v>
      </c>
      <c r="C39" s="49" t="s">
        <v>3</v>
      </c>
      <c r="D39" s="50" t="s">
        <v>55</v>
      </c>
      <c r="E39" s="106" t="s">
        <v>48</v>
      </c>
      <c r="F39" s="95" t="s">
        <v>5</v>
      </c>
      <c r="G39" s="52" t="s">
        <v>56</v>
      </c>
      <c r="H39" s="53" t="s">
        <v>6</v>
      </c>
    </row>
    <row r="40" spans="1:8">
      <c r="A40" s="96" t="s">
        <v>52</v>
      </c>
      <c r="B40" s="97" t="s">
        <v>11</v>
      </c>
      <c r="C40" s="112">
        <v>-348800</v>
      </c>
      <c r="D40" s="113">
        <v>-444829.43</v>
      </c>
      <c r="E40" s="114">
        <f>D40/C40*100</f>
        <v>127.53137327981652</v>
      </c>
      <c r="F40" s="98">
        <v>-368199.72</v>
      </c>
      <c r="G40" s="107">
        <v>-419972.06</v>
      </c>
      <c r="H40" s="99">
        <f>G40/F40*100</f>
        <v>114.06093953574978</v>
      </c>
    </row>
    <row r="41" spans="1:8" ht="13.5" thickBot="1">
      <c r="A41" s="101" t="s">
        <v>53</v>
      </c>
      <c r="B41" s="102" t="s">
        <v>26</v>
      </c>
      <c r="C41" s="115">
        <v>2985662</v>
      </c>
      <c r="D41" s="116">
        <v>2565372.62</v>
      </c>
      <c r="E41" s="117">
        <f>D41/C41*100</f>
        <v>85.923075686397183</v>
      </c>
      <c r="F41" s="103">
        <v>3072051</v>
      </c>
      <c r="G41" s="104">
        <v>2519220.75</v>
      </c>
      <c r="H41" s="105">
        <f>G41/F41*100</f>
        <v>82.00452238585882</v>
      </c>
    </row>
    <row r="43" spans="1:8">
      <c r="G43" s="85"/>
    </row>
    <row r="44" spans="1:8">
      <c r="F44" s="109"/>
      <c r="G44" s="85"/>
    </row>
  </sheetData>
  <mergeCells count="6">
    <mergeCell ref="A5:B5"/>
    <mergeCell ref="A6:B6"/>
    <mergeCell ref="A1:D1"/>
    <mergeCell ref="A2:G2"/>
    <mergeCell ref="A3:F3"/>
    <mergeCell ref="A4:B4"/>
  </mergeCells>
  <phoneticPr fontId="10" type="noConversion"/>
  <pageMargins left="0.7" right="0.7" top="0.75" bottom="0.75" header="0.3" footer="0.3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Pelan menotulo 3.2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Piipponen Kirsi</cp:lastModifiedBy>
  <cp:lastPrinted>2011-10-06T11:39:06Z</cp:lastPrinted>
  <dcterms:created xsi:type="dcterms:W3CDTF">2011-06-09T07:17:35Z</dcterms:created>
  <dcterms:modified xsi:type="dcterms:W3CDTF">2011-12-08T08:48:26Z</dcterms:modified>
</cp:coreProperties>
</file>