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E9C0CB72-C498-4F7F-A86E-63F52BA8E13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uositarkastus" sheetId="4" r:id="rId1"/>
    <sheet name="Historiatiedo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F17" i="4"/>
  <c r="F35" i="4"/>
  <c r="F25" i="4"/>
  <c r="H32" i="1"/>
  <c r="H28" i="1"/>
  <c r="H24" i="1"/>
  <c r="H14" i="1"/>
  <c r="H13" i="1"/>
  <c r="H12" i="1"/>
  <c r="H11" i="1"/>
  <c r="H35" i="1" l="1"/>
  <c r="H34" i="1"/>
  <c r="H27" i="1"/>
  <c r="H23" i="1"/>
  <c r="H19" i="1"/>
  <c r="H18" i="1"/>
  <c r="H31" i="1"/>
  <c r="H30" i="1"/>
  <c r="H26" i="1"/>
  <c r="H22" i="1"/>
  <c r="H21" i="1"/>
  <c r="H17" i="1"/>
  <c r="H16" i="1"/>
  <c r="H10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<sst xmlns="http://schemas.openxmlformats.org/spreadsheetml/2006/main" count="152" uniqueCount="108">
  <si>
    <t xml:space="preserve">Perushoitopalkkio </t>
  </si>
  <si>
    <t>Yli 15-vuotiaan käyttövarat</t>
  </si>
  <si>
    <t>sisältyvät kulukorvaukseen</t>
  </si>
  <si>
    <t>Käynnistämiskorvaus/lapsi</t>
  </si>
  <si>
    <t>Kulukorvaus:</t>
  </si>
  <si>
    <t>alle 13 -vuotias</t>
  </si>
  <si>
    <t>yli 13 -20 vuotias</t>
  </si>
  <si>
    <t>Ansionmenetyskorvaus 1-12 kk ajan</t>
  </si>
  <si>
    <t>max. 805,76 €/kk</t>
  </si>
  <si>
    <t>407,11€/kk</t>
  </si>
  <si>
    <t>hoitopalkkio</t>
  </si>
  <si>
    <t>41,75€/vrk</t>
  </si>
  <si>
    <r>
      <t xml:space="preserve">      </t>
    </r>
    <r>
      <rPr>
        <sz val="11"/>
        <color theme="1"/>
        <rFont val="Arial"/>
        <family val="2"/>
      </rPr>
      <t xml:space="preserve">      46,34 €/vrk</t>
    </r>
  </si>
  <si>
    <t>erityinen hoito (edellyttää perhehoitaja valmennusta tai vastaavaa)</t>
  </si>
  <si>
    <t>59,62 €/vrk</t>
  </si>
  <si>
    <t xml:space="preserve">          56,41 €/vrk</t>
  </si>
  <si>
    <t>kulukorvaus</t>
  </si>
  <si>
    <t>31,36 €/vrk</t>
  </si>
  <si>
    <r>
      <t xml:space="preserve">            </t>
    </r>
    <r>
      <rPr>
        <sz val="11"/>
        <color theme="1"/>
        <rFont val="Arial"/>
        <family val="2"/>
      </rPr>
      <t>34,90 €/vrk</t>
    </r>
  </si>
  <si>
    <t>matkakorvaus oman auton käytön kustannuksista</t>
  </si>
  <si>
    <t>0,20€/km</t>
  </si>
  <si>
    <t>0,43€/km</t>
  </si>
  <si>
    <t>Päivystysperhe</t>
  </si>
  <si>
    <t xml:space="preserve"> 41,70- 59,62 €/vrk</t>
  </si>
  <si>
    <t xml:space="preserve">46,34€/vrk </t>
  </si>
  <si>
    <t xml:space="preserve">erityistä hoitoa tarvitseva lapsi </t>
  </si>
  <si>
    <t xml:space="preserve">    31,36€/vrk</t>
  </si>
  <si>
    <t>34,90 €/vrk</t>
  </si>
  <si>
    <t>0,43 €/km</t>
  </si>
  <si>
    <t>56,41€/vrk</t>
  </si>
  <si>
    <t>31,39€/vrk</t>
  </si>
  <si>
    <t>Mentorointi</t>
  </si>
  <si>
    <t>korvaus mentorina toimivalle perhehoitajalle</t>
  </si>
  <si>
    <t xml:space="preserve">          36,21 € /45min/hlö</t>
  </si>
  <si>
    <t>matkakorvaus oman auton käytön kustannuksista mentorille</t>
  </si>
  <si>
    <t>Perhehoitaja, jolla ammatillinen pätevyys:</t>
  </si>
  <si>
    <t xml:space="preserve">Läheisverkostosijoitus ilman huostaanottoa: </t>
  </si>
  <si>
    <t>409,59 e (- lapsen tulot)</t>
  </si>
  <si>
    <t>Korvaus perhehoitajalain 13§  mukaisesta vapaasta €/lapsi/vuosi</t>
  </si>
  <si>
    <t>sisältyvät  kulukorvaukseen</t>
  </si>
  <si>
    <t>SHL mukaiset tukiperheet                                           Lastensuojelun tukiperheet:</t>
  </si>
  <si>
    <t>46,22 / 45min / pariskunta</t>
  </si>
  <si>
    <t>35,95 € / 45min  /hlö</t>
  </si>
  <si>
    <t>46,56 / 45min / pariskunta</t>
  </si>
  <si>
    <t>Turku 1.1.2015 -  €/kk</t>
  </si>
  <si>
    <t xml:space="preserve">Turku 1.1.2016 – €/kk </t>
  </si>
  <si>
    <t xml:space="preserve">Turun perhehoidon palkkiot </t>
  </si>
  <si>
    <r>
      <t>Korotettu hoitopalkkio</t>
    </r>
    <r>
      <rPr>
        <sz val="11"/>
        <color theme="1"/>
        <rFont val="Arial"/>
        <family val="2"/>
      </rPr>
      <t xml:space="preserve"> (1,5 x 1260,16 €)</t>
    </r>
  </si>
  <si>
    <r>
      <t xml:space="preserve">Erityistä hoitoa vaativille lapsille </t>
    </r>
    <r>
      <rPr>
        <sz val="11"/>
        <color theme="1"/>
        <rFont val="Arial"/>
        <family val="2"/>
      </rPr>
      <t>(2 x 1260,16 €)</t>
    </r>
  </si>
  <si>
    <r>
      <rPr>
        <b/>
        <sz val="11"/>
        <color theme="1"/>
        <rFont val="Arial"/>
        <family val="2"/>
      </rPr>
      <t>Alennettu hoitopalkkio:</t>
    </r>
    <r>
      <rPr>
        <sz val="11"/>
        <color theme="1"/>
        <rFont val="Arial"/>
        <family val="2"/>
      </rPr>
      <t xml:space="preserve"> Lapsi/nuori asuu viikot koulupaikan tai armeijan vuoksi toisaalla </t>
    </r>
  </si>
  <si>
    <r>
      <rPr>
        <b/>
        <sz val="11"/>
        <color theme="1"/>
        <rFont val="Arial"/>
        <family val="2"/>
      </rPr>
      <t>Alennettu kulukorvaus:</t>
    </r>
    <r>
      <rPr>
        <sz val="11"/>
        <color theme="1"/>
        <rFont val="Arial"/>
        <family val="2"/>
      </rPr>
      <t xml:space="preserve">  Lapsi/nuori asuu viikot koulupaikan tai armeijan vuoksi toisaalla</t>
    </r>
  </si>
  <si>
    <r>
      <t xml:space="preserve">Avohuollon sijoitus: </t>
    </r>
    <r>
      <rPr>
        <sz val="11"/>
        <color theme="1"/>
        <rFont val="Arial"/>
        <family val="2"/>
      </rPr>
      <t>perushoitopalkkio</t>
    </r>
  </si>
  <si>
    <t xml:space="preserve">Kiireellinen sijoitus </t>
  </si>
  <si>
    <t xml:space="preserve">Turku 1.1.2017 – €/kk </t>
  </si>
  <si>
    <t>hoitopalkkio/vrk molemmat vanhemmat kotona</t>
  </si>
  <si>
    <t>hoitopalkkio/kk toinen vanhempi kotona</t>
  </si>
  <si>
    <t>hoitopalkkio (perhehoitolain mukainen minimi)</t>
  </si>
  <si>
    <t>kulukorvaus (perheheoitolain mukainen minimi)</t>
  </si>
  <si>
    <t>Lakisääteinen minimi 1.1.2017 alkaen</t>
  </si>
  <si>
    <t>Lakisääteinen minimi 1.1.2018 alkaen</t>
  </si>
  <si>
    <t>Lakisääteinen minimi
 1.1.2017 alkaen</t>
  </si>
  <si>
    <t>Lakisääteinen minimi
 1.1.2018 alkaen</t>
  </si>
  <si>
    <t>kulukorvaus /vrk</t>
  </si>
  <si>
    <t>hoitopalkkio / vrk</t>
  </si>
  <si>
    <t>erityinen hoito (edellyttää perhehoitaja valmennusta tai vastaavaa) / vrk</t>
  </si>
  <si>
    <r>
      <t xml:space="preserve">Avohuollon sijoitus: </t>
    </r>
    <r>
      <rPr>
        <sz val="11"/>
        <color theme="1"/>
        <rFont val="Arial"/>
        <family val="2"/>
      </rPr>
      <t>perushoitopalkkio / vrk</t>
    </r>
  </si>
  <si>
    <t>korvaus mentorina toimivalle perhehoitajalle 45 min / henkilö</t>
  </si>
  <si>
    <t>45 min / pariskunta</t>
  </si>
  <si>
    <t>Perushoitopalkkio  / kk</t>
  </si>
  <si>
    <t>alle 13 -vuotias / kk</t>
  </si>
  <si>
    <t>kulukorvaus / vrk</t>
  </si>
  <si>
    <t>Korvaus perhehoitajalain 13§  mukaisesta vapaasta 2 vrk/lapsi/kk (vuosi)</t>
  </si>
  <si>
    <t xml:space="preserve">Turku 1.1.2019 – € / kk </t>
  </si>
  <si>
    <t>Lakisääteinen minimi
 1.1.2019 alkaen</t>
  </si>
  <si>
    <t>Käynnistämiskorvaus / lapsi (enimmäismäärä)</t>
  </si>
  <si>
    <t>Korotus-peruste</t>
  </si>
  <si>
    <t>palkkio</t>
  </si>
  <si>
    <t>kulu</t>
  </si>
  <si>
    <t>matkakorvaus oman auton käytön kustannuksista / km (Verohallinto)</t>
  </si>
  <si>
    <t>matkakorvaus oman auton käytön kustannuksista mentorille / km (Verohallinto)</t>
  </si>
  <si>
    <t>Sosiaalihuoltolain mukaiset tukiperheet , lastensuojelun tukiperheet:</t>
  </si>
  <si>
    <t xml:space="preserve">Turku 1.1.2018 – €/kk </t>
  </si>
  <si>
    <t>Lakisääteinen minimi
 1.1.2020 alkaen</t>
  </si>
  <si>
    <t>Turku 1.1.2021 - € / kk</t>
  </si>
  <si>
    <t>Perhe perheessä -sijoitus</t>
  </si>
  <si>
    <t>hoitopalkkio/vrk/henkilö</t>
  </si>
  <si>
    <t>kulukorvaus/vrk/henkilö</t>
  </si>
  <si>
    <t xml:space="preserve">Läheisverkostosijoitus ilman huostaanottoa </t>
  </si>
  <si>
    <t>kulukorvaus (perhehehoitolain mukainen minimi) / kk (lapsen etuudet vähennetään)</t>
  </si>
  <si>
    <r>
      <rPr>
        <b/>
        <sz val="11"/>
        <color theme="1"/>
        <rFont val="Arial"/>
        <family val="2"/>
      </rPr>
      <t>Vähimmäismäärän mukainen hoitopalkkio:</t>
    </r>
    <r>
      <rPr>
        <sz val="11"/>
        <color theme="1"/>
        <rFont val="Arial"/>
        <family val="2"/>
      </rPr>
      <t xml:space="preserve"> Lapsi/nuori asuu viikot koulupaikan tai armeijan vuoksi toisaalla /kk. Jälkihuollossa oleva nuori (harkinta hoidettavuuden mukaan)</t>
    </r>
  </si>
  <si>
    <t>toimeksiantosuhteisen perhehoidon vähimmäismäärän mukaisesti, korotus tarvittaessa hoidettavuuden mukaan</t>
  </si>
  <si>
    <t>Lyhytaikaiset perhesijoitukset</t>
  </si>
  <si>
    <t>Sijaishoito</t>
  </si>
  <si>
    <t>36,00 € / vrk tai 
 korkeintaan 864,00 € /vuosi</t>
  </si>
  <si>
    <t>alle 5 tunnin hoito</t>
  </si>
  <si>
    <t>5 tunnin tai yli viiden tunnin hoito</t>
  </si>
  <si>
    <t>19,00 € / tunti</t>
  </si>
  <si>
    <t>63,00 € / vrk</t>
  </si>
  <si>
    <t>yli 13 -17 vuotias /kk</t>
  </si>
  <si>
    <r>
      <rPr>
        <b/>
        <sz val="11"/>
        <color theme="1"/>
        <rFont val="Arial"/>
        <family val="2"/>
      </rPr>
      <t>Vähimmäismäärän mukainen kulukorvaus:</t>
    </r>
    <r>
      <rPr>
        <sz val="11"/>
        <color theme="1"/>
        <rFont val="Arial"/>
        <family val="2"/>
      </rPr>
      <t xml:space="preserve">  Jälkihuoltoikäinen nuori 18-24€. Lapsi/nuori asuu viikot koulupaikan tai armeijan vuoksi toisaalla / kk</t>
    </r>
  </si>
  <si>
    <t>Erityistä hoitoa vaativa lapsi / kk</t>
  </si>
  <si>
    <t>Korotettu hoitopalkkio / kk</t>
  </si>
  <si>
    <t>37,00 € / vrk tai 
 korkeintaan 888,00 € /vuosi</t>
  </si>
  <si>
    <t>Kilometrikorvaus Verohallinnon päätöksen (VH/5752/00.01.00/2021) mukaisesti (yhden henkilön mukaan):</t>
  </si>
  <si>
    <t>Kiireellinen sijoitus, kiireellinen avohuollon sijoitus (päivystysperhehoito)</t>
  </si>
  <si>
    <t>20,00 € / tunti</t>
  </si>
  <si>
    <t>65,00 € / vrk</t>
  </si>
  <si>
    <t>Turku 1.1.2022 - € / 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</si>
</sst>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4" fontId="2" fillId="0" borderId="2" xfId="1" applyFont="1" applyFill="1" applyBorder="1" applyAlignment="1">
      <alignment horizontal="center" vertical="center" wrapText="1"/>
    </xf>
    <xf numFmtId="8" fontId="0" fillId="0" borderId="0" xfId="0" applyNumberFormat="1"/>
    <xf numFmtId="4" fontId="3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6" fontId="2" fillId="0" borderId="0" xfId="0" applyNumberFormat="1" applyFont="1" applyBorder="1" applyAlignment="1">
      <alignment vertical="center" wrapText="1"/>
    </xf>
    <xf numFmtId="0" fontId="0" fillId="0" borderId="0" xfId="0"/>
    <xf numFmtId="0" fontId="2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8" fontId="0" fillId="0" borderId="6" xfId="0" applyNumberFormat="1" applyBorder="1"/>
    <xf numFmtId="8" fontId="0" fillId="0" borderId="1" xfId="0" applyNumberFormat="1" applyBorder="1"/>
    <xf numFmtId="8" fontId="0" fillId="0" borderId="1" xfId="0" applyNumberFormat="1" applyBorder="1" applyAlignment="1">
      <alignment vertical="center"/>
    </xf>
    <xf numFmtId="0" fontId="0" fillId="0" borderId="1" xfId="0" applyBorder="1"/>
    <xf numFmtId="0" fontId="2" fillId="0" borderId="8" xfId="0" applyFont="1" applyBorder="1" applyAlignment="1">
      <alignment vertical="center" wrapText="1"/>
    </xf>
    <xf numFmtId="0" fontId="0" fillId="0" borderId="0" xfId="0" applyBorder="1"/>
    <xf numFmtId="6" fontId="3" fillId="0" borderId="0" xfId="0" applyNumberFormat="1" applyFont="1" applyBorder="1" applyAlignment="1">
      <alignment vertical="center" wrapText="1"/>
    </xf>
    <xf numFmtId="8" fontId="0" fillId="0" borderId="7" xfId="0" applyNumberFormat="1" applyBorder="1"/>
    <xf numFmtId="0" fontId="0" fillId="0" borderId="0" xfId="0" applyAlignment="1">
      <alignment wrapText="1"/>
    </xf>
    <xf numFmtId="8" fontId="2" fillId="0" borderId="2" xfId="1" applyNumberFormat="1" applyFont="1" applyBorder="1" applyAlignment="1">
      <alignment horizontal="right" vertical="center" wrapText="1"/>
    </xf>
    <xf numFmtId="8" fontId="0" fillId="0" borderId="7" xfId="0" applyNumberFormat="1" applyBorder="1" applyAlignment="1">
      <alignment vertical="center"/>
    </xf>
    <xf numFmtId="8" fontId="0" fillId="0" borderId="1" xfId="0" applyNumberFormat="1" applyFont="1" applyBorder="1"/>
    <xf numFmtId="8" fontId="2" fillId="0" borderId="2" xfId="0" applyNumberFormat="1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right" vertical="center" wrapText="1"/>
    </xf>
    <xf numFmtId="0" fontId="0" fillId="3" borderId="0" xfId="0" applyFill="1"/>
    <xf numFmtId="8" fontId="0" fillId="3" borderId="1" xfId="0" applyNumberFormat="1" applyFill="1" applyBorder="1"/>
    <xf numFmtId="8" fontId="0" fillId="0" borderId="1" xfId="0" applyNumberFormat="1" applyBorder="1" applyAlignment="1">
      <alignment horizontal="right"/>
    </xf>
    <xf numFmtId="8" fontId="0" fillId="0" borderId="1" xfId="0" applyNumberFormat="1" applyFill="1" applyBorder="1" applyAlignment="1">
      <alignment horizontal="right"/>
    </xf>
    <xf numFmtId="8" fontId="0" fillId="0" borderId="1" xfId="0" applyNumberFormat="1" applyBorder="1" applyAlignment="1">
      <alignment horizontal="right" wrapText="1"/>
    </xf>
    <xf numFmtId="44" fontId="2" fillId="0" borderId="2" xfId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/>
    <xf numFmtId="0" fontId="0" fillId="2" borderId="9" xfId="0" applyFill="1" applyBorder="1" applyAlignment="1"/>
    <xf numFmtId="0" fontId="0" fillId="0" borderId="0" xfId="0" applyAlignment="1">
      <alignment wrapText="1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/>
    <xf numFmtId="0" fontId="0" fillId="3" borderId="9" xfId="0" applyFill="1" applyBorder="1" applyAlignment="1"/>
    <xf numFmtId="0" fontId="3" fillId="0" borderId="5" xfId="0" applyFont="1" applyBorder="1" applyAlignment="1">
      <alignment horizontal="left" vertical="center" wrapText="1" indent="2"/>
    </xf>
    <xf numFmtId="0" fontId="0" fillId="0" borderId="4" xfId="0" applyBorder="1" applyAlignment="1">
      <alignment horizontal="left" indent="2"/>
    </xf>
    <xf numFmtId="0" fontId="0" fillId="0" borderId="9" xfId="0" applyBorder="1" applyAlignment="1">
      <alignment horizontal="left" indent="2"/>
    </xf>
  </cellXfs>
  <cellStyles count="3">
    <cellStyle name="Normaali" xfId="0" builtinId="0"/>
    <cellStyle name="Valuutta" xfId="1" builtinId="4"/>
    <cellStyle name="Valuut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71" workbookViewId="0">
      <selection activeCell="F5" sqref="F5"/>
    </sheetView>
  </sheetViews>
  <sheetFormatPr defaultRowHeight="14" x14ac:dyDescent="0.3"/>
  <cols>
    <col min="1" max="1" width="33.08203125" customWidth="1"/>
    <col min="2" max="2" width="8.83203125" customWidth="1"/>
    <col min="3" max="3" width="20.25" hidden="1" customWidth="1"/>
    <col min="4" max="4" width="19.5" hidden="1" customWidth="1"/>
    <col min="5" max="5" width="24.75" style="24" customWidth="1"/>
    <col min="6" max="6" width="23.58203125" customWidth="1"/>
  </cols>
  <sheetData>
    <row r="1" spans="1:7" s="7" customFormat="1" ht="28.5" thickBot="1" x14ac:dyDescent="0.35">
      <c r="A1" s="3" t="s">
        <v>46</v>
      </c>
      <c r="B1" s="3" t="s">
        <v>75</v>
      </c>
      <c r="C1" s="3" t="s">
        <v>60</v>
      </c>
      <c r="D1" s="3" t="s">
        <v>61</v>
      </c>
      <c r="E1" s="27" t="s">
        <v>83</v>
      </c>
      <c r="F1" s="27" t="s">
        <v>107</v>
      </c>
    </row>
    <row r="2" spans="1:7" ht="14.5" thickBot="1" x14ac:dyDescent="0.35">
      <c r="A2" s="14" t="s">
        <v>68</v>
      </c>
      <c r="B2" s="15" t="s">
        <v>76</v>
      </c>
      <c r="C2" s="16">
        <v>784.03</v>
      </c>
      <c r="D2" s="16">
        <v>785.16</v>
      </c>
      <c r="E2" s="16">
        <v>1348</v>
      </c>
      <c r="F2" s="29">
        <v>1382</v>
      </c>
    </row>
    <row r="3" spans="1:7" ht="14.5" thickBot="1" x14ac:dyDescent="0.35">
      <c r="A3" s="3" t="s">
        <v>101</v>
      </c>
      <c r="B3" s="2" t="s">
        <v>76</v>
      </c>
      <c r="C3" s="10"/>
      <c r="D3" s="10"/>
      <c r="E3" s="10">
        <v>2022</v>
      </c>
      <c r="F3" s="30">
        <v>2072</v>
      </c>
    </row>
    <row r="4" spans="1:7" ht="14.5" thickBot="1" x14ac:dyDescent="0.35">
      <c r="A4" s="3" t="s">
        <v>100</v>
      </c>
      <c r="B4" s="2" t="s">
        <v>76</v>
      </c>
      <c r="C4" s="10"/>
      <c r="D4" s="10"/>
      <c r="E4" s="10">
        <v>2695</v>
      </c>
      <c r="F4" s="30">
        <v>2762</v>
      </c>
    </row>
    <row r="5" spans="1:7" ht="70.5" thickBot="1" x14ac:dyDescent="0.35">
      <c r="A5" s="2" t="s">
        <v>89</v>
      </c>
      <c r="B5" s="2" t="s">
        <v>76</v>
      </c>
      <c r="C5" s="10"/>
      <c r="D5" s="10"/>
      <c r="E5" s="42">
        <v>826.9</v>
      </c>
      <c r="F5" s="30">
        <v>847.24</v>
      </c>
      <c r="G5" s="26"/>
    </row>
    <row r="6" spans="1:7" ht="42.5" thickBot="1" x14ac:dyDescent="0.35">
      <c r="A6" s="3" t="s">
        <v>71</v>
      </c>
      <c r="B6" s="2" t="s">
        <v>76</v>
      </c>
      <c r="C6" s="10"/>
      <c r="D6" s="10"/>
      <c r="E6" s="48" t="s">
        <v>93</v>
      </c>
      <c r="F6" s="47" t="s">
        <v>102</v>
      </c>
    </row>
    <row r="7" spans="1:7" ht="14.5" thickBot="1" x14ac:dyDescent="0.35">
      <c r="A7" s="3" t="s">
        <v>1</v>
      </c>
      <c r="B7" s="3"/>
      <c r="C7" s="10"/>
      <c r="D7" s="10"/>
      <c r="E7" s="10" t="s">
        <v>39</v>
      </c>
      <c r="F7" s="8" t="s">
        <v>39</v>
      </c>
    </row>
    <row r="8" spans="1:7" ht="28.5" thickBot="1" x14ac:dyDescent="0.35">
      <c r="A8" s="3" t="s">
        <v>74</v>
      </c>
      <c r="B8" s="2" t="s">
        <v>77</v>
      </c>
      <c r="C8" s="10">
        <v>2922.52</v>
      </c>
      <c r="D8" s="10">
        <v>2939.26</v>
      </c>
      <c r="E8" s="10">
        <v>3012.25</v>
      </c>
      <c r="F8" s="30">
        <v>3106.53</v>
      </c>
    </row>
    <row r="9" spans="1:7" ht="14.5" thickBot="1" x14ac:dyDescent="0.35">
      <c r="A9" s="3" t="s">
        <v>4</v>
      </c>
      <c r="B9" s="3"/>
      <c r="C9" s="10">
        <v>411.52</v>
      </c>
      <c r="D9" s="10">
        <v>413.87</v>
      </c>
      <c r="E9" s="37"/>
      <c r="F9" s="31"/>
    </row>
    <row r="10" spans="1:7" ht="14.5" thickBot="1" x14ac:dyDescent="0.35">
      <c r="A10" s="2" t="s">
        <v>69</v>
      </c>
      <c r="B10" s="2" t="s">
        <v>77</v>
      </c>
      <c r="C10" s="8"/>
      <c r="D10" s="8"/>
      <c r="E10" s="29">
        <v>628</v>
      </c>
      <c r="F10" s="29">
        <v>690</v>
      </c>
    </row>
    <row r="11" spans="1:7" ht="14.5" thickBot="1" x14ac:dyDescent="0.35">
      <c r="A11" s="2" t="s">
        <v>98</v>
      </c>
      <c r="B11" s="2" t="s">
        <v>77</v>
      </c>
      <c r="C11" s="8"/>
      <c r="D11" s="8"/>
      <c r="E11" s="29">
        <v>762</v>
      </c>
      <c r="F11" s="29">
        <v>828</v>
      </c>
    </row>
    <row r="12" spans="1:7" ht="70.5" thickBot="1" x14ac:dyDescent="0.35">
      <c r="A12" s="2" t="s">
        <v>99</v>
      </c>
      <c r="B12" s="2" t="s">
        <v>77</v>
      </c>
      <c r="C12" s="8"/>
      <c r="D12" s="8"/>
      <c r="E12" s="40">
        <v>424.16</v>
      </c>
      <c r="F12" s="30">
        <v>437.44</v>
      </c>
      <c r="G12" s="26"/>
    </row>
    <row r="13" spans="1:7" ht="15" customHeight="1" thickBot="1" x14ac:dyDescent="0.35">
      <c r="A13" s="49" t="s">
        <v>80</v>
      </c>
      <c r="B13" s="50"/>
      <c r="C13" s="50"/>
      <c r="D13" s="50"/>
      <c r="E13" s="51"/>
      <c r="F13" s="52"/>
    </row>
    <row r="14" spans="1:7" ht="14.5" thickBot="1" x14ac:dyDescent="0.35">
      <c r="A14" s="2" t="s">
        <v>63</v>
      </c>
      <c r="B14" s="2" t="s">
        <v>76</v>
      </c>
      <c r="C14" s="8"/>
      <c r="D14" s="8"/>
      <c r="E14" s="29">
        <v>52</v>
      </c>
      <c r="F14" s="29">
        <v>54</v>
      </c>
    </row>
    <row r="15" spans="1:7" ht="28.5" thickBot="1" x14ac:dyDescent="0.35">
      <c r="A15" s="2" t="s">
        <v>64</v>
      </c>
      <c r="B15" s="2" t="s">
        <v>76</v>
      </c>
      <c r="C15" s="8"/>
      <c r="D15" s="8"/>
      <c r="E15" s="29">
        <v>63</v>
      </c>
      <c r="F15" s="29">
        <v>65</v>
      </c>
    </row>
    <row r="16" spans="1:7" ht="14.5" thickBot="1" x14ac:dyDescent="0.35">
      <c r="A16" s="6" t="s">
        <v>62</v>
      </c>
      <c r="B16" s="6" t="s">
        <v>77</v>
      </c>
      <c r="C16" s="9"/>
      <c r="D16" s="9"/>
      <c r="E16" s="29">
        <v>40</v>
      </c>
      <c r="F16" s="29">
        <v>42</v>
      </c>
    </row>
    <row r="17" spans="1:6" ht="28.5" thickBot="1" x14ac:dyDescent="0.35">
      <c r="A17" s="6" t="s">
        <v>78</v>
      </c>
      <c r="B17" s="6"/>
      <c r="C17" s="9"/>
      <c r="D17" s="9"/>
      <c r="E17" s="29">
        <v>0.44</v>
      </c>
      <c r="F17" s="29">
        <f>F40</f>
        <v>0.46</v>
      </c>
    </row>
    <row r="18" spans="1:6" ht="15" customHeight="1" thickBot="1" x14ac:dyDescent="0.35">
      <c r="A18" s="49" t="s">
        <v>91</v>
      </c>
      <c r="B18" s="50"/>
      <c r="C18" s="50"/>
      <c r="D18" s="50"/>
      <c r="E18" s="51"/>
      <c r="F18" s="52"/>
    </row>
    <row r="19" spans="1:6" ht="28.5" thickBot="1" x14ac:dyDescent="0.35">
      <c r="A19" s="3" t="s">
        <v>65</v>
      </c>
      <c r="B19" s="2" t="s">
        <v>76</v>
      </c>
      <c r="C19" s="8"/>
      <c r="D19" s="8"/>
      <c r="E19" s="29">
        <v>52</v>
      </c>
      <c r="F19" s="29">
        <v>54</v>
      </c>
    </row>
    <row r="20" spans="1:6" ht="14.5" thickBot="1" x14ac:dyDescent="0.35">
      <c r="A20" s="2" t="s">
        <v>70</v>
      </c>
      <c r="B20" s="2" t="s">
        <v>77</v>
      </c>
      <c r="C20" s="8"/>
      <c r="D20" s="8"/>
      <c r="E20" s="29">
        <v>40</v>
      </c>
      <c r="F20" s="29">
        <v>42</v>
      </c>
    </row>
    <row r="21" spans="1:6" ht="28.5" thickBot="1" x14ac:dyDescent="0.35">
      <c r="A21" s="2" t="s">
        <v>78</v>
      </c>
      <c r="B21" s="2"/>
      <c r="C21" s="8"/>
      <c r="D21" s="8"/>
      <c r="E21" s="29">
        <v>0.44</v>
      </c>
      <c r="F21" s="29">
        <f>F40</f>
        <v>0.46</v>
      </c>
    </row>
    <row r="22" spans="1:6" ht="15" customHeight="1" thickBot="1" x14ac:dyDescent="0.35">
      <c r="A22" s="56" t="s">
        <v>104</v>
      </c>
      <c r="B22" s="57"/>
      <c r="C22" s="57"/>
      <c r="D22" s="57"/>
      <c r="E22" s="58"/>
      <c r="F22" s="59"/>
    </row>
    <row r="23" spans="1:6" ht="14.5" thickBot="1" x14ac:dyDescent="0.35">
      <c r="A23" s="2" t="s">
        <v>63</v>
      </c>
      <c r="B23" s="2" t="s">
        <v>76</v>
      </c>
      <c r="C23" s="8"/>
      <c r="D23" s="8"/>
      <c r="E23" s="29">
        <v>63</v>
      </c>
      <c r="F23" s="29">
        <v>65</v>
      </c>
    </row>
    <row r="24" spans="1:6" ht="14.5" thickBot="1" x14ac:dyDescent="0.35">
      <c r="A24" s="2" t="s">
        <v>70</v>
      </c>
      <c r="B24" s="2" t="s">
        <v>77</v>
      </c>
      <c r="C24" s="8"/>
      <c r="D24" s="8"/>
      <c r="E24" s="28">
        <v>40</v>
      </c>
      <c r="F24" s="28">
        <v>42</v>
      </c>
    </row>
    <row r="25" spans="1:6" ht="28.5" thickBot="1" x14ac:dyDescent="0.35">
      <c r="A25" s="2" t="s">
        <v>78</v>
      </c>
      <c r="B25" s="2"/>
      <c r="C25" s="8"/>
      <c r="D25" s="8"/>
      <c r="E25" s="29">
        <v>0.44</v>
      </c>
      <c r="F25" s="29">
        <f>F40</f>
        <v>0.46</v>
      </c>
    </row>
    <row r="26" spans="1:6" s="24" customFormat="1" ht="14.5" thickBot="1" x14ac:dyDescent="0.35">
      <c r="A26" s="60" t="s">
        <v>84</v>
      </c>
      <c r="B26" s="61"/>
      <c r="C26" s="61"/>
      <c r="D26" s="61"/>
      <c r="E26" s="61"/>
      <c r="F26" s="62"/>
    </row>
    <row r="27" spans="1:6" s="24" customFormat="1" ht="14.5" thickBot="1" x14ac:dyDescent="0.35">
      <c r="A27" s="32" t="s">
        <v>85</v>
      </c>
      <c r="B27" s="2" t="s">
        <v>76</v>
      </c>
      <c r="C27" s="8"/>
      <c r="D27" s="8"/>
      <c r="E27" s="29">
        <v>63</v>
      </c>
      <c r="F27" s="29">
        <v>65</v>
      </c>
    </row>
    <row r="28" spans="1:6" s="24" customFormat="1" ht="14.5" thickBot="1" x14ac:dyDescent="0.35">
      <c r="A28" s="32" t="s">
        <v>86</v>
      </c>
      <c r="B28" s="2" t="s">
        <v>76</v>
      </c>
      <c r="C28" s="8"/>
      <c r="D28" s="8"/>
      <c r="E28" s="28">
        <v>40</v>
      </c>
      <c r="F28" s="28">
        <v>42</v>
      </c>
    </row>
    <row r="29" spans="1:6" ht="15" customHeight="1" thickBot="1" x14ac:dyDescent="0.35">
      <c r="A29" s="49" t="s">
        <v>31</v>
      </c>
      <c r="B29" s="50"/>
      <c r="C29" s="50"/>
      <c r="D29" s="50"/>
      <c r="E29" s="51"/>
      <c r="F29" s="52"/>
    </row>
    <row r="30" spans="1:6" ht="28.5" thickBot="1" x14ac:dyDescent="0.35">
      <c r="A30" s="2" t="s">
        <v>66</v>
      </c>
      <c r="B30" s="2" t="s">
        <v>76</v>
      </c>
      <c r="C30" s="8"/>
      <c r="D30" s="8"/>
      <c r="E30" s="30">
        <v>42</v>
      </c>
      <c r="F30" s="30">
        <v>43</v>
      </c>
    </row>
    <row r="31" spans="1:6" ht="14.5" thickBot="1" x14ac:dyDescent="0.35">
      <c r="A31" s="2" t="s">
        <v>67</v>
      </c>
      <c r="B31" s="2" t="s">
        <v>76</v>
      </c>
      <c r="C31" s="8"/>
      <c r="D31" s="8"/>
      <c r="E31" s="28">
        <v>53</v>
      </c>
      <c r="F31" s="28">
        <v>54</v>
      </c>
    </row>
    <row r="32" spans="1:6" s="24" customFormat="1" ht="14.5" thickBot="1" x14ac:dyDescent="0.35">
      <c r="A32" s="49" t="s">
        <v>92</v>
      </c>
      <c r="B32" s="50" t="s">
        <v>76</v>
      </c>
      <c r="C32" s="50"/>
      <c r="D32" s="50"/>
      <c r="E32" s="51"/>
      <c r="F32" s="52"/>
    </row>
    <row r="33" spans="1:8" s="24" customFormat="1" ht="14.5" thickBot="1" x14ac:dyDescent="0.35">
      <c r="A33" s="2" t="s">
        <v>94</v>
      </c>
      <c r="B33" s="2"/>
      <c r="C33" s="8"/>
      <c r="D33" s="8"/>
      <c r="E33" s="39" t="s">
        <v>96</v>
      </c>
      <c r="F33" s="45" t="s">
        <v>105</v>
      </c>
    </row>
    <row r="34" spans="1:8" s="24" customFormat="1" ht="14.5" thickBot="1" x14ac:dyDescent="0.35">
      <c r="A34" s="15" t="s">
        <v>95</v>
      </c>
      <c r="B34" s="15"/>
      <c r="C34" s="41"/>
      <c r="D34" s="41"/>
      <c r="E34" s="44" t="s">
        <v>97</v>
      </c>
      <c r="F34" s="46" t="s">
        <v>106</v>
      </c>
      <c r="G34" s="43"/>
      <c r="H34" s="43"/>
    </row>
    <row r="35" spans="1:8" ht="42.5" thickBot="1" x14ac:dyDescent="0.35">
      <c r="A35" s="6" t="s">
        <v>79</v>
      </c>
      <c r="B35" s="6"/>
      <c r="C35" s="9"/>
      <c r="D35" s="9"/>
      <c r="E35" s="38">
        <v>0.44</v>
      </c>
      <c r="F35" s="38">
        <f>F40</f>
        <v>0.46</v>
      </c>
    </row>
    <row r="36" spans="1:8" ht="14.5" thickBot="1" x14ac:dyDescent="0.35">
      <c r="A36" s="49" t="s">
        <v>87</v>
      </c>
      <c r="B36" s="54"/>
      <c r="C36" s="54"/>
      <c r="D36" s="54"/>
      <c r="E36" s="54"/>
      <c r="F36" s="55"/>
    </row>
    <row r="37" spans="1:8" ht="42.5" thickBot="1" x14ac:dyDescent="0.35">
      <c r="A37" s="2" t="s">
        <v>90</v>
      </c>
      <c r="B37" s="2" t="s">
        <v>76</v>
      </c>
      <c r="C37" s="11">
        <v>691.25</v>
      </c>
      <c r="D37" s="11"/>
      <c r="E37" s="29">
        <v>826.9</v>
      </c>
      <c r="F37" s="29">
        <v>847.24</v>
      </c>
    </row>
    <row r="38" spans="1:8" ht="42.5" thickBot="1" x14ac:dyDescent="0.35">
      <c r="A38" s="12" t="s">
        <v>88</v>
      </c>
      <c r="B38" s="6" t="s">
        <v>77</v>
      </c>
      <c r="C38" s="12" t="s">
        <v>37</v>
      </c>
      <c r="D38" s="12"/>
      <c r="E38" s="35">
        <v>424.16</v>
      </c>
      <c r="F38" s="35">
        <v>437.44</v>
      </c>
    </row>
    <row r="39" spans="1:8" s="24" customFormat="1" x14ac:dyDescent="0.3">
      <c r="A39" s="34"/>
      <c r="B39" s="22"/>
      <c r="C39" s="23"/>
      <c r="D39" s="23"/>
      <c r="E39" s="23"/>
      <c r="F39" s="33"/>
    </row>
    <row r="40" spans="1:8" ht="43.5" customHeight="1" x14ac:dyDescent="0.3">
      <c r="A40" s="53" t="s">
        <v>103</v>
      </c>
      <c r="B40" s="53"/>
      <c r="C40" s="53"/>
      <c r="D40" s="53"/>
      <c r="E40" s="36"/>
      <c r="F40" s="17">
        <v>0.46</v>
      </c>
    </row>
  </sheetData>
  <mergeCells count="8">
    <mergeCell ref="A18:F18"/>
    <mergeCell ref="A13:F13"/>
    <mergeCell ref="A32:F32"/>
    <mergeCell ref="A40:D40"/>
    <mergeCell ref="A29:F29"/>
    <mergeCell ref="A36:F36"/>
    <mergeCell ref="A22:F22"/>
    <mergeCell ref="A26:F2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&amp;LPerhehoidon palkkioiden ja kulukorvauksien tarkistaminen 2019&amp;R&amp;P(&amp;N)</oddHead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>
      <selection activeCell="G9" sqref="G9"/>
    </sheetView>
  </sheetViews>
  <sheetFormatPr defaultRowHeight="14" x14ac:dyDescent="0.3"/>
  <cols>
    <col min="1" max="1" width="45" customWidth="1"/>
    <col min="2" max="3" width="22.58203125" hidden="1" customWidth="1"/>
    <col min="4" max="4" width="22.58203125" style="24" hidden="1" customWidth="1"/>
    <col min="5" max="5" width="22.58203125" style="24" customWidth="1"/>
    <col min="6" max="6" width="26.33203125" customWidth="1"/>
    <col min="7" max="7" width="24.25" customWidth="1"/>
    <col min="8" max="10" width="23.08203125" customWidth="1"/>
  </cols>
  <sheetData>
    <row r="1" spans="1:10" ht="15" customHeight="1" thickBot="1" x14ac:dyDescent="0.35">
      <c r="A1" s="13"/>
      <c r="B1" s="4"/>
      <c r="C1" s="4"/>
      <c r="E1" s="25"/>
      <c r="F1" s="4"/>
      <c r="G1" s="4"/>
      <c r="I1" s="24"/>
    </row>
    <row r="2" spans="1:10" s="7" customFormat="1" ht="29.25" customHeight="1" thickBot="1" x14ac:dyDescent="0.35">
      <c r="A2" s="3" t="s">
        <v>46</v>
      </c>
      <c r="B2" s="18" t="s">
        <v>58</v>
      </c>
      <c r="C2" s="18" t="s">
        <v>59</v>
      </c>
      <c r="D2" s="18" t="s">
        <v>73</v>
      </c>
      <c r="E2" s="18" t="s">
        <v>82</v>
      </c>
      <c r="F2" s="18" t="s">
        <v>44</v>
      </c>
      <c r="G2" s="18" t="s">
        <v>45</v>
      </c>
      <c r="H2" s="18" t="s">
        <v>53</v>
      </c>
      <c r="I2" s="18" t="s">
        <v>81</v>
      </c>
      <c r="J2" s="18" t="s">
        <v>72</v>
      </c>
    </row>
    <row r="3" spans="1:10" ht="21" customHeight="1" thickBot="1" x14ac:dyDescent="0.35">
      <c r="A3" s="3" t="s">
        <v>0</v>
      </c>
      <c r="B3" s="19">
        <v>784.03</v>
      </c>
      <c r="C3" s="19">
        <v>785.16</v>
      </c>
      <c r="D3" s="19">
        <v>799.84</v>
      </c>
      <c r="E3" s="19">
        <v>816.21</v>
      </c>
      <c r="F3" s="20">
        <v>1251.03</v>
      </c>
      <c r="G3" s="20">
        <v>1260.1600000000001</v>
      </c>
      <c r="H3" s="20">
        <f>G3*1.0117</f>
        <v>1274.9038720000001</v>
      </c>
      <c r="I3" s="20">
        <v>1289.8202473024</v>
      </c>
      <c r="J3" s="20">
        <v>1300.5628168105691</v>
      </c>
    </row>
    <row r="4" spans="1:10" ht="14.5" thickBot="1" x14ac:dyDescent="0.35">
      <c r="A4" s="3" t="s">
        <v>47</v>
      </c>
      <c r="B4" s="19"/>
      <c r="C4" s="19"/>
      <c r="D4" s="19"/>
      <c r="E4" s="19"/>
      <c r="F4" s="20">
        <v>1876.55</v>
      </c>
      <c r="G4" s="20">
        <v>1890.24</v>
      </c>
      <c r="H4" s="20">
        <f t="shared" ref="H4:H10" si="0">G4*1.0117</f>
        <v>1912.355808</v>
      </c>
      <c r="I4" s="20">
        <v>1934.7303709536002</v>
      </c>
      <c r="J4" s="20">
        <v>1950.8442252158534</v>
      </c>
    </row>
    <row r="5" spans="1:10" ht="15" customHeight="1" thickBot="1" x14ac:dyDescent="0.35">
      <c r="A5" s="3" t="s">
        <v>48</v>
      </c>
      <c r="B5" s="19"/>
      <c r="C5" s="19"/>
      <c r="D5" s="19"/>
      <c r="E5" s="19"/>
      <c r="F5" s="20">
        <v>2502.06</v>
      </c>
      <c r="G5" s="20">
        <v>2520.3200000000002</v>
      </c>
      <c r="H5" s="20">
        <f t="shared" si="0"/>
        <v>2549.8077440000002</v>
      </c>
      <c r="I5" s="20">
        <v>2579.6404946048001</v>
      </c>
      <c r="J5" s="20">
        <v>2601.1256336211381</v>
      </c>
    </row>
    <row r="6" spans="1:10" ht="28.5" thickBot="1" x14ac:dyDescent="0.35">
      <c r="A6" s="2" t="s">
        <v>49</v>
      </c>
      <c r="B6" s="19"/>
      <c r="C6" s="19"/>
      <c r="D6" s="19"/>
      <c r="E6" s="19"/>
      <c r="F6" s="20">
        <v>407.91</v>
      </c>
      <c r="G6" s="20">
        <v>410.9</v>
      </c>
      <c r="H6" s="20">
        <f t="shared" si="0"/>
        <v>415.70753000000002</v>
      </c>
      <c r="I6" s="20">
        <v>420.57130810100006</v>
      </c>
      <c r="J6" s="20">
        <v>424.07413457613541</v>
      </c>
    </row>
    <row r="7" spans="1:10" ht="28.5" thickBot="1" x14ac:dyDescent="0.35">
      <c r="A7" s="3" t="s">
        <v>38</v>
      </c>
      <c r="B7" s="19"/>
      <c r="C7" s="19"/>
      <c r="D7" s="19"/>
      <c r="E7" s="19"/>
      <c r="F7" s="20">
        <v>594.65</v>
      </c>
      <c r="G7" s="20">
        <v>598.99</v>
      </c>
      <c r="H7" s="20">
        <f t="shared" si="0"/>
        <v>605.99818300000004</v>
      </c>
      <c r="I7" s="20">
        <v>613.08836174110002</v>
      </c>
      <c r="J7" s="20">
        <v>1236.3892230214619</v>
      </c>
    </row>
    <row r="8" spans="1:10" ht="14.5" thickBot="1" x14ac:dyDescent="0.35">
      <c r="A8" s="3" t="s">
        <v>1</v>
      </c>
      <c r="B8" s="19"/>
      <c r="C8" s="19"/>
      <c r="D8" s="19"/>
      <c r="E8" s="19"/>
      <c r="F8" s="19" t="s">
        <v>2</v>
      </c>
      <c r="G8" s="19" t="s">
        <v>39</v>
      </c>
      <c r="H8" s="19" t="s">
        <v>39</v>
      </c>
      <c r="I8" s="19" t="s">
        <v>39</v>
      </c>
      <c r="J8" s="19" t="s">
        <v>39</v>
      </c>
    </row>
    <row r="9" spans="1:10" ht="14.5" thickBot="1" x14ac:dyDescent="0.35">
      <c r="A9" s="3" t="s">
        <v>3</v>
      </c>
      <c r="B9" s="19">
        <v>2922.52</v>
      </c>
      <c r="C9" s="19">
        <v>2939.26</v>
      </c>
      <c r="D9" s="19">
        <v>2983.4</v>
      </c>
      <c r="E9" s="19">
        <v>3006.24</v>
      </c>
      <c r="F9" s="19">
        <v>2916.43</v>
      </c>
      <c r="G9" s="19">
        <v>2908.85</v>
      </c>
      <c r="H9" s="20">
        <v>2922.52</v>
      </c>
      <c r="I9" s="20">
        <v>2923.52</v>
      </c>
      <c r="J9" s="20">
        <v>2983.3489</v>
      </c>
    </row>
    <row r="10" spans="1:10" ht="14.5" thickBot="1" x14ac:dyDescent="0.35">
      <c r="A10" s="3" t="s">
        <v>4</v>
      </c>
      <c r="B10" s="19">
        <v>411.52</v>
      </c>
      <c r="C10" s="19">
        <v>413.87</v>
      </c>
      <c r="D10" s="19">
        <v>420.09</v>
      </c>
      <c r="E10" s="19">
        <v>420.09</v>
      </c>
      <c r="F10" s="19"/>
      <c r="G10" s="19"/>
      <c r="H10" s="20">
        <f t="shared" si="0"/>
        <v>0</v>
      </c>
      <c r="I10" s="20">
        <v>0</v>
      </c>
      <c r="J10" s="20"/>
    </row>
    <row r="11" spans="1:10" ht="14.5" thickBot="1" x14ac:dyDescent="0.35">
      <c r="A11" s="2" t="s">
        <v>5</v>
      </c>
      <c r="B11" s="19"/>
      <c r="C11" s="19"/>
      <c r="D11" s="19"/>
      <c r="E11" s="19"/>
      <c r="F11" s="19">
        <v>548.89</v>
      </c>
      <c r="G11" s="19">
        <v>547.46</v>
      </c>
      <c r="H11" s="20">
        <f t="shared" ref="H11:H14" si="1">G11*1.0047</f>
        <v>550.03306199999997</v>
      </c>
      <c r="I11" s="20">
        <v>552.61821739139998</v>
      </c>
      <c r="J11" s="20">
        <v>561.46577421020095</v>
      </c>
    </row>
    <row r="12" spans="1:10" ht="14.5" thickBot="1" x14ac:dyDescent="0.35">
      <c r="A12" s="2" t="s">
        <v>6</v>
      </c>
      <c r="B12" s="19"/>
      <c r="C12" s="19"/>
      <c r="D12" s="19"/>
      <c r="E12" s="19"/>
      <c r="F12" s="19">
        <v>676.68</v>
      </c>
      <c r="G12" s="19">
        <v>674.92</v>
      </c>
      <c r="H12" s="20">
        <f t="shared" si="1"/>
        <v>678.0921239999999</v>
      </c>
      <c r="I12" s="20">
        <v>681.2791569827998</v>
      </c>
      <c r="J12" s="20">
        <v>692.18660784340193</v>
      </c>
    </row>
    <row r="13" spans="1:10" ht="14.5" thickBot="1" x14ac:dyDescent="0.35">
      <c r="A13" s="3" t="s">
        <v>7</v>
      </c>
      <c r="B13" s="19"/>
      <c r="C13" s="19"/>
      <c r="D13" s="19"/>
      <c r="E13" s="19"/>
      <c r="F13" s="19" t="s">
        <v>8</v>
      </c>
      <c r="G13" s="19">
        <v>811.64</v>
      </c>
      <c r="H13" s="20">
        <f t="shared" si="1"/>
        <v>815.45470799999998</v>
      </c>
      <c r="I13" s="20">
        <v>819.28734512759991</v>
      </c>
      <c r="J13" s="20">
        <v>835.43872219252569</v>
      </c>
    </row>
    <row r="14" spans="1:10" ht="28.5" thickBot="1" x14ac:dyDescent="0.35">
      <c r="A14" s="2" t="s">
        <v>50</v>
      </c>
      <c r="B14" s="19"/>
      <c r="C14" s="19"/>
      <c r="D14" s="19"/>
      <c r="E14" s="19"/>
      <c r="F14" s="19" t="s">
        <v>9</v>
      </c>
      <c r="G14" s="19">
        <v>406.05</v>
      </c>
      <c r="H14" s="20">
        <f t="shared" si="1"/>
        <v>407.95843500000001</v>
      </c>
      <c r="I14" s="20">
        <v>409.87583964449999</v>
      </c>
      <c r="J14" s="20">
        <v>416.43805505069247</v>
      </c>
    </row>
    <row r="15" spans="1:10" ht="28.5" thickBot="1" x14ac:dyDescent="0.35">
      <c r="A15" s="3" t="s">
        <v>40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14.5" thickBot="1" x14ac:dyDescent="0.35">
      <c r="A16" s="2" t="s">
        <v>10</v>
      </c>
      <c r="B16" s="19"/>
      <c r="C16" s="19"/>
      <c r="D16" s="19"/>
      <c r="E16" s="19"/>
      <c r="F16" s="19" t="s">
        <v>11</v>
      </c>
      <c r="G16" s="19" t="s">
        <v>12</v>
      </c>
      <c r="H16" s="20">
        <f>46.34*1.0117</f>
        <v>46.882178000000003</v>
      </c>
      <c r="I16" s="20">
        <v>46.882178000000003</v>
      </c>
      <c r="J16" s="20">
        <v>48.031100314553022</v>
      </c>
    </row>
    <row r="17" spans="1:10" ht="28.5" thickBot="1" x14ac:dyDescent="0.35">
      <c r="A17" s="2" t="s">
        <v>13</v>
      </c>
      <c r="B17" s="19"/>
      <c r="C17" s="19"/>
      <c r="D17" s="19"/>
      <c r="E17" s="19"/>
      <c r="F17" s="19" t="s">
        <v>14</v>
      </c>
      <c r="G17" s="19" t="s">
        <v>15</v>
      </c>
      <c r="H17" s="20">
        <f>56.41*1.0117</f>
        <v>57.069997000000001</v>
      </c>
      <c r="I17" s="20">
        <v>57.069997000000001</v>
      </c>
      <c r="J17" s="20">
        <v>58.218598032221458</v>
      </c>
    </row>
    <row r="18" spans="1:10" ht="14.5" thickBot="1" x14ac:dyDescent="0.35">
      <c r="A18" s="2" t="s">
        <v>16</v>
      </c>
      <c r="B18" s="19"/>
      <c r="C18" s="19"/>
      <c r="D18" s="19"/>
      <c r="E18" s="19"/>
      <c r="F18" s="19" t="s">
        <v>17</v>
      </c>
      <c r="G18" s="19" t="s">
        <v>18</v>
      </c>
      <c r="H18" s="20">
        <f>34.9*1.0047</f>
        <v>35.064029999999995</v>
      </c>
      <c r="I18" s="20">
        <v>35.064029999999995</v>
      </c>
      <c r="J18" s="20">
        <v>35.792853395564997</v>
      </c>
    </row>
    <row r="19" spans="1:10" ht="14.5" thickBot="1" x14ac:dyDescent="0.35">
      <c r="A19" s="2" t="s">
        <v>19</v>
      </c>
      <c r="B19" s="19"/>
      <c r="C19" s="19"/>
      <c r="D19" s="19"/>
      <c r="E19" s="19"/>
      <c r="F19" s="19" t="s">
        <v>20</v>
      </c>
      <c r="G19" s="19" t="s">
        <v>21</v>
      </c>
      <c r="H19" s="20">
        <f>0.43*1.0047</f>
        <v>0.43202099999999999</v>
      </c>
      <c r="I19" s="20">
        <v>0.43202099999999999</v>
      </c>
      <c r="J19" s="20">
        <v>0.43</v>
      </c>
    </row>
    <row r="20" spans="1:10" ht="14.5" thickBot="1" x14ac:dyDescent="0.35">
      <c r="A20" s="3" t="s">
        <v>22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14.5" thickBot="1" x14ac:dyDescent="0.35">
      <c r="A21" s="3" t="s">
        <v>51</v>
      </c>
      <c r="B21" s="19"/>
      <c r="C21" s="19"/>
      <c r="D21" s="19"/>
      <c r="E21" s="19"/>
      <c r="F21" s="19" t="s">
        <v>23</v>
      </c>
      <c r="G21" s="19" t="s">
        <v>24</v>
      </c>
      <c r="H21" s="20">
        <f>46.34*1.0117</f>
        <v>46.882178000000003</v>
      </c>
      <c r="I21" s="20">
        <v>46.882178000000003</v>
      </c>
      <c r="J21" s="20">
        <v>47.825737153220047</v>
      </c>
    </row>
    <row r="22" spans="1:10" ht="17.25" customHeight="1" thickBot="1" x14ac:dyDescent="0.35">
      <c r="A22" s="2" t="s">
        <v>25</v>
      </c>
      <c r="B22" s="19"/>
      <c r="C22" s="19"/>
      <c r="D22" s="19"/>
      <c r="E22" s="19"/>
      <c r="F22" s="19"/>
      <c r="G22" s="19">
        <v>56.41</v>
      </c>
      <c r="H22" s="20">
        <f t="shared" ref="H22" si="2">G22*1.0117</f>
        <v>57.069997000000001</v>
      </c>
      <c r="I22" s="20">
        <v>57.737715964900005</v>
      </c>
      <c r="J22" s="20">
        <v>58.218598032221458</v>
      </c>
    </row>
    <row r="23" spans="1:10" ht="14.5" thickBot="1" x14ac:dyDescent="0.35">
      <c r="A23" s="2" t="s">
        <v>16</v>
      </c>
      <c r="B23" s="19"/>
      <c r="C23" s="19"/>
      <c r="D23" s="19"/>
      <c r="E23" s="19"/>
      <c r="F23" s="19" t="s">
        <v>26</v>
      </c>
      <c r="G23" s="19" t="s">
        <v>27</v>
      </c>
      <c r="H23" s="20">
        <f>34.9*1.0047</f>
        <v>35.064029999999995</v>
      </c>
      <c r="I23" s="20">
        <v>35.064029999999995</v>
      </c>
      <c r="J23" s="20">
        <v>35.792853395564997</v>
      </c>
    </row>
    <row r="24" spans="1:10" ht="14.5" thickBot="1" x14ac:dyDescent="0.35">
      <c r="A24" s="2" t="s">
        <v>19</v>
      </c>
      <c r="B24" s="19"/>
      <c r="C24" s="19"/>
      <c r="D24" s="19"/>
      <c r="E24" s="19"/>
      <c r="F24" s="19"/>
      <c r="G24" s="19" t="s">
        <v>28</v>
      </c>
      <c r="H24" s="20">
        <f>0.43</f>
        <v>0.43</v>
      </c>
      <c r="I24" s="20">
        <v>0.43</v>
      </c>
      <c r="J24" s="20">
        <v>0.43</v>
      </c>
    </row>
    <row r="25" spans="1:10" ht="14.5" thickBot="1" x14ac:dyDescent="0.35">
      <c r="A25" s="3" t="s">
        <v>52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14.5" thickBot="1" x14ac:dyDescent="0.35">
      <c r="A26" s="2" t="s">
        <v>10</v>
      </c>
      <c r="B26" s="19"/>
      <c r="C26" s="19"/>
      <c r="D26" s="19"/>
      <c r="E26" s="19"/>
      <c r="F26" s="19"/>
      <c r="G26" s="19" t="s">
        <v>29</v>
      </c>
      <c r="H26" s="20">
        <f>56.41*1.0117</f>
        <v>57.069997000000001</v>
      </c>
      <c r="I26" s="20">
        <v>57.069997000000001</v>
      </c>
      <c r="J26" s="20">
        <v>58.218598032221458</v>
      </c>
    </row>
    <row r="27" spans="1:10" ht="14.5" thickBot="1" x14ac:dyDescent="0.35">
      <c r="A27" s="2" t="s">
        <v>16</v>
      </c>
      <c r="B27" s="19"/>
      <c r="C27" s="19"/>
      <c r="D27" s="19"/>
      <c r="E27" s="19"/>
      <c r="F27" s="19" t="s">
        <v>30</v>
      </c>
      <c r="G27" s="19" t="s">
        <v>27</v>
      </c>
      <c r="H27" s="20">
        <f>34.9*1.0047</f>
        <v>35.064029999999995</v>
      </c>
      <c r="I27" s="20">
        <v>35.064029999999995</v>
      </c>
      <c r="J27" s="20">
        <v>35.792853395564997</v>
      </c>
    </row>
    <row r="28" spans="1:10" ht="14.5" thickBot="1" x14ac:dyDescent="0.35">
      <c r="A28" s="2" t="s">
        <v>19</v>
      </c>
      <c r="B28" s="19"/>
      <c r="C28" s="19"/>
      <c r="D28" s="19"/>
      <c r="E28" s="19"/>
      <c r="F28" s="19" t="s">
        <v>20</v>
      </c>
      <c r="G28" s="19" t="s">
        <v>28</v>
      </c>
      <c r="H28" s="20">
        <f>0.43</f>
        <v>0.43</v>
      </c>
      <c r="I28" s="20">
        <v>0.43</v>
      </c>
      <c r="J28" s="20">
        <v>0.43</v>
      </c>
    </row>
    <row r="29" spans="1:10" ht="14.5" thickBot="1" x14ac:dyDescent="0.35">
      <c r="A29" s="3" t="s">
        <v>31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14.5" thickBot="1" x14ac:dyDescent="0.35">
      <c r="A30" s="2" t="s">
        <v>32</v>
      </c>
      <c r="B30" s="19"/>
      <c r="C30" s="19"/>
      <c r="D30" s="19"/>
      <c r="E30" s="19"/>
      <c r="F30" s="19" t="s">
        <v>42</v>
      </c>
      <c r="G30" s="19" t="s">
        <v>33</v>
      </c>
      <c r="H30" s="20">
        <f>36.21*1.0117</f>
        <v>36.633656999999999</v>
      </c>
      <c r="I30" s="20">
        <v>36.633656999999999</v>
      </c>
      <c r="J30" s="20">
        <v>37.37095257484026</v>
      </c>
    </row>
    <row r="31" spans="1:10" ht="14.5" thickBot="1" x14ac:dyDescent="0.35">
      <c r="A31" s="2"/>
      <c r="B31" s="19"/>
      <c r="C31" s="19"/>
      <c r="D31" s="19"/>
      <c r="E31" s="19"/>
      <c r="F31" s="19" t="s">
        <v>41</v>
      </c>
      <c r="G31" s="19" t="s">
        <v>43</v>
      </c>
      <c r="H31" s="20">
        <f>46.56*1.0117</f>
        <v>47.104752000000005</v>
      </c>
      <c r="I31" s="20">
        <v>47.104752000000005</v>
      </c>
      <c r="J31" s="20">
        <v>48.052790717607365</v>
      </c>
    </row>
    <row r="32" spans="1:10" ht="28.5" thickBot="1" x14ac:dyDescent="0.35">
      <c r="A32" s="6" t="s">
        <v>34</v>
      </c>
      <c r="B32" s="21"/>
      <c r="C32" s="21"/>
      <c r="D32" s="21"/>
      <c r="E32" s="21"/>
      <c r="F32" s="21"/>
      <c r="G32" s="21" t="s">
        <v>28</v>
      </c>
      <c r="H32" s="20">
        <f>0.43</f>
        <v>0.43</v>
      </c>
      <c r="I32" s="20">
        <v>0.43</v>
      </c>
      <c r="J32" s="20">
        <v>0.43</v>
      </c>
    </row>
    <row r="33" spans="1:10" ht="14.5" thickBot="1" x14ac:dyDescent="0.35">
      <c r="A33" s="5" t="s">
        <v>35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4.5" thickBot="1" x14ac:dyDescent="0.35">
      <c r="A34" s="2" t="s">
        <v>54</v>
      </c>
      <c r="B34" s="19">
        <v>152</v>
      </c>
      <c r="C34" s="19"/>
      <c r="D34" s="19"/>
      <c r="E34" s="19"/>
      <c r="F34" s="19">
        <v>153.11000000000001</v>
      </c>
      <c r="G34" s="19"/>
      <c r="H34" s="19">
        <f>F34*1.0117</f>
        <v>154.90138700000003</v>
      </c>
      <c r="I34" s="19">
        <v>0</v>
      </c>
      <c r="J34" s="19">
        <v>158.01896019701169</v>
      </c>
    </row>
    <row r="35" spans="1:10" ht="14.5" thickBot="1" x14ac:dyDescent="0.35">
      <c r="A35" s="12" t="s">
        <v>55</v>
      </c>
      <c r="B35" s="21">
        <v>2502.0500000000002</v>
      </c>
      <c r="C35" s="21"/>
      <c r="D35" s="21"/>
      <c r="E35" s="21"/>
      <c r="F35" s="21">
        <v>2520.3200000000002</v>
      </c>
      <c r="G35" s="21"/>
      <c r="H35" s="21">
        <f>F35*1.0117</f>
        <v>2549.8077440000002</v>
      </c>
      <c r="I35" s="21">
        <v>0</v>
      </c>
      <c r="J35" s="21">
        <v>2601.1256336211381</v>
      </c>
    </row>
    <row r="36" spans="1:10" ht="14.5" thickBot="1" x14ac:dyDescent="0.35">
      <c r="A36" s="5" t="s">
        <v>36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14.5" thickBot="1" x14ac:dyDescent="0.35">
      <c r="A37" s="2" t="s">
        <v>56</v>
      </c>
      <c r="B37" s="19">
        <v>691.25</v>
      </c>
      <c r="C37" s="19"/>
      <c r="D37" s="19"/>
      <c r="E37" s="19"/>
      <c r="F37" s="19"/>
      <c r="G37" s="19"/>
      <c r="H37" s="19">
        <v>784.03</v>
      </c>
      <c r="I37" s="19">
        <v>785.03</v>
      </c>
      <c r="J37" s="19">
        <v>799.84249199999988</v>
      </c>
    </row>
    <row r="38" spans="1:10" ht="14.5" thickBot="1" x14ac:dyDescent="0.35">
      <c r="A38" s="12" t="s">
        <v>57</v>
      </c>
      <c r="B38" s="21" t="s">
        <v>37</v>
      </c>
      <c r="C38" s="21"/>
      <c r="D38" s="21"/>
      <c r="E38" s="21"/>
      <c r="F38" s="21"/>
      <c r="G38" s="21"/>
      <c r="H38" s="21">
        <v>411.52</v>
      </c>
      <c r="I38" s="21">
        <v>412.52</v>
      </c>
      <c r="J38" s="21">
        <v>420.07804999999996</v>
      </c>
    </row>
    <row r="39" spans="1:10" x14ac:dyDescent="0.3">
      <c r="A39" s="1"/>
      <c r="I39" s="24"/>
    </row>
    <row r="40" spans="1:10" x14ac:dyDescent="0.3">
      <c r="A40" s="1"/>
      <c r="I40" s="24"/>
    </row>
  </sheetData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Vuositarkastus</vt:lpstr>
      <vt:lpstr>Historiatiedot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Samsten Janne</dc:creator>
  <cp:lastModifiedBy>Railamaa Jaana</cp:lastModifiedBy>
  <cp:lastPrinted>2018-12-18T10:40:29Z</cp:lastPrinted>
  <dcterms:created xsi:type="dcterms:W3CDTF">2011-04-26T11:05:32Z</dcterms:created>
  <dcterms:modified xsi:type="dcterms:W3CDTF">2022-01-12T16:49:44Z</dcterms:modified>
</cp:coreProperties>
</file>