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20490" windowHeight="8835"/>
  </bookViews>
  <sheets>
    <sheet name="Limiittien tarkastus 12052017" sheetId="5" r:id="rId1"/>
  </sheets>
  <definedNames>
    <definedName name="_xlnm.Print_Area" localSheetId="0">'Limiittien tarkastus 12052017'!$B$2:$AB$32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5" l="1"/>
  <c r="S17" i="5"/>
  <c r="S9" i="5"/>
  <c r="W19" i="5"/>
  <c r="W17" i="5"/>
  <c r="W10" i="5"/>
  <c r="W9" i="5"/>
  <c r="W6" i="5"/>
  <c r="S7" i="5"/>
  <c r="O20" i="5"/>
  <c r="O17" i="5"/>
  <c r="O19" i="5"/>
  <c r="O12" i="5"/>
  <c r="O7" i="5"/>
  <c r="O6" i="5"/>
  <c r="G21" i="5"/>
  <c r="G8" i="5"/>
  <c r="G7" i="5"/>
  <c r="G9" i="5"/>
  <c r="G10" i="5"/>
  <c r="G11" i="5"/>
  <c r="G12" i="5"/>
  <c r="G13" i="5"/>
  <c r="G14" i="5"/>
  <c r="G15" i="5"/>
  <c r="G16" i="5"/>
  <c r="G17" i="5"/>
  <c r="G18" i="5"/>
  <c r="G6" i="5"/>
  <c r="W22" i="5" l="1"/>
  <c r="S22" i="5"/>
  <c r="O22" i="5"/>
  <c r="G22" i="5"/>
  <c r="W26" i="5" l="1"/>
  <c r="X22" i="5"/>
  <c r="T22" i="5"/>
  <c r="P22" i="5"/>
  <c r="L22" i="5"/>
  <c r="H22" i="5"/>
  <c r="D22" i="5"/>
  <c r="W25" i="5" l="1"/>
  <c r="W27" i="5" s="1"/>
  <c r="AC22" i="5"/>
  <c r="AB22" i="5"/>
</calcChain>
</file>

<file path=xl/sharedStrings.xml><?xml version="1.0" encoding="utf-8"?>
<sst xmlns="http://schemas.openxmlformats.org/spreadsheetml/2006/main" count="111" uniqueCount="79">
  <si>
    <t>450000</t>
  </si>
  <si>
    <t>452000</t>
  </si>
  <si>
    <t>454200</t>
  </si>
  <si>
    <t>454300</t>
  </si>
  <si>
    <t>454500</t>
  </si>
  <si>
    <t>455000</t>
  </si>
  <si>
    <t>21601</t>
  </si>
  <si>
    <t>21604</t>
  </si>
  <si>
    <t>22701</t>
  </si>
  <si>
    <t>ST/Akuutti vuodeosasto 26</t>
  </si>
  <si>
    <t>22702</t>
  </si>
  <si>
    <t>22703</t>
  </si>
  <si>
    <t>ST/Akuutti ortopedinen kuntoutusosasto</t>
  </si>
  <si>
    <t>22708</t>
  </si>
  <si>
    <t>ST/Akuutti neurologinen kuntoutusosasto</t>
  </si>
  <si>
    <t>22707</t>
  </si>
  <si>
    <t>22704</t>
  </si>
  <si>
    <t>ST/Geriatrinen kuntoutusosasto</t>
  </si>
  <si>
    <t>22705</t>
  </si>
  <si>
    <t>ST/Neurologinen kuntoutusosasto</t>
  </si>
  <si>
    <t>22709</t>
  </si>
  <si>
    <t>ST/Kotihoitoa tukeva kuntoutusosasto</t>
  </si>
  <si>
    <t>22710</t>
  </si>
  <si>
    <t>ST/Kaskenlinnan kuntoutuskeskus</t>
  </si>
  <si>
    <t>22706</t>
  </si>
  <si>
    <t>21223</t>
  </si>
  <si>
    <t>21203</t>
  </si>
  <si>
    <t>Limiitti</t>
  </si>
  <si>
    <t>Otsikkotietoon kp/pääkirjatili/limiitin arvo€</t>
  </si>
  <si>
    <t>Tavararyhmä</t>
  </si>
  <si>
    <t>Pääkirjatili</t>
  </si>
  <si>
    <t>Paula</t>
  </si>
  <si>
    <t>Pirkko</t>
  </si>
  <si>
    <t>Klaus</t>
  </si>
  <si>
    <t>Limiittinro</t>
  </si>
  <si>
    <t xml:space="preserve">Limiittinro </t>
  </si>
  <si>
    <t xml:space="preserve">Limiittinro  </t>
  </si>
  <si>
    <t xml:space="preserve">Limiittinro    </t>
  </si>
  <si>
    <t xml:space="preserve">Limiittinro     </t>
  </si>
  <si>
    <t xml:space="preserve">Limiittinro        </t>
  </si>
  <si>
    <t>v.2016 limiittien osalta Dan Bogelille lista kustannuspaikasta ja limiittinumerosta - Jokainen ostaja toimittaa Danille ostotilaustiedon omalta vastuuosaltaan (dan.bogel@turku.fi)</t>
  </si>
  <si>
    <t>Toimituspäivä SAP:ssa = toimitusaika ostotilausnäkymässä = kirjanpidon ennakkokirjanpidon päivä = 31.12.2017</t>
  </si>
  <si>
    <t>Limiittien tallennus-vastuut</t>
  </si>
  <si>
    <t xml:space="preserve"> Haloken ja VSSHP Hankinta- ja logistiikkapalvelujen välinen palvelusopimus 18.3.2016 logistiikkapalvelujen tuottamisesta (Dno 6763-2015)</t>
  </si>
  <si>
    <t>ST/Geriatrinen arviointiyksikkö</t>
  </si>
  <si>
    <t>ST / Geriatrinen poliklinikka</t>
  </si>
  <si>
    <t>ST/Palliatiivinen osasto (3 C, 4 C+D)</t>
  </si>
  <si>
    <t>ST/ Hoitotarvikejakelu</t>
  </si>
  <si>
    <t>ST/Puhtauspalvelut</t>
  </si>
  <si>
    <t>ei limittiä</t>
  </si>
  <si>
    <t>PUITEOSTOTILAUS (LIMIITTI) 1.1. - 31.12.2017 / VSSHP Hyllytyspalvelu</t>
  </si>
  <si>
    <r>
      <rPr>
        <b/>
        <sz val="11"/>
        <color theme="1"/>
        <rFont val="Arial"/>
        <family val="2"/>
      </rPr>
      <t>Marilta kuullun ymmärtämisen mukaan</t>
    </r>
    <r>
      <rPr>
        <sz val="11"/>
        <color theme="1"/>
        <rFont val="Arial"/>
        <family val="2"/>
      </rPr>
      <t>: Luo ostotilaus - limiitti - ostoryhmä 170 - toimittaja on shp (7205), voimassaoloaika - k (kustannuspaikka)  rivityyppi (limiitti) - Lyhty teksti (hyllytyspalvelu) - tavararyhmä (10000940 toimisto ja koulutarvikkeet) - limiittieuro (500) - pääkirjatili (4500000) ja kustannuspaikka (21601) - laskuvälilehti alv (P5 palautettava 24%, P6 elintarvikkeet palautus 14%) - toimitusosoitevälilehteä ei tarvitse hakea.   t. Elisa :)</t>
    </r>
  </si>
  <si>
    <t>Kustannus-paikka</t>
  </si>
  <si>
    <t>Limittiä käytetty</t>
  </si>
  <si>
    <t>Limittiä korotettu</t>
  </si>
  <si>
    <t>Tarkastettu 12.5.17</t>
  </si>
  <si>
    <r>
      <t>ST/</t>
    </r>
    <r>
      <rPr>
        <strike/>
        <sz val="11"/>
        <color theme="1"/>
        <rFont val="Arial"/>
        <family val="2"/>
      </rPr>
      <t xml:space="preserve">Tähystysyksikkö </t>
    </r>
    <r>
      <rPr>
        <sz val="11"/>
        <color theme="4" tint="-0.24994659260841701"/>
        <rFont val="Arial"/>
        <family val="2"/>
      </rPr>
      <t>Gastroenterologian poliklinikka</t>
    </r>
  </si>
  <si>
    <r>
      <t xml:space="preserve">Toimisto ja koulutarvikkeet </t>
    </r>
    <r>
      <rPr>
        <b/>
        <sz val="10"/>
        <color rgb="FFFF0000"/>
        <rFont val="Arial"/>
        <family val="2"/>
      </rPr>
      <t>10000940</t>
    </r>
  </si>
  <si>
    <r>
      <t xml:space="preserve">Elintarvikkeet </t>
    </r>
    <r>
      <rPr>
        <b/>
        <sz val="10"/>
        <color rgb="FFFF0000"/>
        <rFont val="Arial"/>
        <family val="2"/>
      </rPr>
      <t>10000040</t>
    </r>
  </si>
  <si>
    <r>
      <t xml:space="preserve">Diabetes -tarvikkeet </t>
    </r>
    <r>
      <rPr>
        <b/>
        <sz val="10"/>
        <color rgb="FFFF0000"/>
        <rFont val="Arial"/>
        <family val="2"/>
      </rPr>
      <t>10010230</t>
    </r>
  </si>
  <si>
    <r>
      <t xml:space="preserve">Vaipat                 </t>
    </r>
    <r>
      <rPr>
        <b/>
        <sz val="10"/>
        <color rgb="FFFF0000"/>
        <rFont val="Arial"/>
        <family val="2"/>
      </rPr>
      <t>10010150</t>
    </r>
  </si>
  <si>
    <r>
      <t xml:space="preserve">Tutkimus- ja hoitotarvikkeet </t>
    </r>
    <r>
      <rPr>
        <b/>
        <sz val="10"/>
        <color rgb="FFFF0000"/>
        <rFont val="Arial"/>
        <family val="2"/>
      </rPr>
      <t>10010150</t>
    </r>
  </si>
  <si>
    <r>
      <t xml:space="preserve">Siivous- ja puhdistusaineet </t>
    </r>
    <r>
      <rPr>
        <b/>
        <sz val="10"/>
        <color rgb="FFFF0000"/>
        <rFont val="Arial"/>
        <family val="2"/>
      </rPr>
      <t>10000775</t>
    </r>
  </si>
  <si>
    <t>*</t>
  </si>
  <si>
    <t xml:space="preserve"> (kulutusarvio max.500€/2017, lisätied.Taina Soini/ Arkea)</t>
  </si>
  <si>
    <t>ST/Sisätautivuode-osastot 22, 24 ja 27</t>
  </si>
  <si>
    <t>Uusi limiitti</t>
  </si>
  <si>
    <t>Huom. toteuma sisältää myös muutkin ostot kuin limiitin puitteissa tehdyt tilaukset (esim. Osti ja Hoitotarvikejakelun kautta tilatut kotiin toimitetut tarvikkeet kuten katetrit).</t>
  </si>
  <si>
    <t>19.5.2017</t>
  </si>
  <si>
    <t xml:space="preserve">ST/Kotisaattohoitoa tukeva vuodeosasto </t>
  </si>
  <si>
    <t>Limiittien saldot tavarayhmittäin on tarkastettu SAP-ERP järjestelmästä 12.5.2017</t>
  </si>
  <si>
    <t>Llimiitien korotustarpeet arvioitu vertaamalla limiitistä käytettyä saldoa nykyisen limitin summaan. Mikäli limittiä on käytetty jo 12.5.2017 lähes koko summa.</t>
  </si>
  <si>
    <t>Korotettavien limiittien summat on laskettu nykyinen limiitin saldo x 3</t>
  </si>
  <si>
    <t>Huomattavaa v.2017: Limiitien korotukset</t>
  </si>
  <si>
    <t>Apuna käytetty myös SAP:n kustannuspaikkakohtaisia tulo-menoraportteja TA 2017, Toteuma 1-4/ 2017  (välilehti Taustaluvut korotukset 052017)</t>
  </si>
  <si>
    <t>Limiittien yhteisumma ennen korotusta</t>
  </si>
  <si>
    <t>Limiittien yhteisumma korotuksen jälkeen</t>
  </si>
  <si>
    <t>Limiittien korotukset yhteensä</t>
  </si>
  <si>
    <t xml:space="preserve">ST/Keskusta terveysasema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</si>
</sst>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€&quot;;[Red]\-#,##0\ &quot;€&quot;"/>
    <numFmt numFmtId="43" formatCode="_-* #,##0.00\ _€_-;\-* #,##0.00\ _€_-;_-* &quot;-&quot;??\ _€_-;_-@_-"/>
    <numFmt numFmtId="164" formatCode="_-* #,##0\ _€_-;\-* #,##0\ _€_-;_-* &quot;-&quot;??\ _€_-;_-@_-"/>
    <numFmt numFmtId="165" formatCode="#,##0.00\ &quot;€&quot;"/>
    <numFmt numFmtId="166" formatCode="#,##0\ &quot;€&quot;"/>
  </numFmts>
  <fonts count="1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trike/>
      <sz val="11"/>
      <color theme="1"/>
      <name val="Arial"/>
      <family val="2"/>
    </font>
    <font>
      <sz val="11"/>
      <color theme="4" tint="-0.2499465926084170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sz val="10"/>
      <color theme="0" tint="-4.9989318521683403E-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0" fillId="2" borderId="0" xfId="0" applyFill="1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2" borderId="0" xfId="0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vertical="top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3" borderId="0" xfId="0" applyFont="1" applyFill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6" fillId="0" borderId="0" xfId="0" applyFont="1"/>
    <xf numFmtId="6" fontId="0" fillId="2" borderId="0" xfId="1" applyNumberFormat="1" applyFont="1" applyFill="1" applyBorder="1" applyAlignment="1">
      <alignment horizontal="right"/>
    </xf>
    <xf numFmtId="0" fontId="0" fillId="2" borderId="0" xfId="1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left" vertical="top"/>
    </xf>
    <xf numFmtId="3" fontId="6" fillId="2" borderId="0" xfId="0" applyNumberFormat="1" applyFont="1" applyFill="1"/>
    <xf numFmtId="164" fontId="2" fillId="6" borderId="2" xfId="0" applyNumberFormat="1" applyFont="1" applyFill="1" applyBorder="1" applyAlignment="1">
      <alignment horizontal="right" vertical="top"/>
    </xf>
    <xf numFmtId="0" fontId="2" fillId="9" borderId="2" xfId="1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wrapText="1"/>
    </xf>
    <xf numFmtId="6" fontId="0" fillId="4" borderId="2" xfId="1" applyNumberFormat="1" applyFont="1" applyFill="1" applyBorder="1" applyAlignment="1">
      <alignment horizontal="right"/>
    </xf>
    <xf numFmtId="0" fontId="0" fillId="4" borderId="2" xfId="1" applyNumberFormat="1" applyFont="1" applyFill="1" applyBorder="1" applyAlignment="1">
      <alignment horizontal="center"/>
    </xf>
    <xf numFmtId="6" fontId="0" fillId="5" borderId="2" xfId="1" applyNumberFormat="1" applyFont="1" applyFill="1" applyBorder="1" applyAlignment="1">
      <alignment horizontal="right"/>
    </xf>
    <xf numFmtId="0" fontId="0" fillId="5" borderId="2" xfId="1" applyNumberFormat="1" applyFont="1" applyFill="1" applyBorder="1" applyAlignment="1">
      <alignment horizontal="center"/>
    </xf>
    <xf numFmtId="6" fontId="0" fillId="6" borderId="2" xfId="1" applyNumberFormat="1" applyFont="1" applyFill="1" applyBorder="1" applyAlignment="1">
      <alignment horizontal="right"/>
    </xf>
    <xf numFmtId="0" fontId="0" fillId="6" borderId="2" xfId="1" applyNumberFormat="1" applyFont="1" applyFill="1" applyBorder="1" applyAlignment="1">
      <alignment horizontal="center"/>
    </xf>
    <xf numFmtId="6" fontId="0" fillId="7" borderId="2" xfId="1" applyNumberFormat="1" applyFont="1" applyFill="1" applyBorder="1" applyAlignment="1">
      <alignment horizontal="right"/>
    </xf>
    <xf numFmtId="0" fontId="0" fillId="7" borderId="2" xfId="1" applyNumberFormat="1" applyFont="1" applyFill="1" applyBorder="1" applyAlignment="1">
      <alignment horizontal="center"/>
    </xf>
    <xf numFmtId="6" fontId="7" fillId="4" borderId="2" xfId="1" applyNumberFormat="1" applyFont="1" applyFill="1" applyBorder="1" applyAlignment="1">
      <alignment horizontal="right"/>
    </xf>
    <xf numFmtId="0" fontId="7" fillId="4" borderId="2" xfId="1" applyNumberFormat="1" applyFont="1" applyFill="1" applyBorder="1" applyAlignment="1">
      <alignment horizontal="center"/>
    </xf>
    <xf numFmtId="6" fontId="7" fillId="5" borderId="2" xfId="1" applyNumberFormat="1" applyFont="1" applyFill="1" applyBorder="1" applyAlignment="1">
      <alignment horizontal="right"/>
    </xf>
    <xf numFmtId="0" fontId="7" fillId="5" borderId="2" xfId="1" applyNumberFormat="1" applyFont="1" applyFill="1" applyBorder="1" applyAlignment="1">
      <alignment horizontal="center"/>
    </xf>
    <xf numFmtId="6" fontId="7" fillId="6" borderId="2" xfId="1" applyNumberFormat="1" applyFont="1" applyFill="1" applyBorder="1" applyAlignment="1">
      <alignment horizontal="right"/>
    </xf>
    <xf numFmtId="0" fontId="7" fillId="6" borderId="2" xfId="1" applyNumberFormat="1" applyFont="1" applyFill="1" applyBorder="1" applyAlignment="1">
      <alignment horizontal="center"/>
    </xf>
    <xf numFmtId="6" fontId="7" fillId="7" borderId="2" xfId="1" applyNumberFormat="1" applyFont="1" applyFill="1" applyBorder="1" applyAlignment="1">
      <alignment horizontal="right"/>
    </xf>
    <xf numFmtId="0" fontId="7" fillId="7" borderId="2" xfId="1" applyNumberFormat="1" applyFont="1" applyFill="1" applyBorder="1" applyAlignment="1">
      <alignment horizontal="center"/>
    </xf>
    <xf numFmtId="6" fontId="5" fillId="6" borderId="2" xfId="1" applyNumberFormat="1" applyFont="1" applyFill="1" applyBorder="1" applyAlignment="1">
      <alignment horizontal="right"/>
    </xf>
    <xf numFmtId="0" fontId="5" fillId="6" borderId="2" xfId="1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horizontal="right" vertical="top"/>
    </xf>
    <xf numFmtId="164" fontId="2" fillId="4" borderId="2" xfId="0" applyNumberFormat="1" applyFont="1" applyFill="1" applyBorder="1" applyAlignment="1">
      <alignment horizontal="right" vertical="top"/>
    </xf>
    <xf numFmtId="0" fontId="2" fillId="4" borderId="2" xfId="0" applyNumberFormat="1" applyFont="1" applyFill="1" applyBorder="1" applyAlignment="1">
      <alignment horizontal="center" vertical="top"/>
    </xf>
    <xf numFmtId="0" fontId="2" fillId="9" borderId="2" xfId="0" applyFont="1" applyFill="1" applyBorder="1" applyAlignment="1">
      <alignment horizontal="center" vertical="top" wrapText="1"/>
    </xf>
    <xf numFmtId="164" fontId="2" fillId="5" borderId="2" xfId="0" applyNumberFormat="1" applyFont="1" applyFill="1" applyBorder="1" applyAlignment="1">
      <alignment horizontal="right" vertical="top"/>
    </xf>
    <xf numFmtId="0" fontId="2" fillId="5" borderId="2" xfId="0" applyNumberFormat="1" applyFont="1" applyFill="1" applyBorder="1" applyAlignment="1">
      <alignment horizontal="center" vertical="top"/>
    </xf>
    <xf numFmtId="0" fontId="2" fillId="6" borderId="2" xfId="0" applyNumberFormat="1" applyFont="1" applyFill="1" applyBorder="1" applyAlignment="1">
      <alignment horizontal="center" vertical="top"/>
    </xf>
    <xf numFmtId="164" fontId="2" fillId="7" borderId="2" xfId="0" applyNumberFormat="1" applyFont="1" applyFill="1" applyBorder="1" applyAlignment="1">
      <alignment horizontal="right" vertical="top"/>
    </xf>
    <xf numFmtId="0" fontId="2" fillId="7" borderId="2" xfId="0" applyNumberFormat="1" applyFont="1" applyFill="1" applyBorder="1" applyAlignment="1">
      <alignment horizontal="center" vertical="top"/>
    </xf>
    <xf numFmtId="0" fontId="2" fillId="4" borderId="2" xfId="0" applyNumberFormat="1" applyFont="1" applyFill="1" applyBorder="1" applyAlignment="1">
      <alignment horizontal="right" vertical="top"/>
    </xf>
    <xf numFmtId="0" fontId="7" fillId="10" borderId="1" xfId="0" applyFont="1" applyFill="1" applyBorder="1"/>
    <xf numFmtId="0" fontId="7" fillId="10" borderId="1" xfId="0" applyFont="1" applyFill="1" applyBorder="1" applyAlignment="1">
      <alignment vertical="top"/>
    </xf>
    <xf numFmtId="0" fontId="12" fillId="2" borderId="2" xfId="0" applyFont="1" applyFill="1" applyBorder="1" applyAlignment="1">
      <alignment wrapText="1"/>
    </xf>
    <xf numFmtId="0" fontId="12" fillId="2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0" fillId="2" borderId="2" xfId="0" applyNumberFormat="1" applyFont="1" applyFill="1" applyBorder="1" applyAlignment="1">
      <alignment horizontal="left" vertical="top" wrapText="1"/>
    </xf>
    <xf numFmtId="0" fontId="0" fillId="2" borderId="2" xfId="0" applyNumberFormat="1" applyFont="1" applyFill="1" applyBorder="1" applyAlignment="1">
      <alignment horizontal="right" vertical="top"/>
    </xf>
    <xf numFmtId="0" fontId="0" fillId="4" borderId="2" xfId="1" applyNumberFormat="1" applyFont="1" applyFill="1" applyBorder="1" applyAlignment="1">
      <alignment horizontal="right" vertical="top" wrapText="1"/>
    </xf>
    <xf numFmtId="0" fontId="0" fillId="4" borderId="2" xfId="1" applyNumberFormat="1" applyFont="1" applyFill="1" applyBorder="1" applyAlignment="1">
      <alignment horizontal="center" vertical="top" wrapText="1"/>
    </xf>
    <xf numFmtId="0" fontId="0" fillId="5" borderId="2" xfId="1" applyNumberFormat="1" applyFont="1" applyFill="1" applyBorder="1" applyAlignment="1">
      <alignment horizontal="right" vertical="top" wrapText="1"/>
    </xf>
    <xf numFmtId="0" fontId="0" fillId="5" borderId="2" xfId="1" applyNumberFormat="1" applyFont="1" applyFill="1" applyBorder="1" applyAlignment="1">
      <alignment horizontal="center" vertical="top" wrapText="1"/>
    </xf>
    <xf numFmtId="0" fontId="0" fillId="6" borderId="2" xfId="1" applyNumberFormat="1" applyFont="1" applyFill="1" applyBorder="1" applyAlignment="1">
      <alignment horizontal="right" vertical="top" wrapText="1"/>
    </xf>
    <xf numFmtId="0" fontId="0" fillId="6" borderId="2" xfId="1" applyNumberFormat="1" applyFont="1" applyFill="1" applyBorder="1" applyAlignment="1">
      <alignment horizontal="center" vertical="top" wrapText="1"/>
    </xf>
    <xf numFmtId="0" fontId="0" fillId="7" borderId="2" xfId="1" applyNumberFormat="1" applyFont="1" applyFill="1" applyBorder="1" applyAlignment="1">
      <alignment horizontal="right" vertical="top" wrapText="1"/>
    </xf>
    <xf numFmtId="0" fontId="0" fillId="7" borderId="2" xfId="1" applyNumberFormat="1" applyFont="1" applyFill="1" applyBorder="1" applyAlignment="1">
      <alignment horizontal="center" vertical="top" wrapText="1"/>
    </xf>
    <xf numFmtId="0" fontId="0" fillId="6" borderId="3" xfId="1" applyNumberFormat="1" applyFont="1" applyFill="1" applyBorder="1" applyAlignment="1">
      <alignment horizontal="center" vertical="top" wrapText="1"/>
    </xf>
    <xf numFmtId="0" fontId="0" fillId="0" borderId="0" xfId="0" applyFont="1"/>
    <xf numFmtId="3" fontId="2" fillId="8" borderId="1" xfId="0" applyNumberFormat="1" applyFont="1" applyFill="1" applyBorder="1" applyAlignment="1">
      <alignment horizontal="left" vertical="top"/>
    </xf>
    <xf numFmtId="3" fontId="6" fillId="6" borderId="1" xfId="0" applyNumberFormat="1" applyFont="1" applyFill="1" applyBorder="1"/>
    <xf numFmtId="0" fontId="2" fillId="2" borderId="1" xfId="0" applyFont="1" applyFill="1" applyBorder="1"/>
    <xf numFmtId="6" fontId="2" fillId="4" borderId="1" xfId="0" applyNumberFormat="1" applyFont="1" applyFill="1" applyBorder="1" applyAlignment="1">
      <alignment horizontal="right"/>
    </xf>
    <xf numFmtId="0" fontId="2" fillId="4" borderId="1" xfId="0" applyNumberFormat="1" applyFont="1" applyFill="1" applyBorder="1" applyAlignment="1">
      <alignment horizontal="center"/>
    </xf>
    <xf numFmtId="6" fontId="2" fillId="5" borderId="1" xfId="0" applyNumberFormat="1" applyFont="1" applyFill="1" applyBorder="1" applyAlignment="1">
      <alignment horizontal="right"/>
    </xf>
    <xf numFmtId="0" fontId="2" fillId="5" borderId="1" xfId="0" applyNumberFormat="1" applyFont="1" applyFill="1" applyBorder="1" applyAlignment="1">
      <alignment horizontal="center"/>
    </xf>
    <xf numFmtId="6" fontId="2" fillId="6" borderId="1" xfId="0" applyNumberFormat="1" applyFont="1" applyFill="1" applyBorder="1" applyAlignment="1">
      <alignment horizontal="right"/>
    </xf>
    <xf numFmtId="0" fontId="2" fillId="6" borderId="1" xfId="0" applyNumberFormat="1" applyFont="1" applyFill="1" applyBorder="1" applyAlignment="1">
      <alignment horizontal="center"/>
    </xf>
    <xf numFmtId="6" fontId="2" fillId="7" borderId="1" xfId="0" applyNumberFormat="1" applyFont="1" applyFill="1" applyBorder="1" applyAlignment="1">
      <alignment horizontal="right"/>
    </xf>
    <xf numFmtId="0" fontId="2" fillId="7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 vertical="top"/>
    </xf>
    <xf numFmtId="0" fontId="2" fillId="6" borderId="3" xfId="0" applyNumberFormat="1" applyFont="1" applyFill="1" applyBorder="1" applyAlignment="1">
      <alignment horizontal="left" vertical="top"/>
    </xf>
    <xf numFmtId="49" fontId="2" fillId="11" borderId="2" xfId="0" applyNumberFormat="1" applyFont="1" applyFill="1" applyBorder="1" applyAlignment="1">
      <alignment horizontal="center" vertical="top" wrapText="1"/>
    </xf>
    <xf numFmtId="0" fontId="2" fillId="11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/>
    </xf>
    <xf numFmtId="165" fontId="1" fillId="11" borderId="1" xfId="1" applyNumberFormat="1" applyFont="1" applyFill="1" applyBorder="1" applyAlignment="1">
      <alignment horizontal="center"/>
    </xf>
    <xf numFmtId="165" fontId="2" fillId="11" borderId="2" xfId="1" applyNumberFormat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166" fontId="1" fillId="9" borderId="2" xfId="1" applyNumberFormat="1" applyFont="1" applyFill="1" applyBorder="1" applyAlignment="1">
      <alignment horizontal="center"/>
    </xf>
    <xf numFmtId="166" fontId="1" fillId="9" borderId="1" xfId="1" applyNumberFormat="1" applyFont="1" applyFill="1" applyBorder="1" applyAlignment="1">
      <alignment horizontal="center"/>
    </xf>
    <xf numFmtId="166" fontId="0" fillId="9" borderId="2" xfId="1" applyNumberFormat="1" applyFont="1" applyFill="1" applyBorder="1" applyAlignment="1">
      <alignment horizontal="center"/>
    </xf>
    <xf numFmtId="166" fontId="2" fillId="6" borderId="1" xfId="0" applyNumberFormat="1" applyFont="1" applyFill="1" applyBorder="1" applyAlignment="1">
      <alignment horizontal="center"/>
    </xf>
    <xf numFmtId="166" fontId="1" fillId="11" borderId="2" xfId="1" applyNumberFormat="1" applyFont="1" applyFill="1" applyBorder="1" applyAlignment="1">
      <alignment horizontal="center"/>
    </xf>
    <xf numFmtId="166" fontId="2" fillId="11" borderId="2" xfId="1" applyNumberFormat="1" applyFont="1" applyFill="1" applyBorder="1" applyAlignment="1">
      <alignment horizontal="center"/>
    </xf>
    <xf numFmtId="166" fontId="1" fillId="11" borderId="1" xfId="1" applyNumberFormat="1" applyFont="1" applyFill="1" applyBorder="1" applyAlignment="1">
      <alignment horizontal="center"/>
    </xf>
    <xf numFmtId="166" fontId="2" fillId="11" borderId="2" xfId="1" applyNumberFormat="1" applyFont="1" applyFill="1" applyBorder="1" applyAlignment="1">
      <alignment horizontal="center" vertical="top" wrapText="1"/>
    </xf>
    <xf numFmtId="6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66" fontId="14" fillId="11" borderId="2" xfId="1" applyNumberFormat="1" applyFont="1" applyFill="1" applyBorder="1" applyAlignment="1">
      <alignment horizontal="center"/>
    </xf>
    <xf numFmtId="6" fontId="13" fillId="6" borderId="2" xfId="1" applyNumberFormat="1" applyFont="1" applyFill="1" applyBorder="1" applyAlignment="1">
      <alignment horizontal="left" wrapText="1"/>
    </xf>
    <xf numFmtId="0" fontId="5" fillId="6" borderId="2" xfId="1" applyNumberFormat="1" applyFont="1" applyFill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7" fillId="0" borderId="0" xfId="0" applyFont="1"/>
    <xf numFmtId="0" fontId="12" fillId="2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0" fontId="6" fillId="0" borderId="4" xfId="0" applyFont="1" applyBorder="1" applyAlignment="1">
      <alignment vertical="top"/>
    </xf>
    <xf numFmtId="0" fontId="8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166" fontId="6" fillId="0" borderId="6" xfId="0" applyNumberFormat="1" applyFont="1" applyBorder="1" applyAlignment="1">
      <alignment horizontal="center"/>
    </xf>
    <xf numFmtId="0" fontId="0" fillId="4" borderId="2" xfId="1" applyNumberFormat="1" applyFont="1" applyFill="1" applyBorder="1" applyAlignment="1">
      <alignment horizontal="right"/>
    </xf>
    <xf numFmtId="166" fontId="1" fillId="9" borderId="2" xfId="1" applyNumberFormat="1" applyFont="1" applyFill="1" applyBorder="1" applyAlignment="1">
      <alignment horizontal="right"/>
    </xf>
    <xf numFmtId="166" fontId="14" fillId="11" borderId="2" xfId="1" applyNumberFormat="1" applyFont="1" applyFill="1" applyBorder="1" applyAlignment="1">
      <alignment horizontal="right"/>
    </xf>
    <xf numFmtId="0" fontId="0" fillId="5" borderId="2" xfId="1" applyNumberFormat="1" applyFont="1" applyFill="1" applyBorder="1" applyAlignment="1">
      <alignment horizontal="right"/>
    </xf>
    <xf numFmtId="165" fontId="1" fillId="11" borderId="2" xfId="1" applyNumberFormat="1" applyFont="1" applyFill="1" applyBorder="1" applyAlignment="1">
      <alignment horizontal="right"/>
    </xf>
    <xf numFmtId="0" fontId="0" fillId="6" borderId="2" xfId="1" applyNumberFormat="1" applyFont="1" applyFill="1" applyBorder="1" applyAlignment="1">
      <alignment horizontal="right"/>
    </xf>
    <xf numFmtId="166" fontId="2" fillId="11" borderId="2" xfId="1" applyNumberFormat="1" applyFont="1" applyFill="1" applyBorder="1" applyAlignment="1">
      <alignment horizontal="right"/>
    </xf>
    <xf numFmtId="0" fontId="0" fillId="7" borderId="2" xfId="1" applyNumberFormat="1" applyFont="1" applyFill="1" applyBorder="1" applyAlignment="1">
      <alignment horizontal="right"/>
    </xf>
    <xf numFmtId="166" fontId="1" fillId="11" borderId="2" xfId="1" applyNumberFormat="1" applyFont="1" applyFill="1" applyBorder="1" applyAlignment="1">
      <alignment horizontal="right"/>
    </xf>
    <xf numFmtId="0" fontId="11" fillId="10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wrapText="1"/>
    </xf>
  </cellXfs>
  <cellStyles count="2">
    <cellStyle name="Erotin" xfId="1" builtinId="3"/>
    <cellStyle name="Normaali" xfId="0" builtinId="0"/>
  </cellStyles>
  <dxfs count="0"/>
  <tableStyles count="1" defaultTableStyle="TableStyleMedium2" defaultPivotStyle="PivotStyleLight16">
    <tableStyle name="Taulukkotyyli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3</xdr:row>
      <xdr:rowOff>257175</xdr:rowOff>
    </xdr:from>
    <xdr:ext cx="184731" cy="264560"/>
    <xdr:sp macro="" textlink="">
      <xdr:nvSpPr>
        <xdr:cNvPr id="2" name="Tekstiruutu 1"/>
        <xdr:cNvSpPr txBox="1"/>
      </xdr:nvSpPr>
      <xdr:spPr>
        <a:xfrm>
          <a:off x="24507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45"/>
  <sheetViews>
    <sheetView tabSelected="1" zoomScale="60" zoomScaleNormal="60" workbookViewId="0">
      <selection activeCell="Z29" sqref="Z29"/>
    </sheetView>
  </sheetViews>
  <sheetFormatPr defaultRowHeight="12.75" outlineLevelCol="1" x14ac:dyDescent="0.2"/>
  <cols>
    <col min="2" max="2" width="9.7109375" customWidth="1"/>
    <col min="3" max="3" width="21.7109375" customWidth="1"/>
    <col min="4" max="4" width="14" customWidth="1" outlineLevel="1"/>
    <col min="5" max="5" width="12" style="8" customWidth="1" outlineLevel="1"/>
    <col min="6" max="6" width="13" style="8" customWidth="1" outlineLevel="1"/>
    <col min="7" max="7" width="11.85546875" style="8" customWidth="1" outlineLevel="1"/>
    <col min="8" max="8" width="11.28515625" hidden="1" customWidth="1" outlineLevel="1" collapsed="1"/>
    <col min="9" max="9" width="12.7109375" style="8" hidden="1" customWidth="1" outlineLevel="1"/>
    <col min="10" max="10" width="12.28515625" style="8" hidden="1" customWidth="1" outlineLevel="1"/>
    <col min="11" max="11" width="11.85546875" style="8" hidden="1" customWidth="1" outlineLevel="1"/>
    <col min="12" max="12" width="11.85546875" customWidth="1" collapsed="1"/>
    <col min="13" max="13" width="14.140625" style="8" customWidth="1"/>
    <col min="14" max="14" width="13.7109375" style="8" customWidth="1"/>
    <col min="15" max="15" width="14" style="8" customWidth="1"/>
    <col min="16" max="16" width="10.28515625" customWidth="1"/>
    <col min="17" max="17" width="14.28515625" style="8" bestFit="1" customWidth="1"/>
    <col min="18" max="18" width="14" style="8" customWidth="1"/>
    <col min="19" max="19" width="15.42578125" style="8" customWidth="1"/>
    <col min="20" max="20" width="13.7109375" customWidth="1"/>
    <col min="21" max="21" width="13.28515625" style="8" customWidth="1"/>
    <col min="22" max="22" width="14.28515625" style="8" customWidth="1"/>
    <col min="23" max="23" width="14.140625" style="8" customWidth="1"/>
    <col min="24" max="24" width="14.5703125" customWidth="1"/>
    <col min="25" max="25" width="12" style="8" customWidth="1"/>
    <col min="26" max="26" width="14" style="8" customWidth="1"/>
    <col min="27" max="27" width="11.7109375" style="8" customWidth="1"/>
    <col min="28" max="28" width="10.140625" hidden="1" customWidth="1"/>
    <col min="29" max="29" width="13.5703125" customWidth="1"/>
  </cols>
  <sheetData>
    <row r="2" spans="2:29" ht="31.5" customHeight="1" x14ac:dyDescent="0.2">
      <c r="B2" s="4" t="s">
        <v>50</v>
      </c>
    </row>
    <row r="3" spans="2:29" ht="30" customHeight="1" x14ac:dyDescent="0.2">
      <c r="B3" s="9" t="s">
        <v>43</v>
      </c>
      <c r="C3" s="6"/>
    </row>
    <row r="4" spans="2:29" s="5" customFormat="1" ht="31.9" customHeight="1" x14ac:dyDescent="0.2">
      <c r="B4" s="42" t="s">
        <v>27</v>
      </c>
      <c r="C4" s="43" t="s">
        <v>30</v>
      </c>
      <c r="D4" s="44" t="s">
        <v>0</v>
      </c>
      <c r="E4" s="45" t="s">
        <v>34</v>
      </c>
      <c r="F4" s="46" t="s">
        <v>55</v>
      </c>
      <c r="G4" s="83" t="s">
        <v>68</v>
      </c>
      <c r="H4" s="47" t="s">
        <v>1</v>
      </c>
      <c r="I4" s="48" t="s">
        <v>35</v>
      </c>
      <c r="J4" s="46" t="s">
        <v>55</v>
      </c>
      <c r="K4" s="83" t="s">
        <v>68</v>
      </c>
      <c r="L4" s="20" t="s">
        <v>2</v>
      </c>
      <c r="M4" s="49" t="s">
        <v>36</v>
      </c>
      <c r="N4" s="46" t="s">
        <v>55</v>
      </c>
      <c r="O4" s="83" t="s">
        <v>68</v>
      </c>
      <c r="P4" s="50" t="s">
        <v>3</v>
      </c>
      <c r="Q4" s="51" t="s">
        <v>38</v>
      </c>
      <c r="R4" s="46" t="s">
        <v>55</v>
      </c>
      <c r="S4" s="83" t="s">
        <v>68</v>
      </c>
      <c r="T4" s="52" t="s">
        <v>4</v>
      </c>
      <c r="U4" s="45" t="s">
        <v>37</v>
      </c>
      <c r="V4" s="46" t="s">
        <v>55</v>
      </c>
      <c r="W4" s="83" t="s">
        <v>68</v>
      </c>
      <c r="X4" s="20" t="s">
        <v>5</v>
      </c>
      <c r="Y4" s="82" t="s">
        <v>39</v>
      </c>
      <c r="Z4" s="46" t="s">
        <v>55</v>
      </c>
      <c r="AA4" s="46"/>
      <c r="AB4" s="122" t="s">
        <v>42</v>
      </c>
    </row>
    <row r="5" spans="2:29" s="69" customFormat="1" ht="61.15" customHeight="1" x14ac:dyDescent="0.2">
      <c r="B5" s="58" t="s">
        <v>52</v>
      </c>
      <c r="C5" s="59" t="s">
        <v>29</v>
      </c>
      <c r="D5" s="60" t="s">
        <v>57</v>
      </c>
      <c r="E5" s="61"/>
      <c r="F5" s="21" t="s">
        <v>53</v>
      </c>
      <c r="G5" s="84" t="s">
        <v>66</v>
      </c>
      <c r="H5" s="62" t="s">
        <v>58</v>
      </c>
      <c r="I5" s="63"/>
      <c r="J5" s="21" t="s">
        <v>53</v>
      </c>
      <c r="K5" s="84" t="s">
        <v>66</v>
      </c>
      <c r="L5" s="64" t="s">
        <v>59</v>
      </c>
      <c r="M5" s="65"/>
      <c r="N5" s="21" t="s">
        <v>53</v>
      </c>
      <c r="O5" s="96" t="s">
        <v>66</v>
      </c>
      <c r="P5" s="66" t="s">
        <v>60</v>
      </c>
      <c r="Q5" s="67"/>
      <c r="R5" s="21" t="s">
        <v>53</v>
      </c>
      <c r="S5" s="84" t="s">
        <v>66</v>
      </c>
      <c r="T5" s="60" t="s">
        <v>61</v>
      </c>
      <c r="U5" s="61"/>
      <c r="V5" s="21" t="s">
        <v>53</v>
      </c>
      <c r="W5" s="84" t="s">
        <v>66</v>
      </c>
      <c r="X5" s="64" t="s">
        <v>62</v>
      </c>
      <c r="Y5" s="68"/>
      <c r="Z5" s="21" t="s">
        <v>53</v>
      </c>
      <c r="AA5" s="21" t="s">
        <v>54</v>
      </c>
      <c r="AB5" s="122"/>
      <c r="AC5" s="2"/>
    </row>
    <row r="6" spans="2:29" ht="28.5" x14ac:dyDescent="0.2">
      <c r="B6" s="57" t="s">
        <v>6</v>
      </c>
      <c r="C6" s="22" t="s">
        <v>65</v>
      </c>
      <c r="D6" s="23">
        <v>1500</v>
      </c>
      <c r="E6" s="24">
        <v>4500246051</v>
      </c>
      <c r="F6" s="21">
        <v>0</v>
      </c>
      <c r="G6" s="99">
        <f>D6</f>
        <v>1500</v>
      </c>
      <c r="H6" s="25">
        <v>1000</v>
      </c>
      <c r="I6" s="26">
        <v>4500246052</v>
      </c>
      <c r="J6" s="89">
        <v>124.8</v>
      </c>
      <c r="K6" s="85"/>
      <c r="L6" s="27">
        <v>4500</v>
      </c>
      <c r="M6" s="28">
        <v>4500246053</v>
      </c>
      <c r="N6" s="89">
        <v>670.74</v>
      </c>
      <c r="O6" s="99">
        <f>L6</f>
        <v>4500</v>
      </c>
      <c r="P6" s="29">
        <v>20000</v>
      </c>
      <c r="Q6" s="30">
        <v>4500246054</v>
      </c>
      <c r="R6" s="21">
        <v>8580.2900000000009</v>
      </c>
      <c r="S6" s="94">
        <v>30000</v>
      </c>
      <c r="T6" s="23">
        <v>200000</v>
      </c>
      <c r="U6" s="24">
        <v>4500246055</v>
      </c>
      <c r="V6" s="89">
        <v>43372.4</v>
      </c>
      <c r="W6" s="99">
        <f>T6</f>
        <v>200000</v>
      </c>
      <c r="X6" s="27"/>
      <c r="Y6" s="28"/>
      <c r="Z6" s="91">
        <v>0</v>
      </c>
      <c r="AA6" s="91">
        <v>0</v>
      </c>
      <c r="AB6" s="53" t="s">
        <v>31</v>
      </c>
    </row>
    <row r="7" spans="2:29" ht="42.75" x14ac:dyDescent="0.2">
      <c r="B7" s="57" t="s">
        <v>7</v>
      </c>
      <c r="C7" s="22" t="s">
        <v>56</v>
      </c>
      <c r="D7" s="23">
        <v>500</v>
      </c>
      <c r="E7" s="24">
        <v>4500246058</v>
      </c>
      <c r="F7" s="89">
        <v>175.93</v>
      </c>
      <c r="G7" s="99">
        <f t="shared" ref="G7:G18" si="0">D7</f>
        <v>500</v>
      </c>
      <c r="H7" s="25">
        <v>300</v>
      </c>
      <c r="I7" s="26">
        <v>4500246061</v>
      </c>
      <c r="J7" s="89">
        <v>0</v>
      </c>
      <c r="K7" s="85"/>
      <c r="L7" s="27">
        <v>0</v>
      </c>
      <c r="M7" s="28"/>
      <c r="N7" s="89">
        <v>0</v>
      </c>
      <c r="O7" s="99">
        <f>L7</f>
        <v>0</v>
      </c>
      <c r="P7" s="29">
        <v>2000</v>
      </c>
      <c r="Q7" s="30">
        <v>4500246062</v>
      </c>
      <c r="R7" s="89">
        <v>555.26</v>
      </c>
      <c r="S7" s="99">
        <f>P7</f>
        <v>2000</v>
      </c>
      <c r="T7" s="23">
        <v>20000</v>
      </c>
      <c r="U7" s="24">
        <v>4500246063</v>
      </c>
      <c r="V7" s="89">
        <v>8412.8799999999992</v>
      </c>
      <c r="W7" s="94">
        <v>30000</v>
      </c>
      <c r="X7" s="27"/>
      <c r="Y7" s="28"/>
      <c r="Z7" s="91">
        <v>0</v>
      </c>
      <c r="AA7" s="91">
        <v>0</v>
      </c>
      <c r="AB7" s="53" t="s">
        <v>31</v>
      </c>
    </row>
    <row r="8" spans="2:29" ht="28.5" x14ac:dyDescent="0.2">
      <c r="B8" s="57" t="s">
        <v>8</v>
      </c>
      <c r="C8" s="22" t="s">
        <v>9</v>
      </c>
      <c r="D8" s="23">
        <v>500</v>
      </c>
      <c r="E8" s="24">
        <v>4500246066</v>
      </c>
      <c r="F8" s="89">
        <v>0</v>
      </c>
      <c r="G8" s="99">
        <f>D8</f>
        <v>500</v>
      </c>
      <c r="H8" s="25">
        <v>500</v>
      </c>
      <c r="I8" s="26">
        <v>4500246067</v>
      </c>
      <c r="J8" s="89">
        <v>0</v>
      </c>
      <c r="K8" s="85"/>
      <c r="L8" s="27">
        <v>1500</v>
      </c>
      <c r="M8" s="28">
        <v>4500246068</v>
      </c>
      <c r="N8" s="89">
        <v>908.56</v>
      </c>
      <c r="O8" s="94">
        <v>5000</v>
      </c>
      <c r="P8" s="29">
        <v>10000</v>
      </c>
      <c r="Q8" s="30">
        <v>4500246069</v>
      </c>
      <c r="R8" s="89">
        <v>4603.63</v>
      </c>
      <c r="S8" s="94">
        <v>12000</v>
      </c>
      <c r="T8" s="23">
        <v>30000</v>
      </c>
      <c r="U8" s="24">
        <v>4500246092</v>
      </c>
      <c r="V8" s="89">
        <v>14871.27</v>
      </c>
      <c r="W8" s="94">
        <v>45000</v>
      </c>
      <c r="X8" s="27"/>
      <c r="Y8" s="28"/>
      <c r="Z8" s="91">
        <v>0</v>
      </c>
      <c r="AA8" s="91">
        <v>0</v>
      </c>
      <c r="AB8" s="53" t="s">
        <v>31</v>
      </c>
    </row>
    <row r="9" spans="2:29" s="3" customFormat="1" ht="28.5" x14ac:dyDescent="0.2">
      <c r="B9" s="56">
        <v>21605</v>
      </c>
      <c r="C9" s="55" t="s">
        <v>45</v>
      </c>
      <c r="D9" s="31">
        <v>500</v>
      </c>
      <c r="E9" s="32">
        <v>4500275258</v>
      </c>
      <c r="F9" s="89">
        <v>0</v>
      </c>
      <c r="G9" s="99">
        <f t="shared" si="0"/>
        <v>500</v>
      </c>
      <c r="H9" s="33">
        <v>500</v>
      </c>
      <c r="I9" s="34">
        <v>4500275259</v>
      </c>
      <c r="J9" s="89">
        <v>0</v>
      </c>
      <c r="K9" s="85"/>
      <c r="L9" s="35">
        <v>750</v>
      </c>
      <c r="M9" s="36">
        <v>4500275260</v>
      </c>
      <c r="N9" s="89">
        <v>0</v>
      </c>
      <c r="O9" s="99">
        <f>L9</f>
        <v>750</v>
      </c>
      <c r="P9" s="37">
        <v>1500</v>
      </c>
      <c r="Q9" s="38">
        <v>4500275261</v>
      </c>
      <c r="R9" s="89">
        <v>0</v>
      </c>
      <c r="S9" s="99">
        <f>P9</f>
        <v>1500</v>
      </c>
      <c r="T9" s="31">
        <v>24000</v>
      </c>
      <c r="U9" s="32">
        <v>4500275262</v>
      </c>
      <c r="V9" s="89">
        <v>0</v>
      </c>
      <c r="W9" s="99">
        <f>T9</f>
        <v>24000</v>
      </c>
      <c r="X9" s="39"/>
      <c r="Y9" s="40"/>
      <c r="Z9" s="21">
        <v>0</v>
      </c>
      <c r="AA9" s="21">
        <v>0</v>
      </c>
      <c r="AB9" s="53" t="s">
        <v>31</v>
      </c>
    </row>
    <row r="10" spans="2:29" ht="28.5" x14ac:dyDescent="0.2">
      <c r="B10" s="57" t="s">
        <v>10</v>
      </c>
      <c r="C10" s="22" t="s">
        <v>44</v>
      </c>
      <c r="D10" s="31">
        <v>500</v>
      </c>
      <c r="E10" s="32">
        <v>4500246100</v>
      </c>
      <c r="F10" s="89">
        <v>85.74</v>
      </c>
      <c r="G10" s="99">
        <f t="shared" si="0"/>
        <v>500</v>
      </c>
      <c r="H10" s="33">
        <v>500</v>
      </c>
      <c r="I10" s="34">
        <v>4500246101</v>
      </c>
      <c r="J10" s="89">
        <v>166.4</v>
      </c>
      <c r="K10" s="85"/>
      <c r="L10" s="35">
        <v>750</v>
      </c>
      <c r="M10" s="36">
        <v>4500246104</v>
      </c>
      <c r="N10" s="89">
        <v>468.89</v>
      </c>
      <c r="O10" s="94">
        <v>2000</v>
      </c>
      <c r="P10" s="37">
        <v>3500</v>
      </c>
      <c r="Q10" s="38">
        <v>4500246106</v>
      </c>
      <c r="R10" s="89">
        <v>1842.69</v>
      </c>
      <c r="S10" s="94">
        <v>6000</v>
      </c>
      <c r="T10" s="31">
        <v>24000</v>
      </c>
      <c r="U10" s="24">
        <v>4500246107</v>
      </c>
      <c r="V10" s="89">
        <v>6023.42</v>
      </c>
      <c r="W10" s="99">
        <f>T10</f>
        <v>24000</v>
      </c>
      <c r="X10" s="27"/>
      <c r="Y10" s="28"/>
      <c r="Z10" s="89">
        <v>0</v>
      </c>
      <c r="AA10" s="89">
        <v>0</v>
      </c>
      <c r="AB10" s="53" t="s">
        <v>31</v>
      </c>
    </row>
    <row r="11" spans="2:29" ht="45.6" customHeight="1" x14ac:dyDescent="0.2">
      <c r="B11" s="57" t="s">
        <v>11</v>
      </c>
      <c r="C11" s="22" t="s">
        <v>12</v>
      </c>
      <c r="D11" s="23">
        <v>500</v>
      </c>
      <c r="E11" s="24">
        <v>4500246113</v>
      </c>
      <c r="F11" s="89">
        <v>0</v>
      </c>
      <c r="G11" s="99">
        <f t="shared" si="0"/>
        <v>500</v>
      </c>
      <c r="H11" s="25">
        <v>300</v>
      </c>
      <c r="I11" s="26">
        <v>4500246115</v>
      </c>
      <c r="J11" s="89">
        <v>0</v>
      </c>
      <c r="K11" s="85"/>
      <c r="L11" s="27">
        <v>800</v>
      </c>
      <c r="M11" s="28">
        <v>4500246117</v>
      </c>
      <c r="N11" s="89">
        <v>247.52</v>
      </c>
      <c r="O11" s="93">
        <v>1000</v>
      </c>
      <c r="P11" s="29">
        <v>7000</v>
      </c>
      <c r="Q11" s="30">
        <v>4500246119</v>
      </c>
      <c r="R11" s="89">
        <v>4676.63</v>
      </c>
      <c r="S11" s="94">
        <v>15000</v>
      </c>
      <c r="T11" s="23">
        <v>30000</v>
      </c>
      <c r="U11" s="24">
        <v>4500246124</v>
      </c>
      <c r="V11" s="89">
        <v>21025.32</v>
      </c>
      <c r="W11" s="94">
        <v>70000</v>
      </c>
      <c r="X11" s="27"/>
      <c r="Y11" s="28"/>
      <c r="Z11" s="89">
        <v>0</v>
      </c>
      <c r="AA11" s="89">
        <v>0</v>
      </c>
      <c r="AB11" s="53" t="s">
        <v>31</v>
      </c>
    </row>
    <row r="12" spans="2:29" ht="42.75" x14ac:dyDescent="0.2">
      <c r="B12" s="57" t="s">
        <v>13</v>
      </c>
      <c r="C12" s="22" t="s">
        <v>14</v>
      </c>
      <c r="D12" s="23">
        <v>500</v>
      </c>
      <c r="E12" s="24">
        <v>4500246087</v>
      </c>
      <c r="F12" s="89">
        <v>0</v>
      </c>
      <c r="G12" s="99">
        <f t="shared" si="0"/>
        <v>500</v>
      </c>
      <c r="H12" s="25">
        <v>300</v>
      </c>
      <c r="I12" s="26">
        <v>4500246088</v>
      </c>
      <c r="J12" s="89">
        <v>0</v>
      </c>
      <c r="K12" s="85"/>
      <c r="L12" s="27">
        <v>2500</v>
      </c>
      <c r="M12" s="28">
        <v>4500246091</v>
      </c>
      <c r="N12" s="89">
        <v>507.32</v>
      </c>
      <c r="O12" s="99">
        <f>L12</f>
        <v>2500</v>
      </c>
      <c r="P12" s="29">
        <v>5000</v>
      </c>
      <c r="Q12" s="30">
        <v>4500246094</v>
      </c>
      <c r="R12" s="89">
        <v>5472.1</v>
      </c>
      <c r="S12" s="94">
        <v>20000</v>
      </c>
      <c r="T12" s="23">
        <v>20000</v>
      </c>
      <c r="U12" s="24">
        <v>4500246097</v>
      </c>
      <c r="V12" s="89">
        <v>15198.02</v>
      </c>
      <c r="W12" s="94">
        <v>50000</v>
      </c>
      <c r="X12" s="27"/>
      <c r="Y12" s="28"/>
      <c r="Z12" s="89">
        <v>0</v>
      </c>
      <c r="AA12" s="89">
        <v>0</v>
      </c>
      <c r="AB12" s="53" t="s">
        <v>32</v>
      </c>
    </row>
    <row r="13" spans="2:29" ht="28.5" x14ac:dyDescent="0.2">
      <c r="B13" s="57" t="s">
        <v>15</v>
      </c>
      <c r="C13" s="55" t="s">
        <v>69</v>
      </c>
      <c r="D13" s="23">
        <v>500</v>
      </c>
      <c r="E13" s="24">
        <v>4500246120</v>
      </c>
      <c r="F13" s="89">
        <v>77.59</v>
      </c>
      <c r="G13" s="99">
        <f t="shared" si="0"/>
        <v>500</v>
      </c>
      <c r="H13" s="25">
        <v>300</v>
      </c>
      <c r="I13" s="26">
        <v>4500246129</v>
      </c>
      <c r="J13" s="89">
        <v>28.46</v>
      </c>
      <c r="K13" s="85"/>
      <c r="L13" s="27">
        <v>2000</v>
      </c>
      <c r="M13" s="28">
        <v>4500275268</v>
      </c>
      <c r="N13" s="89">
        <v>851.23</v>
      </c>
      <c r="O13" s="94">
        <v>5000</v>
      </c>
      <c r="P13" s="29">
        <v>7000</v>
      </c>
      <c r="Q13" s="30">
        <v>4500246137</v>
      </c>
      <c r="R13" s="89">
        <v>3993.54</v>
      </c>
      <c r="S13" s="94">
        <v>15000</v>
      </c>
      <c r="T13" s="23">
        <v>28000</v>
      </c>
      <c r="U13" s="24">
        <v>4500246142</v>
      </c>
      <c r="V13" s="89">
        <v>11075.31</v>
      </c>
      <c r="W13" s="94">
        <v>35000</v>
      </c>
      <c r="X13" s="27"/>
      <c r="Y13" s="28"/>
      <c r="Z13" s="89">
        <v>0</v>
      </c>
      <c r="AA13" s="89">
        <v>0</v>
      </c>
      <c r="AB13" s="53" t="s">
        <v>32</v>
      </c>
    </row>
    <row r="14" spans="2:29" ht="28.5" x14ac:dyDescent="0.2">
      <c r="B14" s="57" t="s">
        <v>16</v>
      </c>
      <c r="C14" s="22" t="s">
        <v>17</v>
      </c>
      <c r="D14" s="23">
        <v>500</v>
      </c>
      <c r="E14" s="24">
        <v>4500246149</v>
      </c>
      <c r="F14" s="89">
        <v>68.97</v>
      </c>
      <c r="G14" s="99">
        <f t="shared" si="0"/>
        <v>500</v>
      </c>
      <c r="H14" s="25">
        <v>300</v>
      </c>
      <c r="I14" s="26">
        <v>4500246150</v>
      </c>
      <c r="J14" s="89">
        <v>39.4</v>
      </c>
      <c r="K14" s="85"/>
      <c r="L14" s="27">
        <v>1000</v>
      </c>
      <c r="M14" s="28">
        <v>4500275269</v>
      </c>
      <c r="N14" s="89">
        <v>599.53</v>
      </c>
      <c r="O14" s="94">
        <v>2000</v>
      </c>
      <c r="P14" s="29">
        <v>6000</v>
      </c>
      <c r="Q14" s="30">
        <v>4500246151</v>
      </c>
      <c r="R14" s="89">
        <v>4795.9399999999996</v>
      </c>
      <c r="S14" s="94">
        <v>15000</v>
      </c>
      <c r="T14" s="23">
        <v>15000</v>
      </c>
      <c r="U14" s="24">
        <v>4500246153</v>
      </c>
      <c r="V14" s="89">
        <v>9272</v>
      </c>
      <c r="W14" s="94">
        <v>30000</v>
      </c>
      <c r="X14" s="27"/>
      <c r="Y14" s="28"/>
      <c r="Z14" s="89">
        <v>0</v>
      </c>
      <c r="AA14" s="89">
        <v>0</v>
      </c>
      <c r="AB14" s="53" t="s">
        <v>32</v>
      </c>
    </row>
    <row r="15" spans="2:29" ht="28.5" x14ac:dyDescent="0.2">
      <c r="B15" s="57" t="s">
        <v>18</v>
      </c>
      <c r="C15" s="22" t="s">
        <v>19</v>
      </c>
      <c r="D15" s="23">
        <v>500</v>
      </c>
      <c r="E15" s="24">
        <v>4500262181</v>
      </c>
      <c r="F15" s="89">
        <v>139.97999999999999</v>
      </c>
      <c r="G15" s="99">
        <f t="shared" si="0"/>
        <v>500</v>
      </c>
      <c r="H15" s="25">
        <v>300</v>
      </c>
      <c r="I15" s="26">
        <v>4500246158</v>
      </c>
      <c r="J15" s="89">
        <v>28.45</v>
      </c>
      <c r="K15" s="85"/>
      <c r="L15" s="27">
        <v>1000</v>
      </c>
      <c r="M15" s="28">
        <v>4500275270</v>
      </c>
      <c r="N15" s="89">
        <v>321.68</v>
      </c>
      <c r="O15" s="93">
        <v>1500</v>
      </c>
      <c r="P15" s="29">
        <v>7000</v>
      </c>
      <c r="Q15" s="30">
        <v>4500246161</v>
      </c>
      <c r="R15" s="89">
        <v>4435.07</v>
      </c>
      <c r="S15" s="94">
        <v>15000</v>
      </c>
      <c r="T15" s="23">
        <v>12000</v>
      </c>
      <c r="U15" s="24">
        <v>4500246164</v>
      </c>
      <c r="V15" s="89">
        <v>5606</v>
      </c>
      <c r="W15" s="94">
        <v>20000</v>
      </c>
      <c r="X15" s="27"/>
      <c r="Y15" s="28"/>
      <c r="Z15" s="89">
        <v>0</v>
      </c>
      <c r="AA15" s="89">
        <v>0</v>
      </c>
      <c r="AB15" s="53" t="s">
        <v>32</v>
      </c>
    </row>
    <row r="16" spans="2:29" ht="28.5" x14ac:dyDescent="0.2">
      <c r="B16" s="57" t="s">
        <v>20</v>
      </c>
      <c r="C16" s="22" t="s">
        <v>21</v>
      </c>
      <c r="D16" s="23">
        <v>500</v>
      </c>
      <c r="E16" s="24">
        <v>4500246170</v>
      </c>
      <c r="F16" s="89">
        <v>136.43</v>
      </c>
      <c r="G16" s="99">
        <f t="shared" si="0"/>
        <v>500</v>
      </c>
      <c r="H16" s="25">
        <v>300</v>
      </c>
      <c r="I16" s="26">
        <v>4500246171</v>
      </c>
      <c r="J16" s="89">
        <v>33.93</v>
      </c>
      <c r="K16" s="85"/>
      <c r="L16" s="27">
        <v>1500</v>
      </c>
      <c r="M16" s="28">
        <v>4500275272</v>
      </c>
      <c r="N16" s="89">
        <v>873.94</v>
      </c>
      <c r="O16" s="94">
        <v>3000</v>
      </c>
      <c r="P16" s="29">
        <v>7000</v>
      </c>
      <c r="Q16" s="30">
        <v>4500246173</v>
      </c>
      <c r="R16" s="89">
        <v>4896.54</v>
      </c>
      <c r="S16" s="94">
        <v>15000</v>
      </c>
      <c r="T16" s="23">
        <v>12000</v>
      </c>
      <c r="U16" s="24">
        <v>4500246176</v>
      </c>
      <c r="V16" s="89">
        <v>10197.540000000001</v>
      </c>
      <c r="W16" s="94">
        <v>35000</v>
      </c>
      <c r="X16" s="27"/>
      <c r="Y16" s="28"/>
      <c r="Z16" s="89">
        <v>0</v>
      </c>
      <c r="AA16" s="89">
        <v>0</v>
      </c>
      <c r="AB16" s="53" t="s">
        <v>32</v>
      </c>
    </row>
    <row r="17" spans="2:29" ht="28.5" x14ac:dyDescent="0.2">
      <c r="B17" s="57" t="s">
        <v>22</v>
      </c>
      <c r="C17" s="55" t="s">
        <v>23</v>
      </c>
      <c r="D17" s="23">
        <v>500</v>
      </c>
      <c r="E17" s="24">
        <v>4500246065</v>
      </c>
      <c r="F17" s="89">
        <v>110.96</v>
      </c>
      <c r="G17" s="99">
        <f t="shared" si="0"/>
        <v>500</v>
      </c>
      <c r="H17" s="25">
        <v>300</v>
      </c>
      <c r="I17" s="26">
        <v>4500246090</v>
      </c>
      <c r="J17" s="89">
        <v>7.66</v>
      </c>
      <c r="K17" s="85"/>
      <c r="L17" s="27">
        <v>1000</v>
      </c>
      <c r="M17" s="28">
        <v>4500274640</v>
      </c>
      <c r="N17" s="89">
        <v>0</v>
      </c>
      <c r="O17" s="99">
        <f>L17</f>
        <v>1000</v>
      </c>
      <c r="P17" s="29">
        <v>5000</v>
      </c>
      <c r="Q17" s="30">
        <v>4500246103</v>
      </c>
      <c r="R17" s="89">
        <v>0</v>
      </c>
      <c r="S17" s="99">
        <f>P17</f>
        <v>5000</v>
      </c>
      <c r="T17" s="23">
        <v>10000</v>
      </c>
      <c r="U17" s="24">
        <v>4500246109</v>
      </c>
      <c r="V17" s="89">
        <v>452.61</v>
      </c>
      <c r="W17" s="99">
        <f>T17</f>
        <v>10000</v>
      </c>
      <c r="X17" s="27"/>
      <c r="Y17" s="28"/>
      <c r="Z17" s="89">
        <v>0</v>
      </c>
      <c r="AA17" s="89">
        <v>0</v>
      </c>
      <c r="AB17" s="53" t="s">
        <v>33</v>
      </c>
    </row>
    <row r="18" spans="2:29" ht="28.5" x14ac:dyDescent="0.2">
      <c r="B18" s="57" t="s">
        <v>24</v>
      </c>
      <c r="C18" s="22" t="s">
        <v>46</v>
      </c>
      <c r="D18" s="23">
        <v>500</v>
      </c>
      <c r="E18" s="24">
        <v>4500245667</v>
      </c>
      <c r="F18" s="89">
        <v>90.94</v>
      </c>
      <c r="G18" s="99">
        <f t="shared" si="0"/>
        <v>500</v>
      </c>
      <c r="H18" s="25">
        <v>300</v>
      </c>
      <c r="I18" s="26">
        <v>4500245668</v>
      </c>
      <c r="J18" s="89">
        <v>14.22</v>
      </c>
      <c r="K18" s="85"/>
      <c r="L18" s="27">
        <v>1000</v>
      </c>
      <c r="M18" s="28">
        <v>4500274643</v>
      </c>
      <c r="N18" s="89">
        <v>316.56</v>
      </c>
      <c r="O18" s="93">
        <v>1500</v>
      </c>
      <c r="P18" s="29">
        <v>15000</v>
      </c>
      <c r="Q18" s="30">
        <v>4500245670</v>
      </c>
      <c r="R18" s="89">
        <v>6951.47</v>
      </c>
      <c r="S18" s="94">
        <v>25000</v>
      </c>
      <c r="T18" s="23">
        <v>20000</v>
      </c>
      <c r="U18" s="24">
        <v>4500245672</v>
      </c>
      <c r="V18" s="89">
        <v>8026.96</v>
      </c>
      <c r="W18" s="94">
        <v>30000</v>
      </c>
      <c r="X18" s="27"/>
      <c r="Y18" s="28"/>
      <c r="Z18" s="89">
        <v>0</v>
      </c>
      <c r="AA18" s="89">
        <v>0</v>
      </c>
      <c r="AB18" s="53" t="s">
        <v>33</v>
      </c>
      <c r="AC18" s="3"/>
    </row>
    <row r="19" spans="2:29" s="5" customFormat="1" ht="46.15" customHeight="1" x14ac:dyDescent="0.2">
      <c r="B19" s="57" t="s">
        <v>25</v>
      </c>
      <c r="C19" s="41" t="s">
        <v>78</v>
      </c>
      <c r="D19" s="23">
        <v>1000</v>
      </c>
      <c r="E19" s="24">
        <v>4500246116</v>
      </c>
      <c r="F19" s="89">
        <v>650.21</v>
      </c>
      <c r="G19" s="94">
        <v>2000</v>
      </c>
      <c r="H19" s="25">
        <v>300</v>
      </c>
      <c r="I19" s="26">
        <v>4500246118</v>
      </c>
      <c r="J19" s="89">
        <v>0</v>
      </c>
      <c r="K19" s="87"/>
      <c r="L19" s="27">
        <v>500</v>
      </c>
      <c r="M19" s="28">
        <v>4500246122</v>
      </c>
      <c r="N19" s="89">
        <v>0</v>
      </c>
      <c r="O19" s="99">
        <f>L19</f>
        <v>500</v>
      </c>
      <c r="P19" s="29">
        <v>2000</v>
      </c>
      <c r="Q19" s="30">
        <v>4500246127</v>
      </c>
      <c r="R19" s="89">
        <v>733.57</v>
      </c>
      <c r="S19" s="94">
        <v>2500</v>
      </c>
      <c r="T19" s="23">
        <v>40000</v>
      </c>
      <c r="U19" s="24">
        <v>4500246130</v>
      </c>
      <c r="V19" s="89">
        <v>9228.5300000000007</v>
      </c>
      <c r="W19" s="99">
        <f>T19</f>
        <v>40000</v>
      </c>
      <c r="X19" s="100" t="s">
        <v>64</v>
      </c>
      <c r="Y19" s="101" t="s">
        <v>49</v>
      </c>
      <c r="Z19" s="89">
        <v>0</v>
      </c>
      <c r="AA19" s="89">
        <v>0</v>
      </c>
      <c r="AB19" s="54" t="s">
        <v>33</v>
      </c>
    </row>
    <row r="20" spans="2:29" ht="14.25" x14ac:dyDescent="0.2">
      <c r="B20" s="56">
        <v>20250</v>
      </c>
      <c r="C20" s="55" t="s">
        <v>48</v>
      </c>
      <c r="D20" s="23"/>
      <c r="E20" s="24"/>
      <c r="F20" s="89">
        <v>0</v>
      </c>
      <c r="G20" s="93">
        <v>0</v>
      </c>
      <c r="H20" s="25"/>
      <c r="I20" s="26"/>
      <c r="J20" s="89">
        <v>0</v>
      </c>
      <c r="K20" s="85"/>
      <c r="L20" s="27"/>
      <c r="M20" s="28"/>
      <c r="N20" s="89">
        <v>0</v>
      </c>
      <c r="O20" s="99">
        <f>L20</f>
        <v>0</v>
      </c>
      <c r="P20" s="29"/>
      <c r="Q20" s="30"/>
      <c r="R20" s="89">
        <v>0</v>
      </c>
      <c r="S20" s="93">
        <v>0</v>
      </c>
      <c r="T20" s="23"/>
      <c r="U20" s="24"/>
      <c r="V20" s="89">
        <v>0</v>
      </c>
      <c r="W20" s="93">
        <v>0</v>
      </c>
      <c r="X20" s="27">
        <v>69000</v>
      </c>
      <c r="Y20" s="28">
        <v>4500274644</v>
      </c>
      <c r="Z20" s="89">
        <v>33361.629999999997</v>
      </c>
      <c r="AA20" s="89">
        <v>0</v>
      </c>
      <c r="AB20" s="53" t="s">
        <v>33</v>
      </c>
    </row>
    <row r="21" spans="2:29" s="5" customFormat="1" ht="27.75" customHeight="1" x14ac:dyDescent="0.2">
      <c r="B21" s="57" t="s">
        <v>26</v>
      </c>
      <c r="C21" s="41" t="s">
        <v>47</v>
      </c>
      <c r="D21" s="23">
        <v>500</v>
      </c>
      <c r="E21" s="113">
        <v>4500246139</v>
      </c>
      <c r="F21" s="114">
        <v>0</v>
      </c>
      <c r="G21" s="115">
        <f t="shared" ref="G21" si="1">D21</f>
        <v>500</v>
      </c>
      <c r="H21" s="25">
        <v>300</v>
      </c>
      <c r="I21" s="116">
        <v>4500246140</v>
      </c>
      <c r="J21" s="114">
        <v>0</v>
      </c>
      <c r="K21" s="117"/>
      <c r="L21" s="27">
        <v>400000</v>
      </c>
      <c r="M21" s="118">
        <v>4500246143</v>
      </c>
      <c r="N21" s="114">
        <v>392939.22</v>
      </c>
      <c r="O21" s="119">
        <v>1200000</v>
      </c>
      <c r="P21" s="29">
        <v>1000</v>
      </c>
      <c r="Q21" s="120">
        <v>4500246145</v>
      </c>
      <c r="R21" s="114">
        <v>0</v>
      </c>
      <c r="S21" s="121">
        <v>0</v>
      </c>
      <c r="T21" s="23">
        <v>470000</v>
      </c>
      <c r="U21" s="113">
        <v>4500246147</v>
      </c>
      <c r="V21" s="114">
        <v>213208.42</v>
      </c>
      <c r="W21" s="119">
        <v>750000</v>
      </c>
      <c r="X21" s="27"/>
      <c r="Y21" s="118"/>
      <c r="Z21" s="114">
        <v>0</v>
      </c>
      <c r="AA21" s="114">
        <v>0</v>
      </c>
      <c r="AB21" s="54" t="s">
        <v>33</v>
      </c>
    </row>
    <row r="22" spans="2:29" ht="15" x14ac:dyDescent="0.25">
      <c r="B22" s="72"/>
      <c r="C22" s="72"/>
      <c r="D22" s="73">
        <f>SUBTOTAL(109,'Limiittien tarkastus 12052017'!$D$5:$D$21)</f>
        <v>9000</v>
      </c>
      <c r="E22" s="74"/>
      <c r="F22" s="90">
        <v>0</v>
      </c>
      <c r="G22" s="95">
        <f>SUM(G6:G21)</f>
        <v>10000</v>
      </c>
      <c r="H22" s="75">
        <f>SUBTOTAL(109,'Limiittien tarkastus 12052017'!$H$5:$H$21)</f>
        <v>5800</v>
      </c>
      <c r="I22" s="76"/>
      <c r="J22" s="90">
        <v>0</v>
      </c>
      <c r="K22" s="86"/>
      <c r="L22" s="77">
        <f>SUBTOTAL(109,'Limiittien tarkastus 12052017'!$L$5:$L$21)</f>
        <v>418800</v>
      </c>
      <c r="M22" s="78"/>
      <c r="N22" s="89">
        <v>0</v>
      </c>
      <c r="O22" s="95">
        <f>SUM(O6:O21)</f>
        <v>1230250</v>
      </c>
      <c r="P22" s="79">
        <f>SUBTOTAL(109,'Limiittien tarkastus 12052017'!$P$5:$P$21)</f>
        <v>99000</v>
      </c>
      <c r="Q22" s="80"/>
      <c r="R22" s="90">
        <v>0</v>
      </c>
      <c r="S22" s="95">
        <f>SUM(S6:S21)</f>
        <v>179000</v>
      </c>
      <c r="T22" s="73">
        <f>SUBTOTAL(109,'Limiittien tarkastus 12052017'!$T$5:$T$21)</f>
        <v>955000</v>
      </c>
      <c r="U22" s="74"/>
      <c r="V22" s="90">
        <v>0</v>
      </c>
      <c r="W22" s="95">
        <f>SUM(W6:W21)</f>
        <v>1393000</v>
      </c>
      <c r="X22" s="77">
        <f>SUBTOTAL(109,'Limiittien tarkastus 12052017'!$X$5:$X$21)</f>
        <v>69000</v>
      </c>
      <c r="Y22" s="78"/>
      <c r="Z22" s="92"/>
      <c r="AA22" s="92"/>
      <c r="AB22" s="70">
        <f>SUM('Limiittien tarkastus 12052017'!$D$22:$Y$22)</f>
        <v>4368850</v>
      </c>
      <c r="AC22" s="71">
        <f>SUM('Limiittien tarkastus 12052017'!$D$22:$Y$22)</f>
        <v>4368850</v>
      </c>
    </row>
    <row r="23" spans="2:29" s="1" customFormat="1" ht="15" x14ac:dyDescent="0.25">
      <c r="B23" s="7"/>
      <c r="C23" s="7"/>
      <c r="D23" s="16"/>
      <c r="E23" s="17"/>
      <c r="F23" s="17"/>
      <c r="G23" s="17"/>
      <c r="H23" s="16"/>
      <c r="I23" s="17"/>
      <c r="J23" s="17"/>
      <c r="K23" s="17"/>
      <c r="L23" s="16"/>
      <c r="M23" s="17"/>
      <c r="N23" s="17"/>
      <c r="O23" s="17"/>
      <c r="P23" s="16"/>
      <c r="Q23" s="17"/>
      <c r="R23" s="17"/>
      <c r="S23" s="17"/>
      <c r="T23" s="16"/>
      <c r="U23" s="17"/>
      <c r="V23" s="17"/>
      <c r="W23" s="17"/>
      <c r="X23" s="16"/>
      <c r="Y23" s="17"/>
      <c r="Z23" s="17"/>
      <c r="AA23" s="17"/>
      <c r="AB23" s="18"/>
      <c r="AC23" s="19"/>
    </row>
    <row r="24" spans="2:29" ht="15" x14ac:dyDescent="0.25">
      <c r="B24" s="15" t="s">
        <v>73</v>
      </c>
      <c r="C24" s="10"/>
      <c r="D24" s="10"/>
      <c r="E24" s="11"/>
      <c r="F24" s="11"/>
      <c r="G24" s="11"/>
      <c r="H24" s="10"/>
      <c r="I24" s="11"/>
      <c r="J24" s="11"/>
      <c r="K24" s="11"/>
      <c r="L24" s="10"/>
      <c r="M24" s="11"/>
      <c r="N24" s="11"/>
      <c r="O24" s="11"/>
      <c r="P24" s="10"/>
      <c r="Q24" s="11"/>
      <c r="R24" s="11"/>
      <c r="S24" s="11"/>
      <c r="T24" s="10"/>
      <c r="U24" s="11"/>
      <c r="V24" s="11"/>
      <c r="W24" s="11"/>
      <c r="X24" s="10"/>
      <c r="Y24" s="11"/>
      <c r="Z24" s="11"/>
      <c r="AA24" s="11"/>
      <c r="AB24" s="10"/>
    </row>
    <row r="25" spans="2:29" ht="14.25" x14ac:dyDescent="0.2">
      <c r="B25" s="10"/>
      <c r="C25" s="10"/>
      <c r="D25" s="10"/>
      <c r="E25" s="11"/>
      <c r="F25" s="11"/>
      <c r="G25" s="11"/>
      <c r="H25" s="10"/>
      <c r="I25" s="11"/>
      <c r="J25" s="11"/>
      <c r="K25" s="11"/>
      <c r="L25" s="10"/>
      <c r="M25" s="11"/>
      <c r="N25" s="11"/>
      <c r="O25" s="11"/>
      <c r="P25" s="10"/>
      <c r="Q25" s="11"/>
      <c r="R25" s="11"/>
      <c r="S25" s="11"/>
      <c r="T25" s="10" t="s">
        <v>75</v>
      </c>
      <c r="U25" s="11"/>
      <c r="V25" s="108"/>
      <c r="W25" s="97">
        <f>D22+L22+P22+T22+X22</f>
        <v>1550800</v>
      </c>
      <c r="X25" s="10"/>
      <c r="Y25" s="11"/>
      <c r="Z25" s="11"/>
      <c r="AA25" s="11"/>
      <c r="AB25" s="10"/>
    </row>
    <row r="26" spans="2:29" ht="15" thickBot="1" x14ac:dyDescent="0.25">
      <c r="B26" s="81" t="s">
        <v>63</v>
      </c>
      <c r="C26" s="10" t="s">
        <v>70</v>
      </c>
      <c r="D26" s="10"/>
      <c r="E26" s="11"/>
      <c r="F26" s="11"/>
      <c r="G26" s="11"/>
      <c r="H26" s="10"/>
      <c r="I26" s="11"/>
      <c r="J26" s="11"/>
      <c r="K26" s="11"/>
      <c r="L26" s="10"/>
      <c r="M26" s="11"/>
      <c r="N26" s="11"/>
      <c r="O26" s="11"/>
      <c r="P26" s="10"/>
      <c r="Q26" s="11"/>
      <c r="R26" s="11"/>
      <c r="S26" s="11"/>
      <c r="T26" s="9"/>
      <c r="U26" s="11" t="s">
        <v>76</v>
      </c>
      <c r="V26" s="108"/>
      <c r="W26" s="98">
        <f>G22+O22+S22+W22</f>
        <v>2812250</v>
      </c>
      <c r="X26" s="10"/>
      <c r="Y26" s="11"/>
      <c r="Z26" s="11"/>
      <c r="AA26" s="11"/>
      <c r="AB26" s="10"/>
    </row>
    <row r="27" spans="2:29" ht="15.75" thickBot="1" x14ac:dyDescent="0.3">
      <c r="D27" s="10"/>
      <c r="E27" s="11"/>
      <c r="F27" s="11"/>
      <c r="G27" s="11"/>
      <c r="H27" s="10"/>
      <c r="I27" s="11"/>
      <c r="J27" s="11"/>
      <c r="K27" s="11"/>
      <c r="L27" s="10"/>
      <c r="M27" s="11"/>
      <c r="N27" s="11"/>
      <c r="O27" s="11"/>
      <c r="P27" s="10"/>
      <c r="Q27" s="11"/>
      <c r="R27" s="11"/>
      <c r="S27" s="11"/>
      <c r="T27" s="109" t="s">
        <v>77</v>
      </c>
      <c r="U27" s="110"/>
      <c r="V27" s="111"/>
      <c r="W27" s="112">
        <f>W26-W25</f>
        <v>1261450</v>
      </c>
      <c r="X27" s="10"/>
      <c r="Y27" s="11"/>
      <c r="Z27" s="11"/>
      <c r="AA27" s="11"/>
      <c r="AB27" s="10"/>
    </row>
    <row r="28" spans="2:29" ht="13.5" customHeight="1" x14ac:dyDescent="0.2">
      <c r="B28" s="81" t="s">
        <v>63</v>
      </c>
      <c r="C28" s="102" t="s">
        <v>71</v>
      </c>
      <c r="D28" s="102"/>
      <c r="E28" s="103"/>
      <c r="F28" s="103"/>
      <c r="G28" s="103"/>
      <c r="H28" s="102"/>
      <c r="I28" s="103"/>
      <c r="J28" s="103"/>
      <c r="K28" s="103"/>
      <c r="L28" s="102"/>
      <c r="M28" s="103"/>
      <c r="N28" s="103"/>
      <c r="O28" s="103"/>
      <c r="P28" s="102"/>
      <c r="Q28" s="103"/>
      <c r="R28" s="11"/>
      <c r="S28" s="11"/>
      <c r="T28" s="10"/>
      <c r="U28" s="11"/>
      <c r="V28" s="11"/>
      <c r="W28" s="11"/>
      <c r="X28" s="10"/>
      <c r="Y28" s="11"/>
      <c r="Z28" s="11"/>
      <c r="AA28" s="11"/>
      <c r="AB28" s="10"/>
    </row>
    <row r="29" spans="2:29" ht="14.25" x14ac:dyDescent="0.2">
      <c r="C29" s="105" t="s">
        <v>72</v>
      </c>
      <c r="D29" s="106"/>
      <c r="E29" s="107"/>
      <c r="F29" s="107"/>
      <c r="G29" s="107"/>
      <c r="H29" s="104"/>
      <c r="I29" s="103"/>
      <c r="J29" s="103"/>
      <c r="K29" s="103"/>
      <c r="L29" s="102"/>
      <c r="M29" s="103"/>
      <c r="N29" s="103"/>
      <c r="O29" s="103"/>
      <c r="P29" s="102"/>
      <c r="Q29" s="103"/>
      <c r="R29" s="11"/>
      <c r="S29" s="11"/>
      <c r="U29" s="11"/>
      <c r="V29" s="11"/>
      <c r="W29" s="11"/>
      <c r="X29" s="10"/>
      <c r="Y29" s="11"/>
      <c r="Z29" s="11"/>
      <c r="AA29" s="11"/>
      <c r="AB29" s="10"/>
    </row>
    <row r="30" spans="2:29" ht="14.25" x14ac:dyDescent="0.2">
      <c r="B30" s="10"/>
      <c r="C30" s="102" t="s">
        <v>74</v>
      </c>
      <c r="D30" s="102"/>
      <c r="E30" s="103"/>
      <c r="F30" s="103"/>
      <c r="G30" s="103"/>
      <c r="H30" s="102"/>
      <c r="I30" s="103"/>
      <c r="J30" s="103"/>
      <c r="K30" s="103"/>
      <c r="L30" s="102"/>
      <c r="M30" s="103"/>
      <c r="N30" s="103"/>
      <c r="O30" s="103"/>
      <c r="P30" s="102"/>
      <c r="Q30" s="103"/>
      <c r="R30" s="11"/>
      <c r="S30" s="11"/>
      <c r="T30" s="9"/>
      <c r="U30" s="11"/>
      <c r="V30" s="11"/>
      <c r="W30" s="11"/>
      <c r="X30" s="10"/>
      <c r="Y30" s="11"/>
      <c r="Z30" s="11"/>
      <c r="AA30" s="11"/>
      <c r="AB30" s="10"/>
    </row>
    <row r="31" spans="2:29" ht="14.25" x14ac:dyDescent="0.2">
      <c r="B31" s="10"/>
      <c r="C31" s="88"/>
      <c r="D31" s="10"/>
      <c r="E31" s="11"/>
      <c r="F31" s="11"/>
      <c r="G31" s="11"/>
      <c r="H31" s="10"/>
      <c r="I31" s="11"/>
      <c r="J31" s="11"/>
      <c r="K31" s="11"/>
      <c r="L31" s="10"/>
      <c r="M31" s="11"/>
      <c r="N31" s="11"/>
      <c r="O31" s="11"/>
      <c r="P31" s="10"/>
      <c r="Q31" s="11"/>
      <c r="R31" s="11"/>
      <c r="S31" s="11"/>
      <c r="T31" s="10"/>
      <c r="U31" s="11"/>
      <c r="V31" s="11"/>
      <c r="W31" s="11"/>
      <c r="X31" s="10"/>
      <c r="Y31" s="11"/>
      <c r="Z31" s="11"/>
      <c r="AA31" s="11"/>
      <c r="AB31" s="10"/>
    </row>
    <row r="32" spans="2:29" ht="14.25" x14ac:dyDescent="0.2">
      <c r="B32" s="10"/>
      <c r="C32" s="88"/>
      <c r="D32" s="10"/>
      <c r="E32" s="11"/>
      <c r="F32" s="11"/>
      <c r="G32" s="11"/>
      <c r="H32" s="10"/>
      <c r="I32" s="11"/>
      <c r="J32" s="11"/>
      <c r="K32" s="11"/>
      <c r="L32" s="10"/>
      <c r="M32" s="11"/>
      <c r="N32" s="11"/>
      <c r="O32" s="11"/>
      <c r="P32" s="10"/>
      <c r="Q32" s="11"/>
      <c r="R32" s="11"/>
      <c r="S32" s="11"/>
      <c r="T32" s="10"/>
      <c r="U32" s="11"/>
      <c r="V32" s="11"/>
      <c r="W32" s="11"/>
      <c r="X32" s="10"/>
      <c r="Y32" s="11"/>
      <c r="Z32" s="11"/>
      <c r="AA32" s="11"/>
      <c r="AB32" s="10"/>
    </row>
    <row r="33" spans="2:28" ht="13.9" hidden="1" customHeight="1" x14ac:dyDescent="0.2">
      <c r="B33" s="10"/>
      <c r="C33" s="88" t="s">
        <v>67</v>
      </c>
      <c r="D33" s="10"/>
      <c r="E33" s="11"/>
      <c r="F33" s="11"/>
      <c r="G33" s="11"/>
      <c r="H33" s="10"/>
      <c r="I33" s="11"/>
      <c r="J33" s="11"/>
      <c r="K33" s="11"/>
      <c r="L33" s="10"/>
      <c r="M33" s="11"/>
      <c r="N33" s="11"/>
      <c r="O33" s="11"/>
      <c r="P33" s="10"/>
      <c r="Q33" s="11"/>
      <c r="R33" s="11"/>
      <c r="S33" s="11"/>
      <c r="T33" s="10"/>
      <c r="U33" s="11"/>
      <c r="V33" s="11"/>
      <c r="W33" s="11"/>
      <c r="X33" s="10"/>
      <c r="Y33" s="11"/>
      <c r="Z33" s="11"/>
      <c r="AA33" s="11"/>
      <c r="AB33" s="10"/>
    </row>
    <row r="34" spans="2:28" ht="15" hidden="1" x14ac:dyDescent="0.25">
      <c r="B34" s="12" t="s">
        <v>40</v>
      </c>
      <c r="C34" s="13"/>
      <c r="D34" s="13"/>
      <c r="E34" s="14"/>
      <c r="F34" s="14"/>
      <c r="G34" s="14"/>
      <c r="H34" s="13"/>
      <c r="I34" s="14"/>
      <c r="J34" s="14"/>
      <c r="K34" s="14"/>
      <c r="L34" s="13"/>
      <c r="M34" s="14"/>
      <c r="N34" s="14"/>
      <c r="O34" s="14"/>
      <c r="P34" s="13"/>
      <c r="Q34" s="14"/>
      <c r="R34" s="14"/>
      <c r="S34" s="14"/>
      <c r="T34" s="13"/>
      <c r="U34" s="14"/>
      <c r="V34" s="14"/>
      <c r="W34" s="14"/>
      <c r="X34" s="10"/>
      <c r="Y34" s="11"/>
      <c r="Z34" s="11"/>
      <c r="AA34" s="11"/>
      <c r="AB34" s="10"/>
    </row>
    <row r="35" spans="2:28" ht="14.25" hidden="1" x14ac:dyDescent="0.2">
      <c r="B35" s="10"/>
      <c r="C35" s="10"/>
      <c r="D35" s="10"/>
      <c r="E35" s="11"/>
      <c r="F35" s="11"/>
      <c r="G35" s="11"/>
      <c r="H35" s="10"/>
      <c r="I35" s="11"/>
      <c r="J35" s="11"/>
      <c r="K35" s="11"/>
      <c r="L35" s="10"/>
      <c r="M35" s="11"/>
      <c r="N35" s="11"/>
      <c r="O35" s="11"/>
      <c r="P35" s="10"/>
      <c r="Q35" s="11"/>
      <c r="R35" s="11"/>
      <c r="S35" s="11"/>
      <c r="T35" s="10"/>
      <c r="U35" s="11"/>
      <c r="V35" s="11"/>
      <c r="W35" s="11"/>
      <c r="X35" s="10"/>
      <c r="Y35" s="11"/>
      <c r="Z35" s="11"/>
      <c r="AA35" s="11"/>
      <c r="AB35" s="10"/>
    </row>
    <row r="36" spans="2:28" ht="14.25" hidden="1" x14ac:dyDescent="0.2">
      <c r="B36" s="123" t="s">
        <v>51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</row>
    <row r="37" spans="2:28" ht="14.25" hidden="1" x14ac:dyDescent="0.2">
      <c r="B37" s="10"/>
      <c r="C37" s="10"/>
      <c r="D37" s="10"/>
      <c r="E37" s="11"/>
      <c r="F37" s="11"/>
      <c r="G37" s="11"/>
      <c r="H37" s="10"/>
      <c r="I37" s="11"/>
      <c r="J37" s="11"/>
      <c r="K37" s="11"/>
      <c r="L37" s="10"/>
      <c r="M37" s="11"/>
      <c r="N37" s="11"/>
      <c r="O37" s="11"/>
      <c r="P37" s="10"/>
      <c r="Q37" s="11"/>
      <c r="R37" s="11"/>
      <c r="S37" s="11"/>
      <c r="T37" s="10"/>
      <c r="U37" s="11"/>
      <c r="V37" s="11"/>
      <c r="W37" s="11"/>
      <c r="X37" s="10"/>
      <c r="Y37" s="11"/>
      <c r="Z37" s="11"/>
      <c r="AA37" s="11"/>
      <c r="AB37" s="10"/>
    </row>
    <row r="38" spans="2:28" ht="14.25" hidden="1" x14ac:dyDescent="0.2">
      <c r="B38" s="10" t="s">
        <v>28</v>
      </c>
      <c r="C38" s="10"/>
      <c r="D38" s="10"/>
      <c r="E38" s="11"/>
      <c r="F38" s="11"/>
      <c r="G38" s="11"/>
      <c r="H38" s="10"/>
      <c r="I38" s="11"/>
      <c r="J38" s="11"/>
      <c r="K38" s="11"/>
      <c r="L38" s="10"/>
      <c r="M38" s="11"/>
      <c r="N38" s="11"/>
      <c r="O38" s="11"/>
      <c r="P38" s="10"/>
      <c r="Q38" s="11"/>
      <c r="R38" s="11"/>
      <c r="S38" s="11"/>
      <c r="T38" s="10"/>
      <c r="U38" s="11"/>
      <c r="V38" s="11"/>
      <c r="W38" s="11"/>
      <c r="X38" s="10"/>
      <c r="Y38" s="11"/>
      <c r="Z38" s="11"/>
      <c r="AA38" s="11"/>
      <c r="AB38" s="10"/>
    </row>
    <row r="39" spans="2:28" ht="14.25" hidden="1" x14ac:dyDescent="0.2">
      <c r="B39" s="10"/>
      <c r="C39" s="10"/>
      <c r="D39" s="10"/>
      <c r="E39" s="11"/>
      <c r="F39" s="11"/>
      <c r="G39" s="11"/>
      <c r="H39" s="10"/>
      <c r="I39" s="11"/>
      <c r="J39" s="11"/>
      <c r="K39" s="11"/>
      <c r="L39" s="10"/>
      <c r="M39" s="11"/>
      <c r="N39" s="11"/>
      <c r="O39" s="11"/>
      <c r="P39" s="10"/>
      <c r="Q39" s="11"/>
      <c r="R39" s="11"/>
      <c r="S39" s="11"/>
      <c r="T39" s="10"/>
      <c r="U39" s="11"/>
      <c r="V39" s="11"/>
      <c r="W39" s="11"/>
      <c r="X39" s="10"/>
      <c r="Y39" s="11"/>
      <c r="Z39" s="11"/>
      <c r="AA39" s="11"/>
      <c r="AB39" s="10"/>
    </row>
    <row r="40" spans="2:28" ht="14.25" hidden="1" x14ac:dyDescent="0.2">
      <c r="B40" s="10" t="s">
        <v>41</v>
      </c>
      <c r="C40" s="10"/>
      <c r="D40" s="10"/>
      <c r="E40" s="11"/>
      <c r="F40" s="11"/>
      <c r="G40" s="11"/>
      <c r="H40" s="10"/>
      <c r="I40" s="11"/>
      <c r="J40" s="11"/>
      <c r="K40" s="11"/>
      <c r="L40" s="10"/>
      <c r="M40" s="11"/>
      <c r="N40" s="11"/>
      <c r="O40" s="11"/>
      <c r="P40" s="10"/>
      <c r="Q40" s="11"/>
      <c r="R40" s="11"/>
      <c r="S40" s="11"/>
      <c r="T40" s="10"/>
      <c r="U40" s="11"/>
      <c r="V40" s="11"/>
      <c r="W40" s="11"/>
      <c r="X40" s="10"/>
      <c r="Y40" s="11"/>
      <c r="Z40" s="11"/>
      <c r="AA40" s="11"/>
      <c r="AB40" s="10"/>
    </row>
    <row r="41" spans="2:28" ht="14.25" hidden="1" x14ac:dyDescent="0.2">
      <c r="B41" s="10"/>
      <c r="C41" s="10"/>
      <c r="D41" s="10"/>
      <c r="E41" s="11"/>
      <c r="F41" s="11"/>
      <c r="G41" s="11"/>
      <c r="H41" s="10"/>
      <c r="I41" s="11"/>
      <c r="J41" s="11"/>
      <c r="K41" s="11"/>
      <c r="L41" s="10"/>
      <c r="M41" s="11"/>
      <c r="N41" s="11"/>
      <c r="O41" s="11"/>
      <c r="P41" s="10"/>
      <c r="Q41" s="11"/>
      <c r="R41" s="11"/>
      <c r="S41" s="11"/>
      <c r="T41" s="10"/>
      <c r="U41" s="11"/>
      <c r="V41" s="11"/>
      <c r="W41" s="11"/>
      <c r="X41" s="10"/>
      <c r="Y41" s="11"/>
      <c r="Z41" s="11"/>
      <c r="AA41" s="11"/>
      <c r="AB41" s="10"/>
    </row>
    <row r="42" spans="2:28" ht="14.25" x14ac:dyDescent="0.2">
      <c r="B42" s="10"/>
      <c r="C42" s="10"/>
      <c r="D42" s="10"/>
      <c r="E42" s="11"/>
      <c r="F42" s="11"/>
      <c r="G42" s="11"/>
      <c r="H42" s="10"/>
      <c r="I42" s="11"/>
      <c r="J42" s="11"/>
      <c r="K42" s="11"/>
      <c r="L42" s="10"/>
      <c r="M42" s="11"/>
      <c r="N42" s="11"/>
      <c r="O42" s="11"/>
      <c r="P42" s="10"/>
      <c r="Q42" s="11"/>
      <c r="R42" s="11"/>
      <c r="S42" s="11"/>
      <c r="T42" s="10"/>
      <c r="U42" s="11"/>
      <c r="V42" s="11"/>
      <c r="W42" s="11"/>
      <c r="X42" s="10"/>
      <c r="Y42" s="11"/>
      <c r="Z42" s="11"/>
      <c r="AA42" s="11"/>
      <c r="AB42" s="10"/>
    </row>
    <row r="43" spans="2:28" ht="14.25" x14ac:dyDescent="0.2">
      <c r="B43" s="10"/>
      <c r="C43" s="10"/>
      <c r="D43" s="10"/>
      <c r="E43" s="11"/>
      <c r="F43" s="11"/>
      <c r="G43" s="11"/>
      <c r="H43" s="10"/>
      <c r="I43" s="11"/>
      <c r="J43" s="11"/>
      <c r="K43" s="11"/>
      <c r="L43" s="10"/>
      <c r="M43" s="11"/>
      <c r="N43" s="11"/>
      <c r="O43" s="11"/>
      <c r="P43" s="10"/>
      <c r="Q43" s="11"/>
      <c r="R43" s="11"/>
      <c r="S43" s="11"/>
      <c r="T43" s="10"/>
      <c r="U43" s="11"/>
      <c r="V43" s="11"/>
      <c r="W43" s="11"/>
      <c r="X43" s="10"/>
      <c r="Y43" s="11"/>
      <c r="Z43" s="11"/>
      <c r="AA43" s="11"/>
      <c r="AB43" s="10"/>
    </row>
    <row r="44" spans="2:28" ht="14.25" x14ac:dyDescent="0.2">
      <c r="B44" s="10"/>
      <c r="C44" s="10"/>
      <c r="D44" s="10"/>
      <c r="E44" s="11"/>
      <c r="F44" s="11"/>
      <c r="G44" s="11"/>
      <c r="H44" s="10"/>
      <c r="I44" s="11"/>
      <c r="J44" s="11"/>
      <c r="K44" s="11"/>
      <c r="L44" s="10"/>
      <c r="M44" s="11"/>
      <c r="N44" s="11"/>
      <c r="O44" s="11"/>
      <c r="P44" s="10"/>
      <c r="Q44" s="11"/>
      <c r="R44" s="11"/>
      <c r="S44" s="11"/>
      <c r="T44" s="10"/>
      <c r="U44" s="11"/>
      <c r="V44" s="11"/>
      <c r="W44" s="11"/>
      <c r="X44" s="10"/>
      <c r="Y44" s="11"/>
      <c r="Z44" s="11"/>
      <c r="AA44" s="11"/>
      <c r="AB44" s="10"/>
    </row>
    <row r="45" spans="2:28" ht="14.25" x14ac:dyDescent="0.2">
      <c r="B45" s="10"/>
      <c r="C45" s="10"/>
      <c r="D45" s="10"/>
      <c r="E45" s="11"/>
      <c r="F45" s="11"/>
      <c r="G45" s="11"/>
      <c r="H45" s="10"/>
      <c r="I45" s="11"/>
      <c r="J45" s="11"/>
      <c r="K45" s="11"/>
      <c r="L45" s="10"/>
      <c r="M45" s="11"/>
      <c r="N45" s="11"/>
      <c r="O45" s="11"/>
      <c r="P45" s="10"/>
      <c r="Q45" s="11"/>
      <c r="R45" s="11"/>
      <c r="S45" s="11"/>
      <c r="T45" s="10"/>
      <c r="U45" s="11"/>
      <c r="V45" s="11"/>
      <c r="W45" s="11"/>
      <c r="X45" s="10"/>
      <c r="Y45" s="11"/>
      <c r="Z45" s="11"/>
      <c r="AA45" s="11"/>
      <c r="AB45" s="10"/>
    </row>
  </sheetData>
  <mergeCells count="2">
    <mergeCell ref="AB4:AB5"/>
    <mergeCell ref="B36:AB36"/>
  </mergeCells>
  <pageMargins left="0" right="0" top="0.74803149606299213" bottom="0.74803149606299213" header="0.31496062992125984" footer="0.31496062992125984"/>
  <pageSetup paperSize="8" scale="70" fitToHeight="0" orientation="landscape" r:id="rId1"/>
  <headerFooter>
    <oddHeader>&amp;L&amp;F&amp;R&amp;A</oddHeader>
  </headerFooter>
  <colBreaks count="2" manualBreakCount="2">
    <brk id="28" min="1" max="30" man="1"/>
    <brk id="2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urkuDoTku_Publicity xmlns="http://schemas.microsoft.com/sharepoint/v3">Julkinen</TurkuDoTku_Publicity>
    <TurkuDoTku_Description xmlns="http://schemas.microsoft.com/sharepoint/v3" xsi:nil="true"/>
    <Aihe xmlns="bf6c7f1e-1410-47c3-af38-6b0c19f81cd5">Hyllytyspalvelu 2017</Aihe>
    <TurkuDoTku_StatisticAndCalculationTypeTaxHTField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Taulukko</TermName>
          <TermId xmlns="http://schemas.microsoft.com/office/infopath/2007/PartnerControls">14672612-8bd0-4d83-85d1-ff88d4aa8c5b</TermId>
        </TermInfo>
      </Terms>
    </TurkuDoTku_StatisticAndCalculationTypeTaxHTField0>
  </documentManagement>
</p:properti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SharedContentType xmlns="Microsoft.SharePoint.Taxonomy.ContentTypeSync" SourceId="6948e327-c22f-45f3-ba73-76ec8822dedd" ContentTypeId="0x010100B231D0CFD3F64B10A09B2DADA4F4A7A100CFEF92D93AAB49A590E652EA26060303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 DoTku" ma:contentTypeID="0x010100B231D0CFD3F64B10A09B2DADA4F4A7A100CFEF92D93AAB49A590E652EA2606030300D5E72874656B2D4E90F67875A7C856F9" ma:contentTypeVersion="29" ma:contentTypeDescription="Luo uusi asiakirja." ma:contentTypeScope="" ma:versionID="c495063a35948537e506359be3e53342">
  <xsd:schema xmlns:xsd="http://www.w3.org/2001/XMLSchema" xmlns:xs="http://www.w3.org/2001/XMLSchema" xmlns:p="http://schemas.microsoft.com/office/2006/metadata/properties" xmlns:ns1="http://schemas.microsoft.com/sharepoint/v3" xmlns:ns2="b7caa62b-7ad8-4ac0-91e3-d215c04b2f01" xmlns:ns3="bf6c7f1e-1410-47c3-af38-6b0c19f81cd5" targetNamespace="http://schemas.microsoft.com/office/2006/metadata/properties" ma:root="true" ma:fieldsID="5fdeb2560b3ac7baf1c33b688d76b705" ns1:_="" ns2:_="" ns3:_="">
    <xsd:import namespace="http://schemas.microsoft.com/sharepoint/v3"/>
    <xsd:import namespace="b7caa62b-7ad8-4ac0-91e3-d215c04b2f01"/>
    <xsd:import namespace="bf6c7f1e-1410-47c3-af38-6b0c19f81cd5"/>
    <xsd:element name="properties">
      <xsd:complexType>
        <xsd:sequence>
          <xsd:element name="documentManagement">
            <xsd:complexType>
              <xsd:all>
                <xsd:element ref="ns1:TurkuDoTku_Description" minOccurs="0"/>
                <xsd:element ref="ns1:TurkuDoTku_Publicity"/>
                <xsd:element ref="ns1:TurkuDoTku_StatisticAndCalculationTypeTaxHTField0" minOccurs="0"/>
                <xsd:element ref="ns2:_dlc_DocId" minOccurs="0"/>
                <xsd:element ref="ns2:_dlc_DocIdUrl" minOccurs="0"/>
                <xsd:element ref="ns2:_dlc_DocIdPersistId" minOccurs="0"/>
                <xsd:element ref="ns3:Aih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urkuDoTku_Description" ma:index="8" nillable="true" ma:displayName="Kuvaus" ma:internalName="TurkuDoTku_Description">
      <xsd:simpleType>
        <xsd:restriction base="dms:Note">
          <xsd:maxLength value="255"/>
        </xsd:restriction>
      </xsd:simpleType>
    </xsd:element>
    <xsd:element name="TurkuDoTku_Publicity" ma:index="9" ma:displayName="Julkisuus" ma:default="Julkinen" ma:format="Dropdown" ma:internalName="Turku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TurkuDoTku_StatisticAndCalculationTypeTaxHTField0" ma:index="12" ma:taxonomy="true" ma:internalName="TurkuDoTku_StatisticAndCalculationTypeTaxHTField0" ma:taxonomyFieldName="TurkuDoTku_StatisticAndCalculationType" ma:displayName="Tilaston ja laskelman tyyppi" ma:fieldId="{d450d0bd-0195-421c-8ae2-2ff1d2c4c8e8}" ma:sspId="6948e327-c22f-45f3-ba73-76ec8822dedd" ma:termSetId="fd63d168-5883-49c1-ad7d-30b181b4d3e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aa62b-7ad8-4ac0-91e3-d215c04b2f01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14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ysyvä tunniste" ma:description="Tunniste säilytetään lisättäessä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c7f1e-1410-47c3-af38-6b0c19f81cd5" elementFormDefault="qualified">
    <xsd:import namespace="http://schemas.microsoft.com/office/2006/documentManagement/types"/>
    <xsd:import namespace="http://schemas.microsoft.com/office/infopath/2007/PartnerControls"/>
    <xsd:element name="Aihe" ma:index="16" ma:displayName="Aihe" ma:format="Dropdown" ma:internalName="Aihe">
      <xsd:simpleType>
        <xsd:restriction base="dms:Choice">
          <xsd:enumeration value="Hyllytyspalvelu 2016"/>
          <xsd:enumeration value="Hyllytyspalvelu 2017"/>
          <xsd:enumeration value="Hyllytyspalvelu 2018"/>
          <xsd:enumeration value="Taustatiedot ja ohjeet"/>
          <xsd:enumeration value="Tekninen huolto"/>
          <xsd:enumeration value="Välinehuolto 2016"/>
          <xsd:enumeration value="Välinehuolto 2017"/>
          <xsd:enumeration value="Välinehuolto 2018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17E0DF-F683-4F4B-B45E-ABE76A94CFA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145AF09-4B87-4823-91F6-527D1CEB46C6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b7caa62b-7ad8-4ac0-91e3-d215c04b2f01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bf6c7f1e-1410-47c3-af38-6b0c19f81cd5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A5C8083-BDA9-4A57-97C8-BB90F8D10EAD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0B071A6A-7E8D-48B0-A84D-7E673C5F51F8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4642F416-AEBC-4A67-BB5B-35F2FBA01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7caa62b-7ad8-4ac0-91e3-d215c04b2f01"/>
    <ds:schemaRef ds:uri="bf6c7f1e-1410-47c3-af38-6b0c19f81c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23543F55-27EF-4D6D-B876-5BAB134ACE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Limiittien tarkastus 12052017</vt:lpstr>
      <vt:lpstr>'Limiittien tarkastus 12052017'!Tulostusalue</vt:lpstr>
    </vt:vector>
  </TitlesOfParts>
  <Company>Turun kaupunki (hallinto x64)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Pitkäkari Ritva</dc:creator>
  <cp:lastModifiedBy>Railamaa Jaana</cp:lastModifiedBy>
  <cp:lastPrinted>2017-05-18T11:35:31Z</cp:lastPrinted>
  <dcterms:created xsi:type="dcterms:W3CDTF">2016-09-27T09:52:40Z</dcterms:created>
  <dcterms:modified xsi:type="dcterms:W3CDTF">2017-05-18T11:35:41Z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0x010100B231D0CFD3F64B10A09B2DADA4F4A7A100CFEF92D93AAB49A590E652EA2606030300D5E72874656B2D4E90F67875A7C856F9</vt:lpwstr>
  </property>
  <property fmtid="{D5CDD505-2E9C-101B-9397-08002B2CF9AE}" pid="3" name="TurkuDoTku_VideoFileTypeTaxHTField0">
    <vt:lpwstr>Videokuva|82098cdd-6e57-4a24-8887-90ce7bab4a54</vt:lpwstr>
  </property>
  <property fmtid="{D5CDD505-2E9C-101B-9397-08002B2CF9AE}" pid="4" name="TaxCatchAll">
    <vt:lpwstr>48;#Taulukko|14672612-8bd0-4d83-85d1-ff88d4aa8c5b;#15;#Tilaus|8714d1aa-57e1-4202-a5ce-8e5688748e8a;#4;#Diaesitys|29bf125c-3304-4b20-a038-e327a30ca536;#3;#Suomi|ddab1725-3888-478f-9c8c-3eeceecd16e9;#2;#Äänitiedosto|2ce7008b-f285-403a-bd25-9c3fffad5372;#1;#</vt:lpwstr>
  </property>
  <property fmtid="{D5CDD505-2E9C-101B-9397-08002B2CF9AE}" pid="5" name="TurkuDoTku_PresentationMaterialTypeTaxHTField0">
    <vt:lpwstr>Diaesitys|29bf125c-3304-4b20-a038-e327a30ca536</vt:lpwstr>
  </property>
  <property fmtid="{D5CDD505-2E9C-101B-9397-08002B2CF9AE}" pid="6" name="TurkuDoTku_LanguageTaxHTField0">
    <vt:lpwstr>Suomi|ddab1725-3888-478f-9c8c-3eeceecd16e9</vt:lpwstr>
  </property>
  <property fmtid="{D5CDD505-2E9C-101B-9397-08002B2CF9AE}" pid="7" name="TurkuDoTku_AudioFileTypeTaxHTField0">
    <vt:lpwstr>Äänitiedosto|2ce7008b-f285-403a-bd25-9c3fffad5372</vt:lpwstr>
  </property>
  <property fmtid="{D5CDD505-2E9C-101B-9397-08002B2CF9AE}" pid="8" name="TurkuDoTku_PresentationMaterialType">
    <vt:lpwstr>4;#Diaesitys|29bf125c-3304-4b20-a038-e327a30ca536</vt:lpwstr>
  </property>
  <property fmtid="{D5CDD505-2E9C-101B-9397-08002B2CF9AE}" pid="9" name="TurkuDoTku_AudioFileType">
    <vt:lpwstr>2;#Äänitiedosto|2ce7008b-f285-403a-bd25-9c3fffad5372</vt:lpwstr>
  </property>
  <property fmtid="{D5CDD505-2E9C-101B-9397-08002B2CF9AE}" pid="10" name="TurkuDoTku_Language">
    <vt:lpwstr>3;#Suomi|ddab1725-3888-478f-9c8c-3eeceecd16e9</vt:lpwstr>
  </property>
  <property fmtid="{D5CDD505-2E9C-101B-9397-08002B2CF9AE}" pid="11" name="TurkuDoTku_ProcurementDocumentType">
    <vt:lpwstr>15;#Tilaus|8714d1aa-57e1-4202-a5ce-8e5688748e8a</vt:lpwstr>
  </property>
  <property fmtid="{D5CDD505-2E9C-101B-9397-08002B2CF9AE}" pid="12" name="TurkuDoTku_VideoFileType">
    <vt:lpwstr>1;#Videokuva|82098cdd-6e57-4a24-8887-90ce7bab4a54</vt:lpwstr>
  </property>
  <property fmtid="{D5CDD505-2E9C-101B-9397-08002B2CF9AE}" pid="13" name="Aihe:">
    <vt:lpwstr>Tuotekokeilut</vt:lpwstr>
  </property>
  <property fmtid="{D5CDD505-2E9C-101B-9397-08002B2CF9AE}" pid="14" name="TurkuDoTku_StatisticAndCalculationTypeTaxHTField0">
    <vt:lpwstr>Kustannusseuranta|37e5229a-a83b-4226-b446-a3110518b769</vt:lpwstr>
  </property>
  <property fmtid="{D5CDD505-2E9C-101B-9397-08002B2CF9AE}" pid="15" name="TurkuDoTku_StatisticAndCalculationType">
    <vt:lpwstr>48;#Taulukko|14672612-8bd0-4d83-85d1-ff88d4aa8c5b</vt:lpwstr>
  </property>
  <property fmtid="{D5CDD505-2E9C-101B-9397-08002B2CF9AE}" pid="16" name="TurkuDoTku_ProcurementDocumentTypeTaxHTField0">
    <vt:lpwstr>Tilaus|8714d1aa-57e1-4202-a5ce-8e5688748e8a</vt:lpwstr>
  </property>
  <property fmtid="{D5CDD505-2E9C-101B-9397-08002B2CF9AE}" pid="17" name="TurkuDoTku_Subscriber">
    <vt:lpwstr>Lempiäinen Marika</vt:lpwstr>
  </property>
</Properties>
</file>