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urku.fi\jaot\Koti01\shelajar\Sosterla\Sosterlan liitteet ja omt 2016\"/>
    </mc:Choice>
  </mc:AlternateContent>
  <bookViews>
    <workbookView xWindow="0" yWindow="0" windowWidth="15330" windowHeight="7695"/>
  </bookViews>
  <sheets>
    <sheet name="Taul1" sheetId="1" r:id="rId1"/>
  </sheets>
  <definedNames>
    <definedName name="_xlnm.Print_Area" localSheetId="0">Taulukko1[#All]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8" i="1"/>
  <c r="A12" i="1"/>
  <c r="A16" i="1"/>
  <c r="A20" i="1"/>
  <c r="A24" i="1"/>
  <c r="A5" i="1"/>
  <c r="A9" i="1"/>
  <c r="A13" i="1"/>
  <c r="A17" i="1"/>
  <c r="A21" i="1"/>
  <c r="A25" i="1"/>
  <c r="A2" i="1"/>
  <c r="A6" i="1"/>
  <c r="A10" i="1"/>
  <c r="A14" i="1"/>
  <c r="A18" i="1"/>
  <c r="A22" i="1"/>
  <c r="A3" i="1"/>
  <c r="A7" i="1"/>
  <c r="A11" i="1"/>
  <c r="A15" i="1"/>
  <c r="A19" i="1"/>
  <c r="A23" i="1"/>
</calcChain>
</file>

<file path=xl/sharedStrings.xml><?xml version="1.0" encoding="utf-8"?>
<sst xmlns="http://schemas.openxmlformats.org/spreadsheetml/2006/main" count="7" uniqueCount="7">
  <si>
    <t>Sarake1</t>
  </si>
  <si>
    <t>1000STTERVE - TERVEYSPALVELUT</t>
  </si>
  <si>
    <t>1000STPERHE - PERHE- JA SOSIAALIPALVELUT</t>
  </si>
  <si>
    <t>1000STVANVAMPA - VANHUS- JA VAMMAISPALVELUT</t>
  </si>
  <si>
    <t>1000STVSSHP - Varsinais-Suomen sairaanhoitopiiri</t>
  </si>
  <si>
    <t>1000STSOTEVI - Toimialan hallinto</t>
  </si>
  <si>
    <t>1000SOTE - Sosiaali- ja terveyslautakunta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</si>
</sst>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0" fillId="0" borderId="0" xfId="0" applyNumberFormat="1" applyAlignment="1">
      <alignment horizontal="left" indent="4"/>
    </xf>
    <xf numFmtId="0" fontId="0" fillId="0" borderId="0" xfId="0" applyNumberFormat="1" applyAlignment="1">
      <alignment horizontal="left" indent="3"/>
    </xf>
    <xf numFmtId="0" fontId="0" fillId="0" borderId="0" xfId="0" applyNumberFormat="1" applyAlignment="1">
      <alignment horizontal="left" indent="2"/>
    </xf>
    <xf numFmtId="0" fontId="0" fillId="0" borderId="0" xfId="0" applyNumberFormat="1" applyAlignment="1">
      <alignment horizontal="left" indent="1"/>
    </xf>
    <xf numFmtId="3" fontId="0" fillId="0" borderId="0" xfId="0" applyNumberFormat="1"/>
  </cellXfs>
  <cellStyles count="1">
    <cellStyle name="Normaali" xfId="0" builtinId="0"/>
  </cellStyles>
  <dxfs count="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25" name="FPMExcelClientSheetOptionstb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26" name="ConnectionDescriptorsInfotb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27" name="MultipleReportManagerInfotb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28" name="AnalyzerDynReport000tb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ulukko1" displayName="Taulukko1" ref="A1:G25" totalsRowShown="0" headerRowDxfId="6">
  <autoFilter ref="A1:G25"/>
  <tableColumns count="7">
    <tableColumn id="1" name="Sarake1"/>
    <tableColumn id="2" name="1000STTERVE - TERVEYSPALVELUT" dataDxfId="5"/>
    <tableColumn id="3" name="1000STPERHE - PERHE- JA SOSIAALIPALVELUT" dataDxfId="4"/>
    <tableColumn id="4" name="1000STVANVAMPA - VANHUS- JA VAMMAISPALVELUT" dataDxfId="3"/>
    <tableColumn id="5" name="1000STVSSHP - Varsinais-Suomen sairaanhoitopiiri" dataDxfId="2"/>
    <tableColumn id="6" name="1000STSOTEVI - Toimialan hallinto" dataDxfId="1"/>
    <tableColumn id="7" name="1000SOTE - Sosiaali- ja terveyslautakunt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/>
  <dimension ref="A1:G25"/>
  <sheetViews>
    <sheetView tabSelected="1" zoomScaleNormal="100" workbookViewId="0">
      <selection activeCell="G27" sqref="G27"/>
    </sheetView>
  </sheetViews>
  <sheetFormatPr defaultRowHeight="12.75" x14ac:dyDescent="0.2"/>
  <cols>
    <col min="1" max="1" width="53.140625" bestFit="1" customWidth="1"/>
    <col min="2" max="7" width="25.7109375" customWidth="1"/>
  </cols>
  <sheetData>
    <row r="1" spans="1:7" x14ac:dyDescent="0.2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4" t="str">
        <f xml:space="preserve"> _xll.EPMOlapMemberO("[TILI].[PARENTH1].[100030A]","","100030A - Myyntituotot","","000")</f>
        <v>100030A - Myyntituotot</v>
      </c>
      <c r="B2" s="7">
        <v>7828974.999996</v>
      </c>
      <c r="C2" s="7">
        <v>6109898.0000003995</v>
      </c>
      <c r="D2" s="7">
        <v>6193456.0000019995</v>
      </c>
      <c r="E2" s="7"/>
      <c r="F2" s="7">
        <v>222999.9999996</v>
      </c>
      <c r="G2" s="7">
        <v>20355328.999998</v>
      </c>
    </row>
    <row r="3" spans="1:7" x14ac:dyDescent="0.2">
      <c r="A3" s="4" t="str">
        <f xml:space="preserve"> _xll.EPMOlapMemberO("[TILI].[PARENTH1].[100032A]","","100032A - Maksutuotot","","000")</f>
        <v>100032A - Maksutuotot</v>
      </c>
      <c r="B3" s="7">
        <v>15955113.0000012</v>
      </c>
      <c r="C3" s="7">
        <v>1167606.9999984</v>
      </c>
      <c r="D3" s="7">
        <v>26063314.999998</v>
      </c>
      <c r="E3" s="7"/>
      <c r="F3" s="7">
        <v>2230000.0000008</v>
      </c>
      <c r="G3" s="7">
        <v>45416034.999998398</v>
      </c>
    </row>
    <row r="4" spans="1:7" x14ac:dyDescent="0.2">
      <c r="A4" s="4" t="str">
        <f xml:space="preserve"> _xll.EPMOlapMemberO("[TILI].[PARENTH1].[100033A]","","100033A - Tuet ja avustukset","","000")</f>
        <v>100033A - Tuet ja avustukset</v>
      </c>
      <c r="B4" s="7">
        <v>1165899.9999996</v>
      </c>
      <c r="C4" s="7">
        <v>4743819</v>
      </c>
      <c r="D4" s="7">
        <v>0</v>
      </c>
      <c r="E4" s="7"/>
      <c r="F4" s="7">
        <v>833000.0000004</v>
      </c>
      <c r="G4" s="7">
        <v>6742719</v>
      </c>
    </row>
    <row r="5" spans="1:7" x14ac:dyDescent="0.2">
      <c r="A5" s="4" t="str">
        <f xml:space="preserve"> _xll.EPMOlapMemberO("[TILI].[PARENTH1].[100034A]","","100034A - Vuokratuotot","","000")</f>
        <v>100034A - Vuokratuotot</v>
      </c>
      <c r="B5" s="7">
        <v>99.999999599999995</v>
      </c>
      <c r="C5" s="7">
        <v>0</v>
      </c>
      <c r="D5" s="7">
        <v>1676826.9999984</v>
      </c>
      <c r="E5" s="7"/>
      <c r="F5" s="7">
        <v>900000</v>
      </c>
      <c r="G5" s="7">
        <v>2576926.999998</v>
      </c>
    </row>
    <row r="6" spans="1:7" x14ac:dyDescent="0.2">
      <c r="A6" s="4" t="str">
        <f xml:space="preserve"> _xll.EPMOlapMemberO("[TILI].[PARENTH1].[100035A]","","100035A - Muut toimintatuotot","","000")</f>
        <v>100035A - Muut toimintatuotot</v>
      </c>
      <c r="B6" s="7">
        <v>49911.999999599997</v>
      </c>
      <c r="C6" s="7">
        <v>238343.0000004</v>
      </c>
      <c r="D6" s="7">
        <v>1200</v>
      </c>
      <c r="E6" s="7"/>
      <c r="F6" s="7">
        <v>600000</v>
      </c>
      <c r="G6" s="7">
        <v>889455</v>
      </c>
    </row>
    <row r="7" spans="1:7" x14ac:dyDescent="0.2">
      <c r="A7" s="5" t="str">
        <f xml:space="preserve"> _xll.EPMOlapMemberO("[TILI].[PARENTH1].[10003A]","","10003A - TOIMINTATUOTOT","","000")</f>
        <v>10003A - TOIMINTATUOTOT</v>
      </c>
      <c r="B7" s="7">
        <v>24999999.999995999</v>
      </c>
      <c r="C7" s="7">
        <v>12259666.999999201</v>
      </c>
      <c r="D7" s="7">
        <v>33934797.999998398</v>
      </c>
      <c r="E7" s="7"/>
      <c r="F7" s="7">
        <v>4786000.0000008</v>
      </c>
      <c r="G7" s="7">
        <v>75980464.999994397</v>
      </c>
    </row>
    <row r="8" spans="1:7" x14ac:dyDescent="0.2">
      <c r="A8" s="3" t="str">
        <f xml:space="preserve"> _xll.EPMOlapMemberO("[TILI].[PARENTH1].[1000400A]","","1000400A - Palkat ja palkkiot","","000")</f>
        <v>1000400A - Palkat ja palkkiot</v>
      </c>
      <c r="B8" s="7">
        <v>70566907.528006807</v>
      </c>
      <c r="C8" s="7">
        <v>27512122.0000044</v>
      </c>
      <c r="D8" s="7">
        <v>67332269.190007195</v>
      </c>
      <c r="E8" s="7"/>
      <c r="F8" s="7">
        <v>8012767.0000032</v>
      </c>
      <c r="G8" s="7">
        <v>173424065.7180216</v>
      </c>
    </row>
    <row r="9" spans="1:7" x14ac:dyDescent="0.2">
      <c r="A9" s="3" t="str">
        <f xml:space="preserve"> _xll.EPMOlapMemberO("[TILI].[PARENTH1].[1000410A]","","1000410A - Eläkekulut","","000")</f>
        <v>1000410A - Eläkekulut</v>
      </c>
      <c r="B9" s="7">
        <v>12040617.8402256</v>
      </c>
      <c r="C9" s="7">
        <v>5234400.8559576003</v>
      </c>
      <c r="D9" s="7">
        <v>11908965.136499999</v>
      </c>
      <c r="E9" s="7"/>
      <c r="F9" s="7">
        <v>11119016.1705012</v>
      </c>
      <c r="G9" s="7">
        <v>40303000.0031844</v>
      </c>
    </row>
    <row r="10" spans="1:7" x14ac:dyDescent="0.2">
      <c r="A10" s="3" t="str">
        <f xml:space="preserve"> _xll.EPMOlapMemberO("[TILI].[PARENTH1].[1000415A]","","1000415A - Muut henkilöstösivukulut","","000")</f>
        <v>1000415A - Muut henkilöstösivukulut</v>
      </c>
      <c r="B10" s="7">
        <v>4703018.5708128</v>
      </c>
      <c r="C10" s="7">
        <v>1877108.4540828001</v>
      </c>
      <c r="D10" s="7">
        <v>4600396.0213463996</v>
      </c>
      <c r="E10" s="7"/>
      <c r="F10" s="7">
        <v>536741.95860120002</v>
      </c>
      <c r="G10" s="7">
        <v>11717265.0048432</v>
      </c>
    </row>
    <row r="11" spans="1:7" x14ac:dyDescent="0.2">
      <c r="A11" s="3" t="str">
        <f xml:space="preserve"> _xll.EPMOlapMemberO("[TILI].[PARENTH1].[1000423A]","","1000423A - Hlöstökorvaukset &amp; -menojen korjauserät","","000")</f>
        <v>1000423A - Hlöstökorvaukset &amp; -menojen korjauserät</v>
      </c>
      <c r="B11" s="7">
        <v>0</v>
      </c>
      <c r="C11" s="7">
        <v>-879.00000120000004</v>
      </c>
      <c r="D11" s="7">
        <v>317749.99999799998</v>
      </c>
      <c r="E11" s="7"/>
      <c r="F11" s="7">
        <v>-1000.0000008</v>
      </c>
      <c r="G11" s="7">
        <v>315870.99999600003</v>
      </c>
    </row>
    <row r="12" spans="1:7" x14ac:dyDescent="0.2">
      <c r="A12" s="4" t="str">
        <f xml:space="preserve"> _xll.EPMOlapMemberO("[TILI].[PARENTH1].[100040A]","","100040A - Henkilöstökulut","","000")</f>
        <v>100040A - Henkilöstökulut</v>
      </c>
      <c r="B12" s="7">
        <v>87310543.939045206</v>
      </c>
      <c r="C12" s="7">
        <v>34622752.310043603</v>
      </c>
      <c r="D12" s="7">
        <v>84159380.347851604</v>
      </c>
      <c r="E12" s="7"/>
      <c r="F12" s="7">
        <v>19667525.129104801</v>
      </c>
      <c r="G12" s="7">
        <v>225760201.72604519</v>
      </c>
    </row>
    <row r="13" spans="1:7" x14ac:dyDescent="0.2">
      <c r="A13" s="3" t="str">
        <f xml:space="preserve"> _xll.EPMOlapMemberO("[TILI].[PARENTH1].[1000430A]","","1000430A - Asiakaspalvelujen ostot","","000")</f>
        <v>1000430A - Asiakaspalvelujen ostot</v>
      </c>
      <c r="B13" s="7">
        <v>27196154.000000399</v>
      </c>
      <c r="C13" s="7">
        <v>24896195.039999999</v>
      </c>
      <c r="D13" s="7">
        <v>64273974</v>
      </c>
      <c r="E13" s="7">
        <v>170513066.00000039</v>
      </c>
      <c r="F13" s="7">
        <v>3999999.9999996</v>
      </c>
      <c r="G13" s="7">
        <v>290879389.04000038</v>
      </c>
    </row>
    <row r="14" spans="1:7" x14ac:dyDescent="0.2">
      <c r="A14" s="3" t="str">
        <f xml:space="preserve"> _xll.EPMOlapMemberO("[TILI].[PARENTH1].[1000434A]","","1000434A - Muiden palvelujen ostot","","000")</f>
        <v>1000434A - Muiden palvelujen ostot</v>
      </c>
      <c r="B14" s="7">
        <v>17696294.9600076</v>
      </c>
      <c r="C14" s="7">
        <v>5521298.0000171997</v>
      </c>
      <c r="D14" s="7">
        <v>15624253.000015199</v>
      </c>
      <c r="E14" s="7">
        <v>23199999.999999601</v>
      </c>
      <c r="F14" s="7">
        <v>17497257.0000012</v>
      </c>
      <c r="G14" s="7">
        <v>79539102.960040793</v>
      </c>
    </row>
    <row r="15" spans="1:7" x14ac:dyDescent="0.2">
      <c r="A15" s="4" t="str">
        <f xml:space="preserve"> _xll.EPMOlapMemberO("[TILI].[PARENTH1].[100043A]","","100043A - Palvelujen ostot","","000")</f>
        <v>100043A - Palvelujen ostot</v>
      </c>
      <c r="B15" s="7">
        <v>44892448.960008003</v>
      </c>
      <c r="C15" s="7">
        <v>30417493.040017199</v>
      </c>
      <c r="D15" s="7">
        <v>79898227.000015199</v>
      </c>
      <c r="E15" s="7">
        <v>193713066</v>
      </c>
      <c r="F15" s="7">
        <v>21497257.000000801</v>
      </c>
      <c r="G15" s="7">
        <v>370418492.00004119</v>
      </c>
    </row>
    <row r="16" spans="1:7" x14ac:dyDescent="0.2">
      <c r="A16" s="4" t="str">
        <f xml:space="preserve"> _xll.EPMOlapMemberO("[TILI].[PARENTH1].[100045A]","","100045A - Aineet, tarvikkeet ja tavarat","","000")</f>
        <v>100045A - Aineet, tarvikkeet ja tavarat</v>
      </c>
      <c r="B16" s="7">
        <v>8599321.0000187997</v>
      </c>
      <c r="C16" s="7">
        <v>919377.96000720002</v>
      </c>
      <c r="D16" s="7">
        <v>3184935.0000012</v>
      </c>
      <c r="E16" s="7"/>
      <c r="F16" s="7">
        <v>2425531.0000056</v>
      </c>
      <c r="G16" s="7">
        <v>15129164.9600328</v>
      </c>
    </row>
    <row r="17" spans="1:7" x14ac:dyDescent="0.2">
      <c r="A17" s="3" t="str">
        <f xml:space="preserve"> _xll.EPMOlapMemberO("[TILI].[PARENTH1].[1000470A]","","1000470A - Avustukset yksityisille","","000")</f>
        <v>1000470A - Avustukset yksityisille</v>
      </c>
      <c r="B17" s="7"/>
      <c r="C17" s="7">
        <v>9281276.9600016009</v>
      </c>
      <c r="D17" s="7">
        <v>12407274</v>
      </c>
      <c r="E17" s="7"/>
      <c r="F17" s="7"/>
      <c r="G17" s="7">
        <v>21688550.960001599</v>
      </c>
    </row>
    <row r="18" spans="1:7" x14ac:dyDescent="0.2">
      <c r="A18" s="3" t="str">
        <f xml:space="preserve"> _xll.EPMOlapMemberO("[TILI].[PARENTH1].[1000474A]","","1000474A - Avustukset yhteisöille","","000")</f>
        <v>1000474A - Avustukset yhteisöille</v>
      </c>
      <c r="B18" s="7">
        <v>636483</v>
      </c>
      <c r="C18" s="7">
        <v>771300</v>
      </c>
      <c r="D18" s="7">
        <v>578900.0000004</v>
      </c>
      <c r="E18" s="7"/>
      <c r="F18" s="7">
        <v>399999.9999996</v>
      </c>
      <c r="G18" s="7">
        <v>2386683</v>
      </c>
    </row>
    <row r="19" spans="1:7" x14ac:dyDescent="0.2">
      <c r="A19" s="4" t="str">
        <f xml:space="preserve"> _xll.EPMOlapMemberO("[TILI].[PARENTH1].[100047A]","","100047A - Avustukset","","000")</f>
        <v>100047A - Avustukset</v>
      </c>
      <c r="B19" s="7">
        <v>636483</v>
      </c>
      <c r="C19" s="7">
        <v>10052576.960001601</v>
      </c>
      <c r="D19" s="7">
        <v>12986174.0000004</v>
      </c>
      <c r="E19" s="7"/>
      <c r="F19" s="7">
        <v>399999.9999996</v>
      </c>
      <c r="G19" s="7">
        <v>24075233.960001599</v>
      </c>
    </row>
    <row r="20" spans="1:7" x14ac:dyDescent="0.2">
      <c r="A20" s="3" t="str">
        <f xml:space="preserve"> _xll.EPMOlapMemberO("[TILI].[PARENTH1].[1000480A]","","1000480A - Vuokrat","","000")</f>
        <v>1000480A - Vuokrat</v>
      </c>
      <c r="B20" s="7">
        <v>603691.00000080001</v>
      </c>
      <c r="C20" s="7">
        <v>63516.999999599997</v>
      </c>
      <c r="D20" s="7">
        <v>452714.99999639997</v>
      </c>
      <c r="E20" s="7"/>
      <c r="F20" s="7">
        <v>29181595.999999199</v>
      </c>
      <c r="G20" s="7">
        <v>30301518.999995999</v>
      </c>
    </row>
    <row r="21" spans="1:7" x14ac:dyDescent="0.2">
      <c r="A21" s="3" t="str">
        <f xml:space="preserve"> _xll.EPMOlapMemberO("[TILI].[PARENTH1].[1000490A]","","1000490A - Muut toimintakulut","","000")</f>
        <v>1000490A - Muut toimintakulut</v>
      </c>
      <c r="B21" s="7">
        <v>957511.99999799998</v>
      </c>
      <c r="C21" s="7">
        <v>61274.000005200003</v>
      </c>
      <c r="D21" s="7">
        <v>253366.99999320001</v>
      </c>
      <c r="E21" s="7"/>
      <c r="F21" s="7">
        <v>583700.0000004</v>
      </c>
      <c r="G21" s="7">
        <v>1855852.9999968</v>
      </c>
    </row>
    <row r="22" spans="1:7" x14ac:dyDescent="0.2">
      <c r="A22" s="4" t="str">
        <f xml:space="preserve"> _xll.EPMOlapMemberO("[TILI].[PARENTH1].[100048A]","","100048A - Muut toimintakulut","","000")</f>
        <v>100048A - Muut toimintakulut</v>
      </c>
      <c r="B22" s="7">
        <v>1561202.9999988</v>
      </c>
      <c r="C22" s="7">
        <v>124791.00000479999</v>
      </c>
      <c r="D22" s="7">
        <v>706081.99998960004</v>
      </c>
      <c r="E22" s="7"/>
      <c r="F22" s="7">
        <v>29765295.999999601</v>
      </c>
      <c r="G22" s="7">
        <v>32157371.999992799</v>
      </c>
    </row>
    <row r="23" spans="1:7" x14ac:dyDescent="0.2">
      <c r="A23" s="5" t="str">
        <f xml:space="preserve"> _xll.EPMOlapMemberO("[TILI].[PARENTH1].[10004A]","","10004A - TOIMINTAKULUT","","000")</f>
        <v>10004A - TOIMINTAKULUT</v>
      </c>
      <c r="B23" s="7">
        <v>142999999.8990708</v>
      </c>
      <c r="C23" s="7">
        <v>76136991.270074397</v>
      </c>
      <c r="D23" s="7">
        <v>180934798.34785801</v>
      </c>
      <c r="E23" s="7">
        <v>193713066</v>
      </c>
      <c r="F23" s="7">
        <v>73755609.129110396</v>
      </c>
      <c r="G23" s="7">
        <v>667540464.64611363</v>
      </c>
    </row>
    <row r="24" spans="1:7" x14ac:dyDescent="0.2">
      <c r="A24" s="6" t="str">
        <f xml:space="preserve"> _xll.EPMOlapMemberO("[TILI].[PARENTH1].[10001A]","","10001A - TOIMINTAKATE","","000")</f>
        <v>10001A - TOIMINTAKATE</v>
      </c>
      <c r="B24" s="7">
        <v>-117999999.89907479</v>
      </c>
      <c r="C24" s="7">
        <v>-63877324.270075202</v>
      </c>
      <c r="D24" s="7">
        <v>-147000000.34785959</v>
      </c>
      <c r="E24" s="7">
        <v>-193713066</v>
      </c>
      <c r="F24" s="7">
        <v>-68969609.129109606</v>
      </c>
      <c r="G24" s="7">
        <v>-591559999.64611924</v>
      </c>
    </row>
    <row r="25" spans="1:7" x14ac:dyDescent="0.2">
      <c r="A25" s="2" t="str">
        <f xml:space="preserve"> _xll.EPMOlapMemberO("[TILI].[PARENTH1].[1000TM]","","1000TM - TKU KUSTANNUSLAJIT","","000")</f>
        <v>1000TM - TKU KUSTANNUSLAJIT</v>
      </c>
      <c r="B25" s="7">
        <v>-117999999.89907479</v>
      </c>
      <c r="C25" s="7">
        <v>-63877324.270075202</v>
      </c>
      <c r="D25" s="7">
        <v>-147000000.34785959</v>
      </c>
      <c r="E25" s="7">
        <v>-193713066</v>
      </c>
      <c r="F25" s="7">
        <v>-68969609.129109606</v>
      </c>
      <c r="G25" s="7">
        <v>-591559999.64611924</v>
      </c>
    </row>
  </sheetData>
  <pageMargins left="0.7" right="0.7" top="0.75" bottom="0.75" header="0.3" footer="0.3"/>
  <pageSetup paperSize="9" scale="64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25" r:id="rId4" name="FPMExcelClientSheetOptionstb1"/>
      </mc:Fallback>
    </mc:AlternateContent>
    <mc:AlternateContent xmlns:mc="http://schemas.openxmlformats.org/markup-compatibility/2006">
      <mc:Choice Requires="x14">
        <control shapeId="1026" r:id="rId6" name="ConnectionDescriptorsInfo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26" r:id="rId6" name="ConnectionDescriptorsInfotb1"/>
      </mc:Fallback>
    </mc:AlternateContent>
    <mc:AlternateContent xmlns:mc="http://schemas.openxmlformats.org/markup-compatibility/2006">
      <mc:Choice Requires="x14">
        <control shapeId="1027" r:id="rId8" name="MultipleReportManagerInfo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27" r:id="rId8" name="MultipleReportManagerInfotb1"/>
      </mc:Fallback>
    </mc:AlternateContent>
    <mc:AlternateContent xmlns:mc="http://schemas.openxmlformats.org/markup-compatibility/2006">
      <mc:Choice Requires="x14">
        <control shapeId="1028" r:id="rId10" name="AnalyzerDynReport000tb1">
          <controlPr defaultSize="0" autoLine="0" autoPict="0" r:id="rId1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28" r:id="rId10" name="AnalyzerDynReport000tb1"/>
      </mc:Fallback>
    </mc:AlternateContent>
  </controls>
  <tableParts count="1"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Turun kaupunki (hallinto x64)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Paatonen Pekka</dc:creator>
  <cp:lastModifiedBy>Helajärvi Seija</cp:lastModifiedBy>
  <cp:lastPrinted>2016-08-18T10:57:18Z</cp:lastPrinted>
  <dcterms:created xsi:type="dcterms:W3CDTF">2016-08-18T09:03:02Z</dcterms:created>
  <dcterms:modified xsi:type="dcterms:W3CDTF">2016-08-18T10:58:00Z</dcterms:modified>
</cp:coreProperties>
</file>