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95" yWindow="960" windowWidth="10500" windowHeight="10695"/>
  </bookViews>
  <sheets>
    <sheet name="Taul1" sheetId="1" r:id="rId1"/>
    <sheet name="Taul2" sheetId="2" r:id="rId2"/>
    <sheet name="Taul3" sheetId="3" r:id="rId3"/>
  </sheets>
  <definedNames>
    <definedName name="_xlnm.Print_Area" localSheetId="0">Taul1!$A$1:$N$142</definedName>
  </definedNames>
  <calcPr calcId="145621"/>
</workbook>
</file>

<file path=xl/calcChain.xml><?xml version="1.0" encoding="utf-8"?>
<calcChain xmlns="http://schemas.openxmlformats.org/spreadsheetml/2006/main">
  <c r="M129" i="1" l="1"/>
  <c r="M130" i="1"/>
  <c r="J129" i="1"/>
  <c r="J130" i="1"/>
  <c r="M119" i="1"/>
  <c r="M118" i="1"/>
  <c r="M121" i="1"/>
  <c r="M120" i="1"/>
  <c r="N130" i="1" l="1"/>
  <c r="N129" i="1"/>
  <c r="M72" i="1"/>
  <c r="M71" i="1"/>
  <c r="M70" i="1"/>
  <c r="M62" i="1"/>
  <c r="M61" i="1"/>
  <c r="M60" i="1"/>
  <c r="J119" i="1" l="1"/>
  <c r="N119" i="1" s="1"/>
  <c r="J118" i="1"/>
  <c r="N118" i="1" s="1"/>
  <c r="J121" i="1"/>
  <c r="N121" i="1" s="1"/>
  <c r="J120" i="1"/>
  <c r="N120" i="1" s="1"/>
  <c r="J72" i="1"/>
  <c r="N72" i="1" s="1"/>
  <c r="J71" i="1"/>
  <c r="N71" i="1" s="1"/>
  <c r="J70" i="1"/>
  <c r="N70" i="1" s="1"/>
  <c r="J62" i="1"/>
  <c r="N62" i="1" s="1"/>
  <c r="J61" i="1"/>
  <c r="N61" i="1" s="1"/>
  <c r="J60" i="1"/>
  <c r="N60" i="1" s="1"/>
  <c r="M108" i="1" l="1"/>
  <c r="M106" i="1"/>
  <c r="M107" i="1"/>
  <c r="M105" i="1"/>
  <c r="M99" i="1"/>
  <c r="M104" i="1"/>
  <c r="M100" i="1"/>
  <c r="M109" i="1"/>
  <c r="M101" i="1"/>
  <c r="M103" i="1"/>
  <c r="M102" i="1"/>
  <c r="J108" i="1"/>
  <c r="J106" i="1"/>
  <c r="J107" i="1"/>
  <c r="J105" i="1"/>
  <c r="J99" i="1"/>
  <c r="J104" i="1"/>
  <c r="J100" i="1"/>
  <c r="J109" i="1"/>
  <c r="J101" i="1"/>
  <c r="J103" i="1"/>
  <c r="J110" i="1"/>
  <c r="N110" i="1" s="1"/>
  <c r="J102" i="1"/>
  <c r="M89" i="1"/>
  <c r="M86" i="1"/>
  <c r="M88" i="1"/>
  <c r="M85" i="1"/>
  <c r="M80" i="1"/>
  <c r="M84" i="1"/>
  <c r="M81" i="1"/>
  <c r="M90" i="1"/>
  <c r="M82" i="1"/>
  <c r="M87" i="1"/>
  <c r="M83" i="1"/>
  <c r="J89" i="1"/>
  <c r="J86" i="1"/>
  <c r="J88" i="1"/>
  <c r="J85" i="1"/>
  <c r="J80" i="1"/>
  <c r="J84" i="1"/>
  <c r="J81" i="1"/>
  <c r="J90" i="1"/>
  <c r="J82" i="1"/>
  <c r="J87" i="1"/>
  <c r="J91" i="1"/>
  <c r="N91" i="1" s="1"/>
  <c r="J83" i="1"/>
  <c r="M52" i="1"/>
  <c r="M37" i="1"/>
  <c r="M40" i="1"/>
  <c r="M42" i="1"/>
  <c r="M45" i="1"/>
  <c r="M46" i="1"/>
  <c r="M48" i="1"/>
  <c r="M49" i="1"/>
  <c r="M39" i="1"/>
  <c r="M43" i="1"/>
  <c r="M38" i="1"/>
  <c r="M51" i="1"/>
  <c r="M41" i="1"/>
  <c r="M47" i="1"/>
  <c r="M50" i="1"/>
  <c r="M44" i="1"/>
  <c r="M28" i="1"/>
  <c r="M13" i="1"/>
  <c r="M16" i="1"/>
  <c r="M18" i="1"/>
  <c r="M21" i="1"/>
  <c r="M22" i="1"/>
  <c r="M24" i="1"/>
  <c r="M25" i="1"/>
  <c r="M15" i="1"/>
  <c r="M19" i="1"/>
  <c r="M14" i="1"/>
  <c r="M27" i="1"/>
  <c r="M17" i="1"/>
  <c r="M23" i="1"/>
  <c r="M26" i="1"/>
  <c r="M20" i="1"/>
  <c r="J52" i="1"/>
  <c r="N52" i="1" s="1"/>
  <c r="J37" i="1"/>
  <c r="N37" i="1" s="1"/>
  <c r="J40" i="1"/>
  <c r="J42" i="1"/>
  <c r="N42" i="1" s="1"/>
  <c r="J45" i="1"/>
  <c r="N45" i="1" s="1"/>
  <c r="J46" i="1"/>
  <c r="N46" i="1" s="1"/>
  <c r="J48" i="1"/>
  <c r="N48" i="1" s="1"/>
  <c r="J49" i="1"/>
  <c r="N49" i="1" s="1"/>
  <c r="J39" i="1"/>
  <c r="N39" i="1" s="1"/>
  <c r="J43" i="1"/>
  <c r="N43" i="1" s="1"/>
  <c r="J38" i="1"/>
  <c r="N38" i="1" s="1"/>
  <c r="J51" i="1"/>
  <c r="N51" i="1" s="1"/>
  <c r="J41" i="1"/>
  <c r="N41" i="1" s="1"/>
  <c r="J47" i="1"/>
  <c r="J50" i="1"/>
  <c r="N50" i="1" s="1"/>
  <c r="J53" i="1"/>
  <c r="N53" i="1" s="1"/>
  <c r="J44" i="1"/>
  <c r="J28" i="1"/>
  <c r="J13" i="1"/>
  <c r="J16" i="1"/>
  <c r="J18" i="1"/>
  <c r="J21" i="1"/>
  <c r="J22" i="1"/>
  <c r="J24" i="1"/>
  <c r="J25" i="1"/>
  <c r="J15" i="1"/>
  <c r="J19" i="1"/>
  <c r="J14" i="1"/>
  <c r="J27" i="1"/>
  <c r="J17" i="1"/>
  <c r="J23" i="1"/>
  <c r="J26" i="1"/>
  <c r="J29" i="1"/>
  <c r="N29" i="1" s="1"/>
  <c r="J20" i="1"/>
  <c r="N83" i="1" l="1"/>
  <c r="N103" i="1"/>
  <c r="N104" i="1"/>
  <c r="N106" i="1"/>
  <c r="N101" i="1"/>
  <c r="N99" i="1"/>
  <c r="N108" i="1"/>
  <c r="N109" i="1"/>
  <c r="N105" i="1"/>
  <c r="N14" i="1"/>
  <c r="N16" i="1"/>
  <c r="N100" i="1"/>
  <c r="N107" i="1"/>
  <c r="N102" i="1"/>
  <c r="N88" i="1"/>
  <c r="N82" i="1"/>
  <c r="N80" i="1"/>
  <c r="N90" i="1"/>
  <c r="N85" i="1"/>
  <c r="N89" i="1"/>
  <c r="N81" i="1"/>
  <c r="N20" i="1"/>
  <c r="N27" i="1"/>
  <c r="N18" i="1"/>
  <c r="N87" i="1"/>
  <c r="N84" i="1"/>
  <c r="N86" i="1"/>
  <c r="N19" i="1"/>
  <c r="N17" i="1"/>
  <c r="N15" i="1"/>
  <c r="N21" i="1"/>
  <c r="N28" i="1"/>
  <c r="N47" i="1"/>
  <c r="N40" i="1"/>
  <c r="N44" i="1"/>
  <c r="N26" i="1"/>
  <c r="N24" i="1"/>
  <c r="N23" i="1"/>
  <c r="N25" i="1"/>
  <c r="N22" i="1"/>
  <c r="N13" i="1"/>
</calcChain>
</file>

<file path=xl/sharedStrings.xml><?xml version="1.0" encoding="utf-8"?>
<sst xmlns="http://schemas.openxmlformats.org/spreadsheetml/2006/main" count="379" uniqueCount="85">
  <si>
    <t>Turun kaupunki</t>
  </si>
  <si>
    <t>Hankinta- ja logistiikkakeskus</t>
  </si>
  <si>
    <t>Palvelukielet</t>
  </si>
  <si>
    <t>suomi</t>
  </si>
  <si>
    <t>ruotsi</t>
  </si>
  <si>
    <t>1 = pääkieli</t>
  </si>
  <si>
    <t>Tarjoushinta</t>
  </si>
  <si>
    <t>sijainti</t>
  </si>
  <si>
    <t>Turku</t>
  </si>
  <si>
    <t>Hoito-</t>
  </si>
  <si>
    <t>paikan</t>
  </si>
  <si>
    <t>€ (veroton)</t>
  </si>
  <si>
    <t>Hyvinvointitoimiala</t>
  </si>
  <si>
    <t>Tarjoajat</t>
  </si>
  <si>
    <t>Odotusaika pv</t>
  </si>
  <si>
    <t>Toimintayksikkö</t>
  </si>
  <si>
    <t>Tutoris Oy</t>
  </si>
  <si>
    <t>Contextia Oy</t>
  </si>
  <si>
    <t>Hintapisteet</t>
  </si>
  <si>
    <t>max. 70</t>
  </si>
  <si>
    <t>pisteet</t>
  </si>
  <si>
    <t>Työkok.</t>
  </si>
  <si>
    <t>max. 12</t>
  </si>
  <si>
    <t>max. 18</t>
  </si>
  <si>
    <t>PISTEET</t>
  </si>
  <si>
    <t>YHTEENSÄ</t>
  </si>
  <si>
    <t>Koulutus-</t>
  </si>
  <si>
    <t>päivät</t>
  </si>
  <si>
    <t>Palvelu</t>
  </si>
  <si>
    <t>käytettä-</t>
  </si>
  <si>
    <t>vissä</t>
  </si>
  <si>
    <t>Aivoliitto ry</t>
  </si>
  <si>
    <t xml:space="preserve">Joutjärvi-Holmberg Jaana </t>
  </si>
  <si>
    <t>Markus Marjo</t>
  </si>
  <si>
    <t>Ojanen Marjut</t>
  </si>
  <si>
    <t>Oppimiskeskus Hippo Oy</t>
  </si>
  <si>
    <t>Puheklinikka NET Oy</t>
  </si>
  <si>
    <t>Puheterapeutti Eija Aalto</t>
  </si>
  <si>
    <t>Puheterapiapalvelut Hanna Lehtinen</t>
  </si>
  <si>
    <t>Puheterapiapalvelut Katriina Lilius</t>
  </si>
  <si>
    <t>Puheterapiapalvelut Marja Kallio</t>
  </si>
  <si>
    <t>R-L Erikoispalvelut Oy</t>
  </si>
  <si>
    <t>Simpanen Leena / toiminimi Puhenikkari</t>
  </si>
  <si>
    <t>Suomen MS-liitto</t>
  </si>
  <si>
    <t>Talterapeut / Puheterapeutti Annika Hettula</t>
  </si>
  <si>
    <t>Terapiayhdistys Sateenkaari ry Terapiföreningen Regnbågen rf</t>
  </si>
  <si>
    <t>Vanhala-Haukijärvi Minna</t>
  </si>
  <si>
    <t>Veija Maili Irmeli</t>
  </si>
  <si>
    <t>Vendelin Heini</t>
  </si>
  <si>
    <t>Puheterapiapalvelut 1.1.2014 - 31.12.2016</t>
  </si>
  <si>
    <t>Lasten ja nuorten puheterapia, vastaanottokäynnit, yksilöpuheterapia</t>
  </si>
  <si>
    <t>Tarjottu hoitokerta-määrä / kk</t>
  </si>
  <si>
    <t>Masku</t>
  </si>
  <si>
    <t>Littoinen</t>
  </si>
  <si>
    <t>20-40</t>
  </si>
  <si>
    <t>20-30</t>
  </si>
  <si>
    <t>Naantali</t>
  </si>
  <si>
    <t>Lasten ja nuorten puheterapia, kotikäynnit, yksilöpuheterapia</t>
  </si>
  <si>
    <t>20-25</t>
  </si>
  <si>
    <t>n. 20</t>
  </si>
  <si>
    <t>Lasten ja nuorten puheterapia, vastaanottokäynnit, ryhmäpuheterapia</t>
  </si>
  <si>
    <t>Lasten ja nuorten puheterapia, kotikäynnit, ryhmäpuheterapia</t>
  </si>
  <si>
    <t>Aikuisten puheterapia, vastaanottokäynnit, yksilöpuheterapia</t>
  </si>
  <si>
    <t>Aikuisten puheterapia, kotikäynnit, yksilöpuheterapia</t>
  </si>
  <si>
    <t>Aikuisten puheterapia, vastaanottokäynnit, ryhmäpuheterapia</t>
  </si>
  <si>
    <t>Aikuisten puheterapia, kotikäynnit, ryhmäpuheterapia</t>
  </si>
  <si>
    <t>n. 10</t>
  </si>
  <si>
    <t>7-30</t>
  </si>
  <si>
    <t>30</t>
  </si>
  <si>
    <t>syksyllä 2014</t>
  </si>
  <si>
    <t>noin 200</t>
  </si>
  <si>
    <t>mahd. lyhyt</t>
  </si>
  <si>
    <t>0*</t>
  </si>
  <si>
    <t>Vertailussa halvin 45 min vastaanottokäynnin hinta sai 70 pistettä. Muiden tarjoajien pistemäärä muodostui suorassa suhteessa halvimpaan vastaanottokäynnin hintaan (halvin 45 min vastaanottokäynnin hinta / vertailtava 45 min vastaanottokäynnin hinta x 70).</t>
  </si>
  <si>
    <t>Laadun osalta vähimmäisvaatimukset täyttävä palvelun taso sai 0 pistettä ja sen ylittäviltä osin pisteitä sai enintään 30.  Laadun vertailuperusteet on ilmoitettu tarjouslomakkeessa. Laadun arvioi Tilaajan arviointiryhmä.</t>
  </si>
  <si>
    <t>Laadun vertailuperusteet ovat puheterapian alalta:</t>
  </si>
  <si>
    <t>- Puheterapeutin työkokemus tarjotun asiakasryhmän puheterapiasta, joka on hankittu valmistumisen jälkeen. Enimmäispistemäärä on 12 pistettä.</t>
  </si>
  <si>
    <t>- Puheterapeutin koulutukset tarjotun asiakasryhmän puheterapiaan liittyen. Enimmäispistemäärä on 18 pistettä.</t>
  </si>
  <si>
    <t>*Tarjouslomakkeen liitteissä 1a ja b pyydettiin täyttämään ainoastaan palvelua tuottavan/tuottavien puheterapeuttien työkokemus- ja koulutustiedot. 
 Oppimiskeskus Hippo Oy sai laadun vertailussa 0 pistettä, koska tarjotun palvelun tuottajat eivät ole vielä selvillä.</t>
  </si>
  <si>
    <t>4013-2013</t>
  </si>
  <si>
    <t>ei ilmoitettu</t>
  </si>
  <si>
    <t>Liite 1</t>
  </si>
  <si>
    <t xml:space="preserve">Muualla kuin omalla vastaanotolla annetusta terapiasta maksetaan 50 %:lla korotettu taksa, jolloin sen katsotaan sisältävän myös korvauksen matkakustannuksista ja käytetystä ajasta. Mikäli samassa osoitteessa on useampi kuntoutettava, niin yksi (1) terapia maksetaan kotikäyntinä ja muut vastaanottokäyntinä. Myös ryhmäpuheterapian osalta 50 %:lla korotettu taksa maksetaan yhden potilaan osalta. </t>
  </si>
  <si>
    <t xml:space="preserve">Vertailussa huomioitiin vain tarjouspyynnön liitteissä 1a ja b nimetyt terapialajeihin/menetelmiin liittyvät koulutukset. </t>
  </si>
  <si>
    <t>Tarjoukset asiakasryhmittäin, terapiakäyntimuodoittain ja terapiamuodoittain</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</si>
</sst>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0"/>
      <name val="Arial"/>
    </font>
    <font>
      <sz val="8"/>
      <name val="Arial"/>
      <family val="2"/>
    </font>
    <font>
      <sz val="10"/>
      <color indexed="8"/>
      <name val="Arial"/>
      <family val="2"/>
    </font>
    <font>
      <b/>
      <sz val="10"/>
      <color indexed="8"/>
      <name val="Arial"/>
      <family val="2"/>
    </font>
    <font>
      <sz val="9"/>
      <color indexed="8"/>
      <name val="Arial"/>
      <family val="2"/>
    </font>
    <font>
      <b/>
      <sz val="10"/>
      <name val="Arial"/>
      <family val="2"/>
    </font>
    <font>
      <b/>
      <sz val="9"/>
      <name val="Arial"/>
      <family val="2"/>
    </font>
    <font>
      <sz val="9"/>
      <name val="Arial"/>
      <family val="2"/>
    </font>
    <font>
      <b/>
      <sz val="9"/>
      <color indexed="8"/>
      <name val="Arial"/>
      <family val="2"/>
    </font>
    <font>
      <sz val="9"/>
      <name val="Arial"/>
      <family val="2"/>
    </font>
    <font>
      <sz val="9"/>
      <color indexed="8"/>
      <name val="Arial"/>
      <family val="2"/>
    </font>
    <font>
      <b/>
      <sz val="10"/>
      <name val="Arial"/>
      <family val="2"/>
    </font>
    <font>
      <sz val="10"/>
      <name val="Arial"/>
      <family val="2"/>
    </font>
    <font>
      <sz val="9"/>
      <color rgb="FFFF000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218">
    <xf numFmtId="0" fontId="0" fillId="0" borderId="0" xfId="0"/>
    <xf numFmtId="0" fontId="0" fillId="0" borderId="4" xfId="0" applyBorder="1"/>
    <xf numFmtId="0" fontId="4" fillId="0" borderId="0" xfId="0" applyFont="1" applyBorder="1"/>
    <xf numFmtId="0" fontId="7" fillId="0" borderId="0" xfId="0" applyFont="1"/>
    <xf numFmtId="0" fontId="9" fillId="0" borderId="0" xfId="0" applyFont="1"/>
    <xf numFmtId="0" fontId="6" fillId="0" borderId="3" xfId="0" applyFont="1" applyBorder="1" applyAlignment="1">
      <alignment horizontal="center" vertical="center"/>
    </xf>
    <xf numFmtId="0" fontId="10" fillId="0" borderId="0" xfId="0" applyFont="1" applyBorder="1"/>
    <xf numFmtId="0" fontId="0" fillId="0" borderId="0" xfId="0" applyAlignment="1">
      <alignment horizontal="left"/>
    </xf>
    <xf numFmtId="0" fontId="9" fillId="0" borderId="0" xfId="0" applyFont="1" applyAlignment="1">
      <alignment horizontal="center"/>
    </xf>
    <xf numFmtId="0" fontId="6" fillId="0" borderId="3" xfId="0" applyFont="1" applyBorder="1" applyAlignment="1">
      <alignment horizontal="center" vertical="center" wrapText="1"/>
    </xf>
    <xf numFmtId="0" fontId="4" fillId="0" borderId="0" xfId="0" applyFont="1" applyBorder="1" applyAlignment="1">
      <alignment horizontal="center"/>
    </xf>
    <xf numFmtId="0" fontId="10" fillId="0" borderId="0" xfId="0" applyFont="1" applyBorder="1" applyAlignment="1">
      <alignment horizontal="center"/>
    </xf>
    <xf numFmtId="0" fontId="7" fillId="0" borderId="0" xfId="0" applyFont="1" applyAlignment="1">
      <alignment horizontal="center"/>
    </xf>
    <xf numFmtId="0" fontId="0" fillId="0" borderId="4" xfId="0"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0" fillId="0" borderId="0" xfId="0" applyAlignment="1">
      <alignment horizontal="left" vertical="top"/>
    </xf>
    <xf numFmtId="0" fontId="0" fillId="0" borderId="0" xfId="0" applyAlignment="1">
      <alignment horizontal="center" vertical="top"/>
    </xf>
    <xf numFmtId="0" fontId="9"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center" vertical="top"/>
    </xf>
    <xf numFmtId="0" fontId="3" fillId="0" borderId="0" xfId="0" applyFont="1" applyAlignment="1">
      <alignment horizontal="center"/>
    </xf>
    <xf numFmtId="0" fontId="11" fillId="0" borderId="0" xfId="0" applyFont="1" applyAlignment="1">
      <alignment horizontal="center"/>
    </xf>
    <xf numFmtId="14" fontId="7" fillId="0" borderId="0" xfId="0" applyNumberFormat="1" applyFont="1" applyAlignment="1">
      <alignment horizontal="center"/>
    </xf>
    <xf numFmtId="2" fontId="2" fillId="0" borderId="0" xfId="0" applyNumberFormat="1" applyFont="1" applyAlignment="1">
      <alignment horizontal="center"/>
    </xf>
    <xf numFmtId="2" fontId="11" fillId="0" borderId="0" xfId="0" applyNumberFormat="1" applyFont="1" applyAlignment="1">
      <alignment horizontal="center"/>
    </xf>
    <xf numFmtId="2" fontId="7" fillId="0" borderId="0" xfId="0" applyNumberFormat="1" applyFont="1" applyAlignment="1">
      <alignment horizontal="center"/>
    </xf>
    <xf numFmtId="2" fontId="0" fillId="0" borderId="0" xfId="0" applyNumberFormat="1" applyAlignment="1">
      <alignment horizontal="center"/>
    </xf>
    <xf numFmtId="2" fontId="0" fillId="0" borderId="4" xfId="0" applyNumberFormat="1" applyBorder="1" applyAlignment="1">
      <alignment horizontal="center"/>
    </xf>
    <xf numFmtId="2" fontId="0" fillId="0" borderId="0" xfId="0" applyNumberFormat="1" applyAlignment="1">
      <alignment horizontal="center" vertical="top"/>
    </xf>
    <xf numFmtId="2" fontId="9" fillId="0" borderId="0" xfId="0" applyNumberFormat="1" applyFont="1" applyAlignment="1">
      <alignment horizontal="center" vertical="top"/>
    </xf>
    <xf numFmtId="0" fontId="6" fillId="0" borderId="1" xfId="0" applyFont="1" applyBorder="1"/>
    <xf numFmtId="0" fontId="6" fillId="0" borderId="2" xfId="0" applyFont="1" applyBorder="1"/>
    <xf numFmtId="0" fontId="7" fillId="0" borderId="6" xfId="0" applyFont="1" applyBorder="1"/>
    <xf numFmtId="0" fontId="6" fillId="0" borderId="8" xfId="0" applyFont="1" applyBorder="1"/>
    <xf numFmtId="0" fontId="6" fillId="0" borderId="3" xfId="0" applyFont="1" applyBorder="1"/>
    <xf numFmtId="0" fontId="6" fillId="0" borderId="10" xfId="0" applyFont="1" applyBorder="1"/>
    <xf numFmtId="0" fontId="3" fillId="0" borderId="0" xfId="0" applyFont="1" applyBorder="1" applyAlignment="1"/>
    <xf numFmtId="0" fontId="2" fillId="0" borderId="0" xfId="0" applyFont="1" applyAlignment="1"/>
    <xf numFmtId="0" fontId="7" fillId="0" borderId="1" xfId="0" applyFont="1" applyFill="1" applyBorder="1" applyAlignment="1">
      <alignment vertical="top"/>
    </xf>
    <xf numFmtId="0" fontId="4" fillId="0" borderId="1" xfId="0" applyFont="1" applyFill="1" applyBorder="1" applyAlignment="1">
      <alignment horizontal="center" vertical="top"/>
    </xf>
    <xf numFmtId="14"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2" fontId="7" fillId="0" borderId="1" xfId="0" applyNumberFormat="1" applyFont="1" applyFill="1" applyBorder="1"/>
    <xf numFmtId="0" fontId="12" fillId="0" borderId="1" xfId="0" applyFont="1" applyFill="1" applyBorder="1" applyAlignment="1">
      <alignment vertical="top"/>
    </xf>
    <xf numFmtId="0" fontId="12" fillId="0" borderId="0" xfId="0" applyFont="1" applyFill="1" applyAlignment="1">
      <alignment vertical="top"/>
    </xf>
    <xf numFmtId="0" fontId="7" fillId="0" borderId="0" xfId="0" applyFont="1" applyFill="1" applyBorder="1" applyAlignment="1">
      <alignment vertical="top"/>
    </xf>
    <xf numFmtId="0" fontId="7" fillId="0" borderId="1" xfId="0" applyFont="1" applyFill="1" applyBorder="1" applyAlignment="1">
      <alignment horizontal="center" vertical="top"/>
    </xf>
    <xf numFmtId="14" fontId="7" fillId="0" borderId="1" xfId="0" applyNumberFormat="1" applyFont="1" applyFill="1" applyBorder="1" applyAlignment="1">
      <alignment horizontal="center" vertical="top"/>
    </xf>
    <xf numFmtId="0" fontId="0" fillId="0" borderId="0" xfId="0" applyFill="1" applyAlignment="1">
      <alignment vertical="top"/>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0" xfId="0" applyFont="1" applyFill="1"/>
    <xf numFmtId="0" fontId="7" fillId="0" borderId="1" xfId="0" quotePrefix="1" applyFont="1" applyFill="1" applyBorder="1" applyAlignment="1">
      <alignment horizontal="center" vertical="center"/>
    </xf>
    <xf numFmtId="1" fontId="7" fillId="0" borderId="1" xfId="0" quotePrefix="1" applyNumberFormat="1" applyFont="1" applyFill="1" applyBorder="1" applyAlignment="1">
      <alignment horizontal="center" vertical="center"/>
    </xf>
    <xf numFmtId="1" fontId="7" fillId="0" borderId="1" xfId="0" applyNumberFormat="1" applyFont="1" applyFill="1" applyBorder="1" applyAlignment="1">
      <alignment horizontal="center" vertical="top"/>
    </xf>
    <xf numFmtId="0" fontId="7" fillId="0" borderId="1" xfId="0" quotePrefix="1" applyFont="1" applyFill="1" applyBorder="1" applyAlignment="1">
      <alignment horizontal="center" vertical="center" wrapText="1"/>
    </xf>
    <xf numFmtId="14" fontId="7" fillId="0" borderId="1" xfId="0" quotePrefix="1" applyNumberFormat="1" applyFont="1" applyFill="1" applyBorder="1" applyAlignment="1">
      <alignment horizontal="center" vertical="center" wrapText="1"/>
    </xf>
    <xf numFmtId="0" fontId="9" fillId="0" borderId="0" xfId="0" applyFont="1" applyFill="1"/>
    <xf numFmtId="0" fontId="7" fillId="0" borderId="0" xfId="0" applyFont="1" applyFill="1" applyBorder="1" applyAlignment="1">
      <alignment horizontal="center" vertical="top"/>
    </xf>
    <xf numFmtId="0" fontId="4" fillId="0" borderId="0" xfId="0" applyFont="1" applyFill="1" applyBorder="1" applyAlignment="1">
      <alignment horizontal="center" vertical="top"/>
    </xf>
    <xf numFmtId="1" fontId="4" fillId="0" borderId="0" xfId="0" applyNumberFormat="1" applyFont="1" applyFill="1" applyBorder="1" applyAlignment="1">
      <alignment horizontal="center" vertical="top"/>
    </xf>
    <xf numFmtId="2" fontId="4" fillId="0" borderId="0" xfId="0" applyNumberFormat="1" applyFont="1" applyFill="1" applyBorder="1" applyAlignment="1">
      <alignment horizontal="center" vertical="top"/>
    </xf>
    <xf numFmtId="0" fontId="0" fillId="0" borderId="0" xfId="0" applyFill="1" applyAlignment="1">
      <alignment horizontal="left" vertical="top"/>
    </xf>
    <xf numFmtId="0" fontId="0" fillId="0" borderId="0" xfId="0" applyFill="1" applyAlignment="1">
      <alignment horizontal="center" vertical="top"/>
    </xf>
    <xf numFmtId="2" fontId="0" fillId="0" borderId="0" xfId="0" applyNumberFormat="1" applyFill="1" applyAlignment="1">
      <alignment horizontal="center" vertical="top"/>
    </xf>
    <xf numFmtId="0" fontId="3" fillId="0" borderId="0" xfId="0" applyFont="1" applyFill="1" applyBorder="1" applyAlignment="1"/>
    <xf numFmtId="0" fontId="2" fillId="0" borderId="0" xfId="0" applyFont="1" applyFill="1" applyAlignment="1"/>
    <xf numFmtId="0" fontId="0" fillId="0" borderId="0" xfId="0" applyFill="1"/>
    <xf numFmtId="0" fontId="0" fillId="0" borderId="4" xfId="0" applyFill="1" applyBorder="1"/>
    <xf numFmtId="0" fontId="0" fillId="0" borderId="4" xfId="0" applyFill="1" applyBorder="1" applyAlignment="1">
      <alignment horizontal="center"/>
    </xf>
    <xf numFmtId="2" fontId="0" fillId="0" borderId="4" xfId="0" applyNumberFormat="1" applyFill="1" applyBorder="1" applyAlignment="1">
      <alignment horizontal="center"/>
    </xf>
    <xf numFmtId="0" fontId="6" fillId="0" borderId="2" xfId="0" applyFont="1" applyFill="1" applyBorder="1"/>
    <xf numFmtId="0" fontId="7" fillId="0" borderId="6" xfId="0" applyFont="1" applyFill="1" applyBorder="1"/>
    <xf numFmtId="0" fontId="6" fillId="0" borderId="1" xfId="0" applyFont="1" applyFill="1" applyBorder="1"/>
    <xf numFmtId="0" fontId="6" fillId="0" borderId="8" xfId="0" applyFont="1" applyFill="1" applyBorder="1"/>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xf numFmtId="0" fontId="6" fillId="0" borderId="10" xfId="0" applyFont="1" applyFill="1" applyBorder="1"/>
    <xf numFmtId="0" fontId="12" fillId="0" borderId="1" xfId="0" applyFont="1" applyFill="1" applyBorder="1" applyAlignment="1">
      <alignment vertical="center" wrapText="1"/>
    </xf>
    <xf numFmtId="0" fontId="7" fillId="0" borderId="1" xfId="0" applyFont="1" applyFill="1" applyBorder="1"/>
    <xf numFmtId="0" fontId="6" fillId="0" borderId="1" xfId="0" applyFont="1" applyFill="1" applyBorder="1" applyAlignment="1">
      <alignment horizontal="center" vertical="center"/>
    </xf>
    <xf numFmtId="0" fontId="9" fillId="0" borderId="0" xfId="0" applyFont="1" applyFill="1" applyAlignment="1">
      <alignment horizontal="left" vertical="top"/>
    </xf>
    <xf numFmtId="0" fontId="9" fillId="0" borderId="0" xfId="0" applyFont="1" applyFill="1" applyAlignment="1">
      <alignment horizontal="center" vertical="top"/>
    </xf>
    <xf numFmtId="2" fontId="9" fillId="0" borderId="0" xfId="0" applyNumberFormat="1" applyFont="1" applyFill="1" applyAlignment="1">
      <alignment horizontal="center" vertical="top"/>
    </xf>
    <xf numFmtId="0" fontId="13" fillId="0" borderId="0" xfId="0" applyFont="1" applyFill="1" applyBorder="1" applyAlignment="1">
      <alignment vertical="top"/>
    </xf>
    <xf numFmtId="0" fontId="13" fillId="0" borderId="0" xfId="0" applyFont="1" applyFill="1" applyBorder="1" applyAlignment="1">
      <alignment horizontal="center" vertical="top"/>
    </xf>
    <xf numFmtId="0" fontId="13" fillId="0" borderId="0" xfId="0" applyFont="1" applyFill="1" applyBorder="1" applyAlignment="1">
      <alignment horizontal="center" vertical="center" wrapText="1"/>
    </xf>
    <xf numFmtId="0" fontId="7" fillId="0" borderId="1" xfId="0" applyFont="1" applyFill="1" applyBorder="1" applyAlignment="1">
      <alignment vertical="center"/>
    </xf>
    <xf numFmtId="2" fontId="7" fillId="0" borderId="1" xfId="0" applyNumberFormat="1" applyFont="1" applyFill="1" applyBorder="1" applyAlignment="1">
      <alignment vertical="center"/>
    </xf>
    <xf numFmtId="0" fontId="12"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1" fontId="7" fillId="0" borderId="3" xfId="0" applyNumberFormat="1" applyFont="1" applyFill="1" applyBorder="1" applyAlignment="1">
      <alignment horizontal="center" vertical="center"/>
    </xf>
    <xf numFmtId="2" fontId="7" fillId="0" borderId="3" xfId="0" applyNumberFormat="1" applyFont="1" applyFill="1" applyBorder="1" applyAlignment="1">
      <alignment vertical="center"/>
    </xf>
    <xf numFmtId="0" fontId="7" fillId="0" borderId="3" xfId="0" applyFont="1" applyFill="1" applyBorder="1" applyAlignment="1">
      <alignment horizontal="right" vertical="center"/>
    </xf>
    <xf numFmtId="2" fontId="7" fillId="0" borderId="10" xfId="0" applyNumberFormat="1" applyFont="1" applyFill="1" applyBorder="1" applyAlignment="1">
      <alignment vertical="center"/>
    </xf>
    <xf numFmtId="2" fontId="7" fillId="0" borderId="8" xfId="0" applyNumberFormat="1" applyFont="1" applyFill="1" applyBorder="1" applyAlignment="1">
      <alignment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12" fillId="0" borderId="1" xfId="0" applyFont="1" applyFill="1" applyBorder="1" applyAlignment="1">
      <alignment vertical="center"/>
    </xf>
    <xf numFmtId="0" fontId="7" fillId="0" borderId="7" xfId="0" applyFont="1" applyFill="1" applyBorder="1" applyAlignment="1">
      <alignment vertical="center"/>
    </xf>
    <xf numFmtId="14" fontId="7" fillId="0" borderId="1" xfId="0" applyNumberFormat="1" applyFont="1" applyFill="1" applyBorder="1" applyAlignment="1">
      <alignment horizontal="center" vertical="center"/>
    </xf>
    <xf numFmtId="0" fontId="7" fillId="0" borderId="7" xfId="0" applyFont="1" applyFill="1" applyBorder="1" applyAlignment="1">
      <alignment vertical="center" wrapText="1"/>
    </xf>
    <xf numFmtId="49" fontId="7"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1" fontId="13" fillId="0" borderId="3" xfId="0" applyNumberFormat="1" applyFont="1" applyFill="1" applyBorder="1" applyAlignment="1">
      <alignment horizontal="center" vertical="center"/>
    </xf>
    <xf numFmtId="0" fontId="4" fillId="0" borderId="11" xfId="0" applyFont="1" applyFill="1" applyBorder="1" applyAlignment="1">
      <alignment horizontal="center" vertical="center"/>
    </xf>
    <xf numFmtId="1" fontId="4" fillId="0" borderId="11" xfId="0" applyNumberFormat="1" applyFont="1" applyFill="1" applyBorder="1" applyAlignment="1">
      <alignment horizontal="center" vertical="center"/>
    </xf>
    <xf numFmtId="2" fontId="0" fillId="0" borderId="12" xfId="0" applyNumberFormat="1" applyFill="1" applyBorder="1" applyAlignment="1">
      <alignment vertical="center"/>
    </xf>
    <xf numFmtId="0" fontId="12" fillId="0" borderId="0" xfId="0" applyFont="1" applyAlignment="1">
      <alignment wrapText="1"/>
    </xf>
    <xf numFmtId="0" fontId="12" fillId="0" borderId="0" xfId="0" applyFont="1" applyAlignment="1"/>
    <xf numFmtId="0" fontId="12" fillId="0" borderId="0" xfId="0" quotePrefix="1" applyFont="1" applyAlignment="1"/>
    <xf numFmtId="0" fontId="7" fillId="0" borderId="0" xfId="0" applyFont="1" applyAlignment="1">
      <alignment horizontal="left" vertical="top"/>
    </xf>
    <xf numFmtId="0" fontId="7" fillId="0" borderId="0" xfId="0" applyFont="1" applyAlignment="1">
      <alignment horizontal="center" vertical="top"/>
    </xf>
    <xf numFmtId="0" fontId="7" fillId="0" borderId="0" xfId="0" applyNumberFormat="1" applyFont="1" applyAlignment="1">
      <alignment horizontal="center" vertical="top"/>
    </xf>
    <xf numFmtId="2" fontId="7" fillId="0" borderId="0" xfId="0" applyNumberFormat="1" applyFont="1" applyAlignment="1">
      <alignment horizontal="center" vertical="top"/>
    </xf>
    <xf numFmtId="0" fontId="7" fillId="0" borderId="0" xfId="0" applyFont="1" applyAlignment="1">
      <alignment vertical="top" wrapText="1"/>
    </xf>
    <xf numFmtId="2" fontId="7" fillId="0" borderId="13" xfId="0" applyNumberFormat="1" applyFont="1" applyFill="1" applyBorder="1"/>
    <xf numFmtId="0" fontId="3" fillId="0" borderId="0" xfId="0" applyFont="1" applyAlignment="1">
      <alignment horizontal="left"/>
    </xf>
    <xf numFmtId="0" fontId="5" fillId="0" borderId="0" xfId="0" applyFont="1" applyAlignment="1">
      <alignment horizontal="left"/>
    </xf>
    <xf numFmtId="0" fontId="7" fillId="0" borderId="3" xfId="0" applyFont="1" applyFill="1" applyBorder="1" applyAlignment="1">
      <alignment vertical="top"/>
    </xf>
    <xf numFmtId="0" fontId="7" fillId="0" borderId="3" xfId="0" applyFont="1" applyFill="1" applyBorder="1" applyAlignment="1">
      <alignment horizontal="center" vertical="top"/>
    </xf>
    <xf numFmtId="14" fontId="7" fillId="0" borderId="3" xfId="0" applyNumberFormat="1" applyFont="1" applyFill="1" applyBorder="1" applyAlignment="1">
      <alignment horizontal="center" vertical="top"/>
    </xf>
    <xf numFmtId="1" fontId="7" fillId="0" borderId="3" xfId="0" applyNumberFormat="1" applyFont="1" applyFill="1" applyBorder="1" applyAlignment="1">
      <alignment horizontal="center" vertical="top"/>
    </xf>
    <xf numFmtId="2" fontId="7" fillId="0" borderId="3" xfId="0" applyNumberFormat="1" applyFont="1" applyFill="1" applyBorder="1"/>
    <xf numFmtId="2" fontId="7" fillId="0" borderId="8" xfId="0" applyNumberFormat="1" applyFont="1" applyFill="1" applyBorder="1"/>
    <xf numFmtId="14" fontId="7" fillId="0" borderId="3" xfId="0" applyNumberFormat="1" applyFont="1" applyFill="1" applyBorder="1" applyAlignment="1">
      <alignment horizontal="center" vertical="center" wrapText="1"/>
    </xf>
    <xf numFmtId="2" fontId="7" fillId="0" borderId="10" xfId="0" applyNumberFormat="1" applyFont="1" applyFill="1" applyBorder="1"/>
    <xf numFmtId="0" fontId="7" fillId="0" borderId="11" xfId="0" applyFont="1" applyFill="1" applyBorder="1" applyAlignment="1">
      <alignment horizontal="center" vertical="center"/>
    </xf>
    <xf numFmtId="0" fontId="7" fillId="0" borderId="3" xfId="0" applyFont="1" applyFill="1" applyBorder="1"/>
    <xf numFmtId="0" fontId="12" fillId="0" borderId="0" xfId="0" applyFont="1" applyFill="1" applyAlignment="1">
      <alignment horizontal="left" vertical="top"/>
    </xf>
    <xf numFmtId="0" fontId="12" fillId="0" borderId="3" xfId="0" applyFont="1" applyFill="1" applyBorder="1" applyAlignment="1">
      <alignment vertical="top"/>
    </xf>
    <xf numFmtId="0" fontId="7" fillId="0" borderId="11" xfId="0" applyFont="1" applyFill="1" applyBorder="1" applyAlignment="1">
      <alignment horizontal="center" vertical="center" wrapText="1"/>
    </xf>
    <xf numFmtId="0" fontId="12" fillId="0" borderId="0" xfId="0" applyFont="1" applyAlignment="1">
      <alignment horizontal="left"/>
    </xf>
    <xf numFmtId="2" fontId="12" fillId="0" borderId="0" xfId="0" applyNumberFormat="1" applyFont="1" applyAlignment="1">
      <alignment horizontal="left"/>
    </xf>
    <xf numFmtId="0" fontId="6" fillId="0" borderId="1" xfId="0" applyFont="1" applyBorder="1" applyAlignment="1">
      <alignment horizontal="center" vertical="center" wrapText="1"/>
    </xf>
    <xf numFmtId="0" fontId="8" fillId="0" borderId="2" xfId="0" applyFont="1" applyBorder="1" applyAlignment="1">
      <alignment horizontal="center" wrapText="1"/>
    </xf>
    <xf numFmtId="0" fontId="9" fillId="0" borderId="7"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8" fillId="0" borderId="2" xfId="0" applyFont="1" applyFill="1" applyBorder="1" applyAlignment="1">
      <alignment horizontal="center" wrapText="1"/>
    </xf>
    <xf numFmtId="0" fontId="6" fillId="0" borderId="1" xfId="0" applyFont="1" applyFill="1" applyBorder="1" applyAlignment="1">
      <alignment horizontal="center" vertical="center" wrapText="1"/>
    </xf>
    <xf numFmtId="2" fontId="7" fillId="0" borderId="2" xfId="0" applyNumberFormat="1" applyFont="1" applyFill="1" applyBorder="1"/>
    <xf numFmtId="0" fontId="7" fillId="0" borderId="5" xfId="0" applyFont="1" applyFill="1" applyBorder="1" applyAlignment="1">
      <alignment vertical="top"/>
    </xf>
    <xf numFmtId="0" fontId="7" fillId="0" borderId="2" xfId="0" applyFont="1" applyFill="1" applyBorder="1" applyAlignment="1">
      <alignment vertical="top"/>
    </xf>
    <xf numFmtId="0" fontId="7" fillId="0" borderId="2" xfId="0" applyFont="1" applyFill="1" applyBorder="1" applyAlignment="1">
      <alignment horizontal="center" vertical="top"/>
    </xf>
    <xf numFmtId="14" fontId="7" fillId="0" borderId="2" xfId="0" applyNumberFormat="1" applyFont="1" applyFill="1" applyBorder="1" applyAlignment="1">
      <alignment horizontal="center" vertical="top"/>
    </xf>
    <xf numFmtId="1" fontId="7" fillId="0" borderId="2" xfId="0" applyNumberFormat="1" applyFont="1" applyFill="1" applyBorder="1" applyAlignment="1">
      <alignment horizontal="center" vertical="top"/>
    </xf>
    <xf numFmtId="2" fontId="7" fillId="0" borderId="2" xfId="0" applyNumberFormat="1" applyFont="1" applyFill="1" applyBorder="1" applyAlignment="1">
      <alignment horizontal="center" vertical="top"/>
    </xf>
    <xf numFmtId="0" fontId="12" fillId="0" borderId="2" xfId="0" applyFont="1" applyFill="1" applyBorder="1" applyAlignment="1">
      <alignment vertical="top"/>
    </xf>
    <xf numFmtId="2" fontId="7" fillId="0" borderId="6" xfId="0" applyNumberFormat="1" applyFont="1" applyFill="1" applyBorder="1"/>
    <xf numFmtId="0" fontId="7" fillId="0" borderId="9" xfId="0" applyFont="1" applyFill="1" applyBorder="1" applyAlignment="1">
      <alignment vertical="center" wrapText="1"/>
    </xf>
    <xf numFmtId="2" fontId="4" fillId="0" borderId="3" xfId="0" applyNumberFormat="1" applyFont="1" applyFill="1" applyBorder="1" applyAlignment="1">
      <alignment horizontal="center" vertical="top"/>
    </xf>
    <xf numFmtId="2" fontId="9" fillId="0" borderId="2" xfId="0" applyNumberFormat="1" applyFont="1" applyFill="1" applyBorder="1" applyAlignment="1">
      <alignment horizontal="center"/>
    </xf>
    <xf numFmtId="0" fontId="9" fillId="0" borderId="2" xfId="0" applyFont="1" applyFill="1" applyBorder="1"/>
    <xf numFmtId="2" fontId="6" fillId="0" borderId="1" xfId="0" applyNumberFormat="1" applyFont="1" applyFill="1" applyBorder="1" applyAlignment="1">
      <alignment horizontal="center" vertical="top"/>
    </xf>
    <xf numFmtId="2" fontId="8" fillId="0" borderId="3" xfId="0" applyNumberFormat="1" applyFont="1" applyFill="1" applyBorder="1" applyAlignment="1">
      <alignment horizontal="center" vertical="top"/>
    </xf>
    <xf numFmtId="49" fontId="7" fillId="0" borderId="2" xfId="0" applyNumberFormat="1" applyFont="1" applyFill="1" applyBorder="1" applyAlignment="1">
      <alignment horizontal="center" vertical="top"/>
    </xf>
    <xf numFmtId="0" fontId="7" fillId="0" borderId="7" xfId="0" applyFont="1" applyFill="1" applyBorder="1" applyAlignment="1">
      <alignment vertical="top"/>
    </xf>
    <xf numFmtId="2" fontId="4" fillId="0" borderId="1" xfId="0" applyNumberFormat="1" applyFont="1" applyFill="1" applyBorder="1" applyAlignment="1">
      <alignment horizontal="center" vertical="top"/>
    </xf>
    <xf numFmtId="0" fontId="7" fillId="0" borderId="9" xfId="0" applyFont="1" applyFill="1" applyBorder="1" applyAlignment="1">
      <alignment vertical="top"/>
    </xf>
    <xf numFmtId="2" fontId="7" fillId="0" borderId="3"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7" fillId="0" borderId="11" xfId="0" applyFont="1" applyFill="1" applyBorder="1" applyAlignment="1">
      <alignment vertical="center"/>
    </xf>
    <xf numFmtId="2" fontId="4" fillId="0" borderId="11" xfId="0" applyNumberFormat="1" applyFont="1" applyFill="1" applyBorder="1" applyAlignment="1">
      <alignment horizontal="center" vertical="center"/>
    </xf>
    <xf numFmtId="0" fontId="7" fillId="0" borderId="14" xfId="0" applyFont="1" applyFill="1" applyBorder="1" applyAlignment="1">
      <alignment vertical="center"/>
    </xf>
    <xf numFmtId="0" fontId="6" fillId="0" borderId="1" xfId="0" applyFont="1" applyFill="1" applyBorder="1" applyAlignment="1">
      <alignment vertical="center"/>
    </xf>
    <xf numFmtId="0" fontId="7" fillId="0" borderId="9" xfId="0" applyFont="1" applyFill="1" applyBorder="1" applyAlignment="1">
      <alignment vertical="center"/>
    </xf>
    <xf numFmtId="0" fontId="13" fillId="0" borderId="3" xfId="0" applyFont="1" applyFill="1" applyBorder="1" applyAlignment="1">
      <alignment vertical="center"/>
    </xf>
    <xf numFmtId="2" fontId="4" fillId="0" borderId="3" xfId="0" applyNumberFormat="1" applyFont="1" applyFill="1" applyBorder="1" applyAlignment="1">
      <alignment horizontal="center" vertical="center"/>
    </xf>
    <xf numFmtId="2" fontId="7" fillId="0" borderId="1" xfId="0" applyNumberFormat="1" applyFont="1" applyFill="1" applyBorder="1" applyAlignment="1">
      <alignment horizontal="center" vertical="top"/>
    </xf>
    <xf numFmtId="2" fontId="9" fillId="0" borderId="2" xfId="0" applyNumberFormat="1" applyFont="1" applyBorder="1" applyAlignment="1">
      <alignment horizontal="center"/>
    </xf>
    <xf numFmtId="0" fontId="9" fillId="0" borderId="2" xfId="0" applyFont="1" applyBorder="1"/>
    <xf numFmtId="2" fontId="6" fillId="0" borderId="1" xfId="0" applyNumberFormat="1" applyFont="1" applyBorder="1" applyAlignment="1">
      <alignment horizontal="center" vertical="top"/>
    </xf>
    <xf numFmtId="2" fontId="8" fillId="0" borderId="3" xfId="0" applyNumberFormat="1" applyFont="1" applyBorder="1" applyAlignment="1">
      <alignment horizontal="center" vertical="top"/>
    </xf>
    <xf numFmtId="0" fontId="12" fillId="0" borderId="0" xfId="0" applyFont="1" applyAlignment="1">
      <alignment horizontal="left"/>
    </xf>
    <xf numFmtId="0" fontId="7" fillId="0" borderId="0" xfId="0" applyFont="1" applyAlignment="1">
      <alignment horizontal="left" vertical="top" wrapText="1"/>
    </xf>
    <xf numFmtId="0" fontId="7" fillId="0" borderId="0" xfId="0" applyFont="1" applyFill="1" applyAlignment="1">
      <alignment horizontal="left" vertical="top" wrapText="1"/>
    </xf>
    <xf numFmtId="0" fontId="12" fillId="0" borderId="0" xfId="0" applyFont="1" applyAlignment="1">
      <alignment horizontal="left" wrapText="1"/>
    </xf>
    <xf numFmtId="0" fontId="12" fillId="0" borderId="0" xfId="0" quotePrefix="1" applyFont="1" applyAlignment="1">
      <alignment horizontal="left" wrapText="1"/>
    </xf>
    <xf numFmtId="0" fontId="12" fillId="0" borderId="0" xfId="0" quotePrefix="1" applyFont="1" applyAlignment="1">
      <alignment horizontal="left"/>
    </xf>
    <xf numFmtId="0" fontId="8" fillId="0" borderId="5" xfId="0" applyFont="1" applyFill="1" applyBorder="1" applyAlignment="1">
      <alignment vertical="center" wrapText="1"/>
    </xf>
    <xf numFmtId="0" fontId="9" fillId="0" borderId="7" xfId="0" applyFont="1" applyFill="1" applyBorder="1" applyAlignment="1">
      <alignment vertical="center" wrapText="1"/>
    </xf>
    <xf numFmtId="0" fontId="9" fillId="0" borderId="9" xfId="0" applyFont="1" applyFill="1" applyBorder="1" applyAlignment="1">
      <alignment vertical="center" wrapText="1"/>
    </xf>
    <xf numFmtId="0" fontId="8" fillId="0" borderId="2"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8" fillId="0" borderId="2" xfId="0" applyFont="1" applyFill="1" applyBorder="1" applyAlignment="1">
      <alignment horizontal="center" wrapText="1"/>
    </xf>
    <xf numFmtId="0" fontId="8" fillId="0" borderId="1"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8" fillId="0" borderId="7" xfId="0" applyFont="1" applyFill="1" applyBorder="1" applyAlignment="1">
      <alignment vertical="center" wrapText="1"/>
    </xf>
    <xf numFmtId="0" fontId="8" fillId="0" borderId="9"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wrapText="1"/>
    </xf>
    <xf numFmtId="0" fontId="8" fillId="0" borderId="1" xfId="0" applyFont="1" applyBorder="1" applyAlignment="1">
      <alignment horizontal="center" wrapText="1"/>
    </xf>
    <xf numFmtId="0" fontId="8" fillId="0" borderId="5"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8" fillId="0" borderId="2" xfId="0" applyFont="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horizontal="center" vertical="center" wrapText="1"/>
    </xf>
  </cellXfs>
  <cellStyles count="1">
    <cellStyle name="Normaali" xfId="0" builtinId="0"/>
  </cellStyles>
  <dxfs count="0"/>
  <tableStyles count="0" defaultTableStyle="TableStyleMedium2" defaultPivotStyle="PivotStyleLight16"/>
  <colors>
    <mruColors>
      <color rgb="FFCCFF99"/>
      <color rgb="FF99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5"/>
  <sheetViews>
    <sheetView tabSelected="1" zoomScaleNormal="100" zoomScaleSheetLayoutView="100" workbookViewId="0">
      <pane xSplit="2" topLeftCell="C1" activePane="topRight" state="frozen"/>
      <selection activeCell="A6" sqref="A6"/>
      <selection pane="topRight"/>
    </sheetView>
  </sheetViews>
  <sheetFormatPr defaultRowHeight="12" customHeight="1"/>
  <cols>
    <col min="1" max="1" width="30.42578125" bestFit="1" customWidth="1"/>
    <col min="2" max="2" width="45.140625" hidden="1" customWidth="1"/>
    <col min="3" max="3" width="9.28515625" style="14" bestFit="1" customWidth="1"/>
    <col min="4" max="4" width="9.28515625" style="14" customWidth="1"/>
    <col min="5" max="6" width="7" style="14" customWidth="1"/>
    <col min="7" max="8" width="11.7109375" style="14" customWidth="1"/>
    <col min="9" max="9" width="11.42578125" style="27" customWidth="1"/>
    <col min="10" max="10" width="11" customWidth="1"/>
    <col min="11" max="11" width="8.140625" customWidth="1"/>
    <col min="12" max="12" width="8.5703125" customWidth="1"/>
    <col min="13" max="13" width="10" customWidth="1"/>
    <col min="14" max="14" width="10.5703125" customWidth="1"/>
  </cols>
  <sheetData>
    <row r="1" spans="1:15" ht="13.7" customHeight="1">
      <c r="A1" s="2" t="s">
        <v>0</v>
      </c>
      <c r="B1" s="2"/>
      <c r="C1" s="10"/>
      <c r="D1" s="10"/>
      <c r="E1" s="124" t="s">
        <v>84</v>
      </c>
      <c r="F1" s="21"/>
      <c r="G1" s="10"/>
      <c r="H1" s="10"/>
      <c r="I1" s="24"/>
    </row>
    <row r="2" spans="1:15" ht="12.75">
      <c r="A2" s="6" t="s">
        <v>1</v>
      </c>
      <c r="B2" s="6"/>
      <c r="C2" s="11"/>
      <c r="D2" s="11"/>
      <c r="E2" s="125"/>
      <c r="F2" s="22"/>
      <c r="G2" s="10"/>
      <c r="H2" s="10"/>
      <c r="I2" s="25"/>
    </row>
    <row r="3" spans="1:15" ht="13.7" customHeight="1">
      <c r="A3" s="2" t="s">
        <v>12</v>
      </c>
      <c r="B3" s="2"/>
      <c r="C3" s="10"/>
      <c r="D3" s="10"/>
      <c r="E3" s="23"/>
      <c r="F3" s="23"/>
      <c r="G3" s="10"/>
      <c r="H3" s="10"/>
      <c r="K3" s="139" t="s">
        <v>81</v>
      </c>
    </row>
    <row r="4" spans="1:15" ht="13.7" customHeight="1">
      <c r="A4" s="2"/>
      <c r="B4" s="2"/>
      <c r="C4" s="10"/>
      <c r="D4" s="10"/>
      <c r="G4" s="10"/>
      <c r="H4" s="10"/>
      <c r="K4" s="140" t="s">
        <v>79</v>
      </c>
    </row>
    <row r="5" spans="1:15" ht="13.7" customHeight="1">
      <c r="A5" s="3"/>
      <c r="B5" s="3"/>
      <c r="C5" s="12"/>
      <c r="D5" s="12"/>
      <c r="E5" s="12"/>
      <c r="F5" s="8"/>
      <c r="G5" s="12"/>
      <c r="H5" s="12"/>
      <c r="I5" s="26"/>
    </row>
    <row r="6" spans="1:15" ht="13.7" customHeight="1">
      <c r="A6" s="37" t="s">
        <v>49</v>
      </c>
      <c r="B6" s="37"/>
      <c r="C6" s="37"/>
      <c r="D6" s="37"/>
      <c r="E6" s="38"/>
      <c r="F6" s="38"/>
      <c r="G6" s="37"/>
      <c r="H6" s="37"/>
      <c r="I6" s="38"/>
    </row>
    <row r="7" spans="1:15" ht="13.7" customHeight="1">
      <c r="A7" s="37"/>
      <c r="B7" s="37"/>
      <c r="C7" s="37"/>
      <c r="D7" s="37"/>
      <c r="E7" s="38"/>
      <c r="F7" s="38"/>
      <c r="G7" s="37"/>
      <c r="H7" s="37"/>
      <c r="I7" s="38"/>
    </row>
    <row r="8" spans="1:15" ht="13.7" customHeight="1">
      <c r="A8" s="37" t="s">
        <v>50</v>
      </c>
      <c r="B8" s="37"/>
      <c r="C8" s="37"/>
      <c r="D8" s="37"/>
      <c r="E8" s="38"/>
      <c r="F8" s="38"/>
      <c r="G8" s="37"/>
      <c r="H8" s="37"/>
      <c r="I8" s="38"/>
    </row>
    <row r="9" spans="1:15" ht="13.7" customHeight="1" thickBot="1">
      <c r="A9" s="1"/>
      <c r="B9" s="1"/>
      <c r="C9" s="13"/>
      <c r="D9" s="13"/>
      <c r="E9" s="13"/>
      <c r="F9" s="13"/>
      <c r="G9" s="13"/>
      <c r="H9" s="13"/>
      <c r="I9" s="28"/>
    </row>
    <row r="10" spans="1:15" s="4" customFormat="1" ht="24.75" customHeight="1">
      <c r="A10" s="209" t="s">
        <v>13</v>
      </c>
      <c r="B10" s="212" t="s">
        <v>15</v>
      </c>
      <c r="C10" s="142" t="s">
        <v>9</v>
      </c>
      <c r="D10" s="142" t="s">
        <v>28</v>
      </c>
      <c r="E10" s="216" t="s">
        <v>2</v>
      </c>
      <c r="F10" s="217"/>
      <c r="G10" s="207" t="s">
        <v>51</v>
      </c>
      <c r="H10" s="205" t="s">
        <v>14</v>
      </c>
      <c r="I10" s="178"/>
      <c r="J10" s="179"/>
      <c r="K10" s="32" t="s">
        <v>21</v>
      </c>
      <c r="L10" s="32"/>
      <c r="M10" s="32" t="s">
        <v>26</v>
      </c>
      <c r="N10" s="33"/>
    </row>
    <row r="11" spans="1:15" s="4" customFormat="1" ht="13.7" customHeight="1">
      <c r="A11" s="210"/>
      <c r="B11" s="213"/>
      <c r="C11" s="141" t="s">
        <v>10</v>
      </c>
      <c r="D11" s="141" t="s">
        <v>29</v>
      </c>
      <c r="E11" s="215" t="s">
        <v>5</v>
      </c>
      <c r="F11" s="215"/>
      <c r="G11" s="208"/>
      <c r="H11" s="206"/>
      <c r="I11" s="180" t="s">
        <v>6</v>
      </c>
      <c r="J11" s="31" t="s">
        <v>18</v>
      </c>
      <c r="K11" s="31" t="s">
        <v>20</v>
      </c>
      <c r="L11" s="31" t="s">
        <v>26</v>
      </c>
      <c r="M11" s="31" t="s">
        <v>20</v>
      </c>
      <c r="N11" s="34" t="s">
        <v>24</v>
      </c>
    </row>
    <row r="12" spans="1:15" s="4" customFormat="1" ht="12.75" thickBot="1">
      <c r="A12" s="211"/>
      <c r="B12" s="214"/>
      <c r="C12" s="9" t="s">
        <v>7</v>
      </c>
      <c r="D12" s="9" t="s">
        <v>30</v>
      </c>
      <c r="E12" s="5" t="s">
        <v>3</v>
      </c>
      <c r="F12" s="5" t="s">
        <v>4</v>
      </c>
      <c r="G12" s="5"/>
      <c r="H12" s="5"/>
      <c r="I12" s="181" t="s">
        <v>11</v>
      </c>
      <c r="J12" s="35" t="s">
        <v>19</v>
      </c>
      <c r="K12" s="35" t="s">
        <v>22</v>
      </c>
      <c r="L12" s="35" t="s">
        <v>27</v>
      </c>
      <c r="M12" s="35" t="s">
        <v>23</v>
      </c>
      <c r="N12" s="36" t="s">
        <v>25</v>
      </c>
    </row>
    <row r="13" spans="1:15" s="61" customFormat="1" ht="12.75">
      <c r="A13" s="108" t="s">
        <v>32</v>
      </c>
      <c r="B13" s="83"/>
      <c r="C13" s="51" t="s">
        <v>8</v>
      </c>
      <c r="D13" s="52">
        <v>41640</v>
      </c>
      <c r="E13" s="53">
        <v>1</v>
      </c>
      <c r="F13" s="53"/>
      <c r="G13" s="53">
        <v>40</v>
      </c>
      <c r="H13" s="54">
        <v>7</v>
      </c>
      <c r="I13" s="169">
        <v>83</v>
      </c>
      <c r="J13" s="93">
        <f t="shared" ref="J13:J20" si="0">$I$20/I13*70</f>
        <v>69.156626506024097</v>
      </c>
      <c r="K13" s="92">
        <v>12</v>
      </c>
      <c r="L13" s="92">
        <v>56</v>
      </c>
      <c r="M13" s="93">
        <f t="shared" ref="M13:M28" si="1">L13/$L$15*18</f>
        <v>8.9203539823008846</v>
      </c>
      <c r="N13" s="101">
        <f t="shared" ref="N13:N28" si="2">J13+K13+M13</f>
        <v>90.076980488324978</v>
      </c>
    </row>
    <row r="14" spans="1:15" s="45" customFormat="1" ht="24">
      <c r="A14" s="108" t="s">
        <v>45</v>
      </c>
      <c r="B14" s="92"/>
      <c r="C14" s="53" t="s">
        <v>8</v>
      </c>
      <c r="D14" s="107">
        <v>41640</v>
      </c>
      <c r="E14" s="102">
        <v>1</v>
      </c>
      <c r="F14" s="102">
        <v>1</v>
      </c>
      <c r="G14" s="102">
        <v>24</v>
      </c>
      <c r="H14" s="104">
        <v>14</v>
      </c>
      <c r="I14" s="169">
        <v>85.7</v>
      </c>
      <c r="J14" s="93">
        <f t="shared" si="0"/>
        <v>66.977829638273036</v>
      </c>
      <c r="K14" s="105">
        <v>6</v>
      </c>
      <c r="L14" s="105">
        <v>96.67</v>
      </c>
      <c r="M14" s="93">
        <f t="shared" si="1"/>
        <v>15.398761061946903</v>
      </c>
      <c r="N14" s="101">
        <f t="shared" si="2"/>
        <v>88.376590700219936</v>
      </c>
      <c r="O14" s="61"/>
    </row>
    <row r="15" spans="1:15" s="55" customFormat="1" ht="24">
      <c r="A15" s="108" t="s">
        <v>42</v>
      </c>
      <c r="B15" s="50"/>
      <c r="C15" s="51" t="s">
        <v>8</v>
      </c>
      <c r="D15" s="52">
        <v>41640</v>
      </c>
      <c r="E15" s="53">
        <v>1</v>
      </c>
      <c r="F15" s="53"/>
      <c r="G15" s="56">
        <v>8</v>
      </c>
      <c r="H15" s="57">
        <v>14</v>
      </c>
      <c r="I15" s="169">
        <v>90</v>
      </c>
      <c r="J15" s="93">
        <f t="shared" si="0"/>
        <v>63.777777777777779</v>
      </c>
      <c r="K15" s="105">
        <v>3</v>
      </c>
      <c r="L15" s="105">
        <v>113</v>
      </c>
      <c r="M15" s="93">
        <f t="shared" si="1"/>
        <v>18</v>
      </c>
      <c r="N15" s="101">
        <f t="shared" si="2"/>
        <v>84.777777777777771</v>
      </c>
      <c r="O15" s="61"/>
    </row>
    <row r="16" spans="1:15" s="61" customFormat="1" ht="12.75">
      <c r="A16" s="143" t="s">
        <v>33</v>
      </c>
      <c r="B16" s="144"/>
      <c r="C16" s="51" t="s">
        <v>56</v>
      </c>
      <c r="D16" s="52">
        <v>41640</v>
      </c>
      <c r="E16" s="53">
        <v>1</v>
      </c>
      <c r="F16" s="85"/>
      <c r="G16" s="53" t="s">
        <v>55</v>
      </c>
      <c r="H16" s="54">
        <v>14</v>
      </c>
      <c r="I16" s="169">
        <v>90</v>
      </c>
      <c r="J16" s="93">
        <f t="shared" si="0"/>
        <v>63.777777777777779</v>
      </c>
      <c r="K16" s="92">
        <v>9</v>
      </c>
      <c r="L16" s="92">
        <v>59</v>
      </c>
      <c r="M16" s="93">
        <f t="shared" si="1"/>
        <v>9.3982300884955752</v>
      </c>
      <c r="N16" s="101">
        <f t="shared" si="2"/>
        <v>82.176007866273352</v>
      </c>
    </row>
    <row r="17" spans="1:15" s="61" customFormat="1" ht="12.75">
      <c r="A17" s="108" t="s">
        <v>46</v>
      </c>
      <c r="B17" s="50"/>
      <c r="C17" s="59" t="s">
        <v>8</v>
      </c>
      <c r="D17" s="60">
        <v>41640</v>
      </c>
      <c r="E17" s="53">
        <v>1</v>
      </c>
      <c r="F17" s="53"/>
      <c r="G17" s="56" t="s">
        <v>59</v>
      </c>
      <c r="H17" s="57">
        <v>14</v>
      </c>
      <c r="I17" s="169">
        <v>89</v>
      </c>
      <c r="J17" s="93">
        <f t="shared" si="0"/>
        <v>64.49438202247191</v>
      </c>
      <c r="K17" s="105">
        <v>9</v>
      </c>
      <c r="L17" s="105">
        <v>51</v>
      </c>
      <c r="M17" s="93">
        <f t="shared" si="1"/>
        <v>8.1238938053097343</v>
      </c>
      <c r="N17" s="101">
        <f t="shared" si="2"/>
        <v>81.618275827781645</v>
      </c>
    </row>
    <row r="18" spans="1:15" s="61" customFormat="1" ht="12.75">
      <c r="A18" s="143" t="s">
        <v>34</v>
      </c>
      <c r="B18" s="144"/>
      <c r="C18" s="51" t="s">
        <v>8</v>
      </c>
      <c r="D18" s="52">
        <v>41640</v>
      </c>
      <c r="E18" s="53">
        <v>1</v>
      </c>
      <c r="F18" s="85"/>
      <c r="G18" s="53" t="s">
        <v>55</v>
      </c>
      <c r="H18" s="54">
        <v>14</v>
      </c>
      <c r="I18" s="169">
        <v>92</v>
      </c>
      <c r="J18" s="93">
        <f t="shared" si="0"/>
        <v>62.391304347826086</v>
      </c>
      <c r="K18" s="92">
        <v>9</v>
      </c>
      <c r="L18" s="92">
        <v>63</v>
      </c>
      <c r="M18" s="93">
        <f t="shared" si="1"/>
        <v>10.035398230088495</v>
      </c>
      <c r="N18" s="101">
        <f t="shared" si="2"/>
        <v>81.426702577914583</v>
      </c>
    </row>
    <row r="19" spans="1:15" s="49" customFormat="1" ht="24">
      <c r="A19" s="108" t="s">
        <v>44</v>
      </c>
      <c r="B19" s="92"/>
      <c r="C19" s="53" t="s">
        <v>8</v>
      </c>
      <c r="D19" s="107">
        <v>41640</v>
      </c>
      <c r="E19" s="102">
        <v>1</v>
      </c>
      <c r="F19" s="102">
        <v>2</v>
      </c>
      <c r="G19" s="53" t="s">
        <v>80</v>
      </c>
      <c r="H19" s="104">
        <v>14</v>
      </c>
      <c r="I19" s="169">
        <v>90</v>
      </c>
      <c r="J19" s="93">
        <f t="shared" si="0"/>
        <v>63.777777777777779</v>
      </c>
      <c r="K19" s="105">
        <v>12</v>
      </c>
      <c r="L19" s="105">
        <v>30</v>
      </c>
      <c r="M19" s="93">
        <f t="shared" si="1"/>
        <v>4.778761061946903</v>
      </c>
      <c r="N19" s="101">
        <f t="shared" si="2"/>
        <v>80.556538839724681</v>
      </c>
      <c r="O19" s="61"/>
    </row>
    <row r="20" spans="1:15" s="61" customFormat="1" ht="12.75">
      <c r="A20" s="108" t="s">
        <v>31</v>
      </c>
      <c r="B20" s="83"/>
      <c r="C20" s="51" t="s">
        <v>8</v>
      </c>
      <c r="D20" s="52">
        <v>41640</v>
      </c>
      <c r="E20" s="53">
        <v>1</v>
      </c>
      <c r="F20" s="53">
        <v>2</v>
      </c>
      <c r="G20" s="53">
        <v>8</v>
      </c>
      <c r="H20" s="54">
        <v>14</v>
      </c>
      <c r="I20" s="169">
        <v>82</v>
      </c>
      <c r="J20" s="93">
        <f t="shared" si="0"/>
        <v>70</v>
      </c>
      <c r="K20" s="92">
        <v>5</v>
      </c>
      <c r="L20" s="92">
        <v>33</v>
      </c>
      <c r="M20" s="93">
        <f t="shared" si="1"/>
        <v>5.2566371681415927</v>
      </c>
      <c r="N20" s="101">
        <f t="shared" si="2"/>
        <v>80.256637168141594</v>
      </c>
    </row>
    <row r="21" spans="1:15" s="45" customFormat="1" ht="12.75">
      <c r="A21" s="106" t="s">
        <v>37</v>
      </c>
      <c r="B21" s="92"/>
      <c r="C21" s="102" t="s">
        <v>8</v>
      </c>
      <c r="D21" s="103">
        <v>41640</v>
      </c>
      <c r="E21" s="102">
        <v>1</v>
      </c>
      <c r="F21" s="102"/>
      <c r="G21" s="102">
        <v>12</v>
      </c>
      <c r="H21" s="104">
        <v>14</v>
      </c>
      <c r="I21" s="169">
        <v>90</v>
      </c>
      <c r="J21" s="93">
        <f t="shared" ref="J21:J29" si="3">$I$20/I21*70</f>
        <v>63.777777777777779</v>
      </c>
      <c r="K21" s="105">
        <v>9</v>
      </c>
      <c r="L21" s="105">
        <v>27</v>
      </c>
      <c r="M21" s="93">
        <f t="shared" si="1"/>
        <v>4.3008849557522124</v>
      </c>
      <c r="N21" s="101">
        <f t="shared" si="2"/>
        <v>77.078662733529981</v>
      </c>
      <c r="O21" s="61"/>
    </row>
    <row r="22" spans="1:15" s="49" customFormat="1" ht="15" customHeight="1">
      <c r="A22" s="106" t="s">
        <v>38</v>
      </c>
      <c r="B22" s="92"/>
      <c r="C22" s="53" t="s">
        <v>8</v>
      </c>
      <c r="D22" s="107">
        <v>41640</v>
      </c>
      <c r="E22" s="102">
        <v>1</v>
      </c>
      <c r="F22" s="102"/>
      <c r="G22" s="102" t="s">
        <v>54</v>
      </c>
      <c r="H22" s="104">
        <v>14</v>
      </c>
      <c r="I22" s="169">
        <v>85</v>
      </c>
      <c r="J22" s="93">
        <f t="shared" si="3"/>
        <v>67.529411764705884</v>
      </c>
      <c r="K22" s="105">
        <v>6</v>
      </c>
      <c r="L22" s="105">
        <v>20</v>
      </c>
      <c r="M22" s="93">
        <f t="shared" si="1"/>
        <v>3.1858407079646018</v>
      </c>
      <c r="N22" s="101">
        <f t="shared" si="2"/>
        <v>76.715252472670485</v>
      </c>
      <c r="O22" s="61"/>
    </row>
    <row r="23" spans="1:15" s="55" customFormat="1" ht="12.75">
      <c r="A23" s="108" t="s">
        <v>47</v>
      </c>
      <c r="B23" s="50"/>
      <c r="C23" s="51" t="s">
        <v>8</v>
      </c>
      <c r="D23" s="52">
        <v>41640</v>
      </c>
      <c r="E23" s="53">
        <v>1</v>
      </c>
      <c r="F23" s="53"/>
      <c r="G23" s="53">
        <v>4</v>
      </c>
      <c r="H23" s="104">
        <v>30</v>
      </c>
      <c r="I23" s="169">
        <v>94</v>
      </c>
      <c r="J23" s="93">
        <f>$I$20/I23*70</f>
        <v>61.063829787234042</v>
      </c>
      <c r="K23" s="105">
        <v>12</v>
      </c>
      <c r="L23" s="105">
        <v>22</v>
      </c>
      <c r="M23" s="93">
        <f t="shared" si="1"/>
        <v>3.5044247787610621</v>
      </c>
      <c r="N23" s="101">
        <f t="shared" si="2"/>
        <v>76.568254565995105</v>
      </c>
      <c r="O23" s="61"/>
    </row>
    <row r="24" spans="1:15" s="55" customFormat="1" ht="12.75">
      <c r="A24" s="108" t="s">
        <v>39</v>
      </c>
      <c r="B24" s="50"/>
      <c r="C24" s="51" t="s">
        <v>53</v>
      </c>
      <c r="D24" s="52">
        <v>41640</v>
      </c>
      <c r="E24" s="53">
        <v>1</v>
      </c>
      <c r="F24" s="53"/>
      <c r="G24" s="53">
        <v>25</v>
      </c>
      <c r="H24" s="54">
        <v>7</v>
      </c>
      <c r="I24" s="169">
        <v>100</v>
      </c>
      <c r="J24" s="93">
        <f t="shared" si="3"/>
        <v>57.4</v>
      </c>
      <c r="K24" s="105">
        <v>12</v>
      </c>
      <c r="L24" s="105">
        <v>39</v>
      </c>
      <c r="M24" s="93">
        <f t="shared" si="1"/>
        <v>6.2123893805309729</v>
      </c>
      <c r="N24" s="101">
        <f t="shared" si="2"/>
        <v>75.612389380530985</v>
      </c>
      <c r="O24" s="61"/>
    </row>
    <row r="25" spans="1:15" s="45" customFormat="1" ht="12.75">
      <c r="A25" s="106" t="s">
        <v>40</v>
      </c>
      <c r="B25" s="92"/>
      <c r="C25" s="102" t="s">
        <v>8</v>
      </c>
      <c r="D25" s="103">
        <v>41640</v>
      </c>
      <c r="E25" s="102">
        <v>1</v>
      </c>
      <c r="F25" s="102"/>
      <c r="G25" s="102">
        <v>10</v>
      </c>
      <c r="H25" s="104">
        <v>14</v>
      </c>
      <c r="I25" s="169">
        <v>86</v>
      </c>
      <c r="J25" s="93">
        <f t="shared" si="3"/>
        <v>66.744186046511629</v>
      </c>
      <c r="K25" s="105">
        <v>6</v>
      </c>
      <c r="L25" s="105">
        <v>17</v>
      </c>
      <c r="M25" s="93">
        <f t="shared" si="1"/>
        <v>2.7079646017699117</v>
      </c>
      <c r="N25" s="101">
        <f t="shared" si="2"/>
        <v>75.452150648281545</v>
      </c>
      <c r="O25" s="61"/>
    </row>
    <row r="26" spans="1:15" s="55" customFormat="1" ht="12.75">
      <c r="A26" s="108" t="s">
        <v>48</v>
      </c>
      <c r="B26" s="50"/>
      <c r="C26" s="51" t="s">
        <v>8</v>
      </c>
      <c r="D26" s="52">
        <v>41852</v>
      </c>
      <c r="E26" s="53">
        <v>1</v>
      </c>
      <c r="F26" s="53">
        <v>2</v>
      </c>
      <c r="G26" s="53">
        <v>20</v>
      </c>
      <c r="H26" s="104">
        <v>14</v>
      </c>
      <c r="I26" s="169">
        <v>89</v>
      </c>
      <c r="J26" s="93">
        <f>$I$20/I26*70</f>
        <v>64.49438202247191</v>
      </c>
      <c r="K26" s="105">
        <v>6</v>
      </c>
      <c r="L26" s="105">
        <v>24</v>
      </c>
      <c r="M26" s="93">
        <f t="shared" si="1"/>
        <v>3.8230088495575218</v>
      </c>
      <c r="N26" s="101">
        <f t="shared" si="2"/>
        <v>74.317390872029435</v>
      </c>
      <c r="O26" s="61"/>
    </row>
    <row r="27" spans="1:15" s="55" customFormat="1" ht="12.75">
      <c r="A27" s="106" t="s">
        <v>16</v>
      </c>
      <c r="B27" s="92"/>
      <c r="C27" s="53" t="s">
        <v>8</v>
      </c>
      <c r="D27" s="107">
        <v>41640</v>
      </c>
      <c r="E27" s="53">
        <v>1</v>
      </c>
      <c r="F27" s="53">
        <v>2</v>
      </c>
      <c r="G27" s="53">
        <v>30</v>
      </c>
      <c r="H27" s="54">
        <v>14</v>
      </c>
      <c r="I27" s="168">
        <v>96.4</v>
      </c>
      <c r="J27" s="93">
        <f t="shared" si="3"/>
        <v>59.543568464730292</v>
      </c>
      <c r="K27" s="105">
        <v>3</v>
      </c>
      <c r="L27" s="105">
        <v>29</v>
      </c>
      <c r="M27" s="93">
        <f t="shared" si="1"/>
        <v>4.6194690265486731</v>
      </c>
      <c r="N27" s="101">
        <f t="shared" si="2"/>
        <v>67.16303749127897</v>
      </c>
      <c r="O27" s="61"/>
    </row>
    <row r="28" spans="1:15" s="61" customFormat="1" ht="12.75">
      <c r="A28" s="108" t="s">
        <v>17</v>
      </c>
      <c r="B28" s="83"/>
      <c r="C28" s="51" t="s">
        <v>8</v>
      </c>
      <c r="D28" s="52">
        <v>41640</v>
      </c>
      <c r="E28" s="53">
        <v>1</v>
      </c>
      <c r="F28" s="53">
        <v>1</v>
      </c>
      <c r="G28" s="53">
        <v>25</v>
      </c>
      <c r="H28" s="54">
        <v>30</v>
      </c>
      <c r="I28" s="169">
        <v>90</v>
      </c>
      <c r="J28" s="93">
        <f>$I$20/I28*70</f>
        <v>63.777777777777779</v>
      </c>
      <c r="K28" s="92">
        <v>1</v>
      </c>
      <c r="L28" s="92">
        <v>9.5</v>
      </c>
      <c r="M28" s="93">
        <f t="shared" si="1"/>
        <v>1.513274336283186</v>
      </c>
      <c r="N28" s="101">
        <f t="shared" si="2"/>
        <v>66.29105211406096</v>
      </c>
    </row>
    <row r="29" spans="1:15" s="61" customFormat="1" ht="24.75" thickBot="1">
      <c r="A29" s="157" t="s">
        <v>35</v>
      </c>
      <c r="B29" s="94"/>
      <c r="C29" s="95" t="s">
        <v>8</v>
      </c>
      <c r="D29" s="95" t="s">
        <v>69</v>
      </c>
      <c r="E29" s="96">
        <v>1</v>
      </c>
      <c r="F29" s="80"/>
      <c r="G29" s="96" t="s">
        <v>70</v>
      </c>
      <c r="H29" s="97" t="s">
        <v>71</v>
      </c>
      <c r="I29" s="176">
        <v>100</v>
      </c>
      <c r="J29" s="98">
        <f t="shared" si="3"/>
        <v>57.4</v>
      </c>
      <c r="K29" s="99" t="s">
        <v>72</v>
      </c>
      <c r="L29" s="99" t="s">
        <v>72</v>
      </c>
      <c r="M29" s="99" t="s">
        <v>72</v>
      </c>
      <c r="N29" s="100">
        <f>J29</f>
        <v>57.4</v>
      </c>
    </row>
    <row r="30" spans="1:15" s="49" customFormat="1" ht="15" customHeight="1">
      <c r="A30" s="46"/>
      <c r="B30" s="46"/>
      <c r="C30" s="62"/>
      <c r="D30" s="62"/>
      <c r="E30" s="63"/>
      <c r="F30" s="63"/>
      <c r="G30" s="63"/>
      <c r="H30" s="64"/>
      <c r="I30" s="65"/>
      <c r="O30" s="61"/>
    </row>
    <row r="31" spans="1:15" s="66" customFormat="1" ht="15" customHeight="1">
      <c r="C31" s="67"/>
      <c r="D31" s="67"/>
      <c r="E31" s="67"/>
      <c r="F31" s="67"/>
      <c r="G31" s="67"/>
      <c r="H31" s="67"/>
      <c r="I31" s="68"/>
      <c r="O31" s="61"/>
    </row>
    <row r="32" spans="1:15" s="71" customFormat="1" ht="13.7" customHeight="1">
      <c r="A32" s="69" t="s">
        <v>57</v>
      </c>
      <c r="B32" s="69"/>
      <c r="C32" s="69"/>
      <c r="D32" s="69"/>
      <c r="E32" s="70"/>
      <c r="F32" s="70"/>
      <c r="G32" s="69"/>
      <c r="H32" s="69"/>
      <c r="I32" s="70"/>
      <c r="O32" s="61"/>
    </row>
    <row r="33" spans="1:15" s="71" customFormat="1" ht="13.7" customHeight="1" thickBot="1">
      <c r="A33" s="72"/>
      <c r="B33" s="72"/>
      <c r="C33" s="73"/>
      <c r="D33" s="73"/>
      <c r="E33" s="73"/>
      <c r="F33" s="73"/>
      <c r="G33" s="73"/>
      <c r="H33" s="73"/>
      <c r="I33" s="74"/>
      <c r="O33" s="61"/>
    </row>
    <row r="34" spans="1:15" s="61" customFormat="1" ht="24.75" customHeight="1">
      <c r="A34" s="188" t="s">
        <v>13</v>
      </c>
      <c r="B34" s="191" t="s">
        <v>15</v>
      </c>
      <c r="C34" s="146"/>
      <c r="D34" s="146" t="s">
        <v>28</v>
      </c>
      <c r="E34" s="199" t="s">
        <v>2</v>
      </c>
      <c r="F34" s="200"/>
      <c r="G34" s="194" t="s">
        <v>51</v>
      </c>
      <c r="H34" s="196" t="s">
        <v>14</v>
      </c>
      <c r="I34" s="159"/>
      <c r="J34" s="160"/>
      <c r="K34" s="75" t="s">
        <v>21</v>
      </c>
      <c r="L34" s="75"/>
      <c r="M34" s="75" t="s">
        <v>26</v>
      </c>
      <c r="N34" s="76"/>
    </row>
    <row r="35" spans="1:15" s="61" customFormat="1" ht="13.7" customHeight="1">
      <c r="A35" s="189"/>
      <c r="B35" s="192"/>
      <c r="C35" s="147"/>
      <c r="D35" s="147" t="s">
        <v>29</v>
      </c>
      <c r="E35" s="198" t="s">
        <v>5</v>
      </c>
      <c r="F35" s="198"/>
      <c r="G35" s="195"/>
      <c r="H35" s="197"/>
      <c r="I35" s="161" t="s">
        <v>6</v>
      </c>
      <c r="J35" s="77" t="s">
        <v>18</v>
      </c>
      <c r="K35" s="77" t="s">
        <v>20</v>
      </c>
      <c r="L35" s="77" t="s">
        <v>26</v>
      </c>
      <c r="M35" s="77" t="s">
        <v>20</v>
      </c>
      <c r="N35" s="78" t="s">
        <v>24</v>
      </c>
    </row>
    <row r="36" spans="1:15" s="61" customFormat="1" ht="12.75" thickBot="1">
      <c r="A36" s="190"/>
      <c r="B36" s="193"/>
      <c r="C36" s="79"/>
      <c r="D36" s="79" t="s">
        <v>30</v>
      </c>
      <c r="E36" s="80" t="s">
        <v>3</v>
      </c>
      <c r="F36" s="80" t="s">
        <v>4</v>
      </c>
      <c r="G36" s="80"/>
      <c r="H36" s="80"/>
      <c r="I36" s="162" t="s">
        <v>11</v>
      </c>
      <c r="J36" s="81" t="s">
        <v>19</v>
      </c>
      <c r="K36" s="81" t="s">
        <v>22</v>
      </c>
      <c r="L36" s="81" t="s">
        <v>27</v>
      </c>
      <c r="M36" s="81" t="s">
        <v>23</v>
      </c>
      <c r="N36" s="82" t="s">
        <v>25</v>
      </c>
    </row>
    <row r="37" spans="1:15" s="61" customFormat="1" ht="12.75">
      <c r="A37" s="108" t="s">
        <v>32</v>
      </c>
      <c r="B37" s="83"/>
      <c r="C37" s="51"/>
      <c r="D37" s="52">
        <v>41640</v>
      </c>
      <c r="E37" s="53">
        <v>1</v>
      </c>
      <c r="F37" s="53"/>
      <c r="G37" s="53">
        <v>8</v>
      </c>
      <c r="H37" s="54">
        <v>7</v>
      </c>
      <c r="I37" s="169">
        <v>83</v>
      </c>
      <c r="J37" s="93">
        <f t="shared" ref="J37:J51" si="4">$I$44/I37*70</f>
        <v>69.156626506024097</v>
      </c>
      <c r="K37" s="92">
        <v>12</v>
      </c>
      <c r="L37" s="92">
        <v>56</v>
      </c>
      <c r="M37" s="93">
        <f t="shared" ref="M37:M52" si="5">L37/$L$39*18</f>
        <v>8.9203539823008846</v>
      </c>
      <c r="N37" s="101">
        <f t="shared" ref="N37:N52" si="6">J37+K37+M37</f>
        <v>90.076980488324978</v>
      </c>
    </row>
    <row r="38" spans="1:15" s="45" customFormat="1" ht="24">
      <c r="A38" s="108" t="s">
        <v>45</v>
      </c>
      <c r="B38" s="92"/>
      <c r="C38" s="53"/>
      <c r="D38" s="107">
        <v>41640</v>
      </c>
      <c r="E38" s="102">
        <v>1</v>
      </c>
      <c r="F38" s="102">
        <v>1</v>
      </c>
      <c r="G38" s="102">
        <v>15</v>
      </c>
      <c r="H38" s="104">
        <v>14</v>
      </c>
      <c r="I38" s="169">
        <v>85.7</v>
      </c>
      <c r="J38" s="93">
        <f t="shared" si="4"/>
        <v>66.977829638273036</v>
      </c>
      <c r="K38" s="105">
        <v>6</v>
      </c>
      <c r="L38" s="105">
        <v>96.67</v>
      </c>
      <c r="M38" s="93">
        <f t="shared" si="5"/>
        <v>15.398761061946903</v>
      </c>
      <c r="N38" s="101">
        <f t="shared" si="6"/>
        <v>88.376590700219936</v>
      </c>
      <c r="O38" s="61"/>
    </row>
    <row r="39" spans="1:15" s="55" customFormat="1" ht="24">
      <c r="A39" s="108" t="s">
        <v>42</v>
      </c>
      <c r="B39" s="50"/>
      <c r="C39" s="51"/>
      <c r="D39" s="52">
        <v>41640</v>
      </c>
      <c r="E39" s="53">
        <v>1</v>
      </c>
      <c r="F39" s="53"/>
      <c r="G39" s="56">
        <v>8</v>
      </c>
      <c r="H39" s="57">
        <v>14</v>
      </c>
      <c r="I39" s="169">
        <v>90</v>
      </c>
      <c r="J39" s="93">
        <f t="shared" si="4"/>
        <v>63.777777777777779</v>
      </c>
      <c r="K39" s="105">
        <v>3</v>
      </c>
      <c r="L39" s="105">
        <v>113</v>
      </c>
      <c r="M39" s="93">
        <f t="shared" si="5"/>
        <v>18</v>
      </c>
      <c r="N39" s="101">
        <f t="shared" si="6"/>
        <v>84.777777777777771</v>
      </c>
      <c r="O39" s="61"/>
    </row>
    <row r="40" spans="1:15" s="61" customFormat="1" ht="12.75">
      <c r="A40" s="143" t="s">
        <v>33</v>
      </c>
      <c r="B40" s="144"/>
      <c r="C40" s="51"/>
      <c r="D40" s="52">
        <v>41640</v>
      </c>
      <c r="E40" s="53">
        <v>1</v>
      </c>
      <c r="F40" s="85"/>
      <c r="G40" s="53" t="s">
        <v>55</v>
      </c>
      <c r="H40" s="54">
        <v>14</v>
      </c>
      <c r="I40" s="169">
        <v>90</v>
      </c>
      <c r="J40" s="93">
        <f t="shared" si="4"/>
        <v>63.777777777777779</v>
      </c>
      <c r="K40" s="92">
        <v>9</v>
      </c>
      <c r="L40" s="92">
        <v>59</v>
      </c>
      <c r="M40" s="93">
        <f t="shared" si="5"/>
        <v>9.3982300884955752</v>
      </c>
      <c r="N40" s="101">
        <f t="shared" si="6"/>
        <v>82.176007866273352</v>
      </c>
    </row>
    <row r="41" spans="1:15" s="61" customFormat="1" ht="12.75">
      <c r="A41" s="108" t="s">
        <v>46</v>
      </c>
      <c r="B41" s="50"/>
      <c r="C41" s="59"/>
      <c r="D41" s="60">
        <v>41640</v>
      </c>
      <c r="E41" s="53">
        <v>1</v>
      </c>
      <c r="F41" s="53"/>
      <c r="G41" s="56" t="s">
        <v>59</v>
      </c>
      <c r="H41" s="57">
        <v>14</v>
      </c>
      <c r="I41" s="169">
        <v>89</v>
      </c>
      <c r="J41" s="93">
        <f t="shared" si="4"/>
        <v>64.49438202247191</v>
      </c>
      <c r="K41" s="105">
        <v>9</v>
      </c>
      <c r="L41" s="105">
        <v>51</v>
      </c>
      <c r="M41" s="93">
        <f t="shared" si="5"/>
        <v>8.1238938053097343</v>
      </c>
      <c r="N41" s="101">
        <f t="shared" si="6"/>
        <v>81.618275827781645</v>
      </c>
    </row>
    <row r="42" spans="1:15" s="61" customFormat="1" ht="12.75">
      <c r="A42" s="143" t="s">
        <v>34</v>
      </c>
      <c r="B42" s="144"/>
      <c r="C42" s="51"/>
      <c r="D42" s="52">
        <v>41640</v>
      </c>
      <c r="E42" s="53">
        <v>1</v>
      </c>
      <c r="F42" s="85"/>
      <c r="G42" s="53" t="s">
        <v>55</v>
      </c>
      <c r="H42" s="54">
        <v>14</v>
      </c>
      <c r="I42" s="169">
        <v>92</v>
      </c>
      <c r="J42" s="93">
        <f t="shared" si="4"/>
        <v>62.391304347826086</v>
      </c>
      <c r="K42" s="92">
        <v>9</v>
      </c>
      <c r="L42" s="92">
        <v>63</v>
      </c>
      <c r="M42" s="93">
        <f t="shared" si="5"/>
        <v>10.035398230088495</v>
      </c>
      <c r="N42" s="101">
        <f t="shared" si="6"/>
        <v>81.426702577914583</v>
      </c>
    </row>
    <row r="43" spans="1:15" s="49" customFormat="1" ht="24">
      <c r="A43" s="108" t="s">
        <v>44</v>
      </c>
      <c r="B43" s="92"/>
      <c r="C43" s="53"/>
      <c r="D43" s="107">
        <v>41640</v>
      </c>
      <c r="E43" s="102">
        <v>1</v>
      </c>
      <c r="F43" s="102">
        <v>2</v>
      </c>
      <c r="G43" s="53" t="s">
        <v>80</v>
      </c>
      <c r="H43" s="53" t="s">
        <v>80</v>
      </c>
      <c r="I43" s="169">
        <v>90</v>
      </c>
      <c r="J43" s="93">
        <f t="shared" si="4"/>
        <v>63.777777777777779</v>
      </c>
      <c r="K43" s="105">
        <v>12</v>
      </c>
      <c r="L43" s="105">
        <v>30</v>
      </c>
      <c r="M43" s="93">
        <f t="shared" si="5"/>
        <v>4.778761061946903</v>
      </c>
      <c r="N43" s="101">
        <f t="shared" si="6"/>
        <v>80.556538839724681</v>
      </c>
      <c r="O43" s="61"/>
    </row>
    <row r="44" spans="1:15" s="61" customFormat="1" ht="12.75">
      <c r="A44" s="108" t="s">
        <v>31</v>
      </c>
      <c r="B44" s="83"/>
      <c r="C44" s="51"/>
      <c r="D44" s="52">
        <v>41640</v>
      </c>
      <c r="E44" s="53">
        <v>1</v>
      </c>
      <c r="F44" s="53">
        <v>2</v>
      </c>
      <c r="G44" s="53">
        <v>5</v>
      </c>
      <c r="H44" s="54">
        <v>14</v>
      </c>
      <c r="I44" s="169">
        <v>82</v>
      </c>
      <c r="J44" s="93">
        <f t="shared" si="4"/>
        <v>70</v>
      </c>
      <c r="K44" s="92">
        <v>5</v>
      </c>
      <c r="L44" s="92">
        <v>33</v>
      </c>
      <c r="M44" s="93">
        <f t="shared" si="5"/>
        <v>5.2566371681415927</v>
      </c>
      <c r="N44" s="101">
        <f t="shared" si="6"/>
        <v>80.256637168141594</v>
      </c>
    </row>
    <row r="45" spans="1:15" s="45" customFormat="1" ht="12.75">
      <c r="A45" s="106" t="s">
        <v>37</v>
      </c>
      <c r="B45" s="92"/>
      <c r="C45" s="102"/>
      <c r="D45" s="103">
        <v>41640</v>
      </c>
      <c r="E45" s="102">
        <v>1</v>
      </c>
      <c r="F45" s="102"/>
      <c r="G45" s="102">
        <v>12</v>
      </c>
      <c r="H45" s="104">
        <v>14</v>
      </c>
      <c r="I45" s="169">
        <v>90</v>
      </c>
      <c r="J45" s="93">
        <f t="shared" si="4"/>
        <v>63.777777777777779</v>
      </c>
      <c r="K45" s="105">
        <v>9</v>
      </c>
      <c r="L45" s="105">
        <v>27</v>
      </c>
      <c r="M45" s="93">
        <f t="shared" si="5"/>
        <v>4.3008849557522124</v>
      </c>
      <c r="N45" s="101">
        <f t="shared" si="6"/>
        <v>77.078662733529981</v>
      </c>
      <c r="O45" s="61"/>
    </row>
    <row r="46" spans="1:15" s="49" customFormat="1" ht="15" customHeight="1">
      <c r="A46" s="106" t="s">
        <v>38</v>
      </c>
      <c r="B46" s="92"/>
      <c r="C46" s="53"/>
      <c r="D46" s="107">
        <v>41640</v>
      </c>
      <c r="E46" s="102">
        <v>1</v>
      </c>
      <c r="F46" s="102"/>
      <c r="G46" s="102" t="s">
        <v>58</v>
      </c>
      <c r="H46" s="104">
        <v>14</v>
      </c>
      <c r="I46" s="169">
        <v>85</v>
      </c>
      <c r="J46" s="93">
        <f t="shared" si="4"/>
        <v>67.529411764705884</v>
      </c>
      <c r="K46" s="105">
        <v>6</v>
      </c>
      <c r="L46" s="105">
        <v>20</v>
      </c>
      <c r="M46" s="93">
        <f t="shared" si="5"/>
        <v>3.1858407079646018</v>
      </c>
      <c r="N46" s="101">
        <f t="shared" si="6"/>
        <v>76.715252472670485</v>
      </c>
      <c r="O46" s="61"/>
    </row>
    <row r="47" spans="1:15" s="55" customFormat="1" ht="12.75">
      <c r="A47" s="108" t="s">
        <v>47</v>
      </c>
      <c r="B47" s="50"/>
      <c r="C47" s="51"/>
      <c r="D47" s="52">
        <v>41640</v>
      </c>
      <c r="E47" s="53">
        <v>1</v>
      </c>
      <c r="F47" s="53"/>
      <c r="G47" s="53">
        <v>4</v>
      </c>
      <c r="H47" s="104">
        <v>30</v>
      </c>
      <c r="I47" s="169">
        <v>94</v>
      </c>
      <c r="J47" s="93">
        <f t="shared" si="4"/>
        <v>61.063829787234042</v>
      </c>
      <c r="K47" s="105">
        <v>12</v>
      </c>
      <c r="L47" s="105">
        <v>22</v>
      </c>
      <c r="M47" s="93">
        <f t="shared" si="5"/>
        <v>3.5044247787610621</v>
      </c>
      <c r="N47" s="101">
        <f t="shared" si="6"/>
        <v>76.568254565995105</v>
      </c>
      <c r="O47" s="61"/>
    </row>
    <row r="48" spans="1:15" s="55" customFormat="1" ht="12.75">
      <c r="A48" s="108" t="s">
        <v>39</v>
      </c>
      <c r="B48" s="50"/>
      <c r="C48" s="51"/>
      <c r="D48" s="52">
        <v>41640</v>
      </c>
      <c r="E48" s="53">
        <v>1</v>
      </c>
      <c r="F48" s="53"/>
      <c r="G48" s="53">
        <v>25</v>
      </c>
      <c r="H48" s="54">
        <v>7</v>
      </c>
      <c r="I48" s="169">
        <v>100</v>
      </c>
      <c r="J48" s="93">
        <f t="shared" si="4"/>
        <v>57.4</v>
      </c>
      <c r="K48" s="105">
        <v>12</v>
      </c>
      <c r="L48" s="105">
        <v>39</v>
      </c>
      <c r="M48" s="93">
        <f t="shared" si="5"/>
        <v>6.2123893805309729</v>
      </c>
      <c r="N48" s="101">
        <f t="shared" si="6"/>
        <v>75.612389380530985</v>
      </c>
      <c r="O48" s="61"/>
    </row>
    <row r="49" spans="1:15" s="45" customFormat="1" ht="12.75">
      <c r="A49" s="106" t="s">
        <v>40</v>
      </c>
      <c r="B49" s="92"/>
      <c r="C49" s="102"/>
      <c r="D49" s="103">
        <v>41640</v>
      </c>
      <c r="E49" s="102">
        <v>1</v>
      </c>
      <c r="F49" s="102"/>
      <c r="G49" s="102">
        <v>10</v>
      </c>
      <c r="H49" s="104">
        <v>14</v>
      </c>
      <c r="I49" s="169">
        <v>86</v>
      </c>
      <c r="J49" s="93">
        <f t="shared" si="4"/>
        <v>66.744186046511629</v>
      </c>
      <c r="K49" s="105">
        <v>6</v>
      </c>
      <c r="L49" s="105">
        <v>17</v>
      </c>
      <c r="M49" s="93">
        <f t="shared" si="5"/>
        <v>2.7079646017699117</v>
      </c>
      <c r="N49" s="101">
        <f t="shared" si="6"/>
        <v>75.452150648281545</v>
      </c>
      <c r="O49" s="61"/>
    </row>
    <row r="50" spans="1:15" s="55" customFormat="1" ht="12.75">
      <c r="A50" s="108" t="s">
        <v>48</v>
      </c>
      <c r="B50" s="50"/>
      <c r="C50" s="51"/>
      <c r="D50" s="52">
        <v>41852</v>
      </c>
      <c r="E50" s="53">
        <v>1</v>
      </c>
      <c r="F50" s="53">
        <v>2</v>
      </c>
      <c r="G50" s="53">
        <v>4</v>
      </c>
      <c r="H50" s="104">
        <v>14</v>
      </c>
      <c r="I50" s="169">
        <v>89</v>
      </c>
      <c r="J50" s="93">
        <f t="shared" si="4"/>
        <v>64.49438202247191</v>
      </c>
      <c r="K50" s="105">
        <v>6</v>
      </c>
      <c r="L50" s="105">
        <v>24</v>
      </c>
      <c r="M50" s="93">
        <f t="shared" si="5"/>
        <v>3.8230088495575218</v>
      </c>
      <c r="N50" s="101">
        <f t="shared" si="6"/>
        <v>74.317390872029435</v>
      </c>
      <c r="O50" s="61"/>
    </row>
    <row r="51" spans="1:15" s="55" customFormat="1" ht="12.75">
      <c r="A51" s="106" t="s">
        <v>16</v>
      </c>
      <c r="B51" s="92"/>
      <c r="C51" s="53"/>
      <c r="D51" s="107">
        <v>41640</v>
      </c>
      <c r="E51" s="53">
        <v>1</v>
      </c>
      <c r="F51" s="53">
        <v>2</v>
      </c>
      <c r="G51" s="53">
        <v>40</v>
      </c>
      <c r="H51" s="54">
        <v>14</v>
      </c>
      <c r="I51" s="168">
        <v>96.4</v>
      </c>
      <c r="J51" s="93">
        <f t="shared" si="4"/>
        <v>59.543568464730292</v>
      </c>
      <c r="K51" s="105">
        <v>3</v>
      </c>
      <c r="L51" s="105">
        <v>29</v>
      </c>
      <c r="M51" s="93">
        <f t="shared" si="5"/>
        <v>4.6194690265486731</v>
      </c>
      <c r="N51" s="101">
        <f t="shared" si="6"/>
        <v>67.16303749127897</v>
      </c>
      <c r="O51" s="61"/>
    </row>
    <row r="52" spans="1:15" s="61" customFormat="1" ht="12.75">
      <c r="A52" s="108" t="s">
        <v>17</v>
      </c>
      <c r="B52" s="83"/>
      <c r="C52" s="51"/>
      <c r="D52" s="52">
        <v>41640</v>
      </c>
      <c r="E52" s="53">
        <v>1</v>
      </c>
      <c r="F52" s="53">
        <v>1</v>
      </c>
      <c r="G52" s="53">
        <v>15</v>
      </c>
      <c r="H52" s="54">
        <v>30</v>
      </c>
      <c r="I52" s="169">
        <v>90</v>
      </c>
      <c r="J52" s="93">
        <f t="shared" ref="J52:J53" si="7">$I$44/I52*70</f>
        <v>63.777777777777779</v>
      </c>
      <c r="K52" s="92">
        <v>1</v>
      </c>
      <c r="L52" s="92">
        <v>9.5</v>
      </c>
      <c r="M52" s="93">
        <f t="shared" si="5"/>
        <v>1.513274336283186</v>
      </c>
      <c r="N52" s="101">
        <f t="shared" si="6"/>
        <v>66.29105211406096</v>
      </c>
    </row>
    <row r="53" spans="1:15" s="61" customFormat="1" ht="24.75" thickBot="1">
      <c r="A53" s="157" t="s">
        <v>35</v>
      </c>
      <c r="B53" s="145"/>
      <c r="C53" s="79"/>
      <c r="D53" s="95" t="s">
        <v>69</v>
      </c>
      <c r="E53" s="96">
        <v>1</v>
      </c>
      <c r="F53" s="80"/>
      <c r="G53" s="96" t="s">
        <v>70</v>
      </c>
      <c r="H53" s="97" t="s">
        <v>71</v>
      </c>
      <c r="I53" s="176">
        <v>100</v>
      </c>
      <c r="J53" s="98">
        <f t="shared" si="7"/>
        <v>57.4</v>
      </c>
      <c r="K53" s="99" t="s">
        <v>72</v>
      </c>
      <c r="L53" s="99" t="s">
        <v>72</v>
      </c>
      <c r="M53" s="99" t="s">
        <v>72</v>
      </c>
      <c r="N53" s="100">
        <f>J53</f>
        <v>57.4</v>
      </c>
    </row>
    <row r="54" spans="1:15" s="49" customFormat="1" ht="15" customHeight="1">
      <c r="A54" s="46"/>
      <c r="B54" s="46"/>
      <c r="C54" s="62"/>
      <c r="D54" s="62"/>
      <c r="E54" s="63"/>
      <c r="F54" s="63"/>
      <c r="G54" s="63"/>
      <c r="H54" s="64"/>
      <c r="I54" s="65"/>
      <c r="O54" s="61"/>
    </row>
    <row r="55" spans="1:15" s="71" customFormat="1" ht="13.7" customHeight="1">
      <c r="A55" s="69" t="s">
        <v>60</v>
      </c>
      <c r="B55" s="69"/>
      <c r="C55" s="69"/>
      <c r="D55" s="69"/>
      <c r="E55" s="70"/>
      <c r="F55" s="70"/>
      <c r="G55" s="69"/>
      <c r="H55" s="69"/>
      <c r="I55" s="70"/>
      <c r="O55" s="61"/>
    </row>
    <row r="56" spans="1:15" s="71" customFormat="1" ht="13.7" customHeight="1" thickBot="1">
      <c r="A56" s="72"/>
      <c r="B56" s="72"/>
      <c r="C56" s="73"/>
      <c r="D56" s="73"/>
      <c r="E56" s="73"/>
      <c r="F56" s="73"/>
      <c r="G56" s="73"/>
      <c r="H56" s="73"/>
      <c r="I56" s="74"/>
      <c r="O56" s="61"/>
    </row>
    <row r="57" spans="1:15" s="61" customFormat="1" ht="24.75" customHeight="1">
      <c r="A57" s="188" t="s">
        <v>13</v>
      </c>
      <c r="B57" s="191" t="s">
        <v>15</v>
      </c>
      <c r="C57" s="146" t="s">
        <v>9</v>
      </c>
      <c r="D57" s="146" t="s">
        <v>28</v>
      </c>
      <c r="E57" s="199" t="s">
        <v>2</v>
      </c>
      <c r="F57" s="200"/>
      <c r="G57" s="194" t="s">
        <v>51</v>
      </c>
      <c r="H57" s="196" t="s">
        <v>14</v>
      </c>
      <c r="I57" s="159"/>
      <c r="J57" s="160"/>
      <c r="K57" s="75" t="s">
        <v>21</v>
      </c>
      <c r="L57" s="75"/>
      <c r="M57" s="75" t="s">
        <v>26</v>
      </c>
      <c r="N57" s="76"/>
    </row>
    <row r="58" spans="1:15" s="61" customFormat="1" ht="13.7" customHeight="1">
      <c r="A58" s="189"/>
      <c r="B58" s="192"/>
      <c r="C58" s="147" t="s">
        <v>10</v>
      </c>
      <c r="D58" s="147" t="s">
        <v>29</v>
      </c>
      <c r="E58" s="198" t="s">
        <v>5</v>
      </c>
      <c r="F58" s="198"/>
      <c r="G58" s="195"/>
      <c r="H58" s="197"/>
      <c r="I58" s="161" t="s">
        <v>6</v>
      </c>
      <c r="J58" s="77" t="s">
        <v>18</v>
      </c>
      <c r="K58" s="77" t="s">
        <v>20</v>
      </c>
      <c r="L58" s="77" t="s">
        <v>26</v>
      </c>
      <c r="M58" s="77" t="s">
        <v>20</v>
      </c>
      <c r="N58" s="78" t="s">
        <v>24</v>
      </c>
    </row>
    <row r="59" spans="1:15" s="61" customFormat="1" ht="12.75" thickBot="1">
      <c r="A59" s="190"/>
      <c r="B59" s="193"/>
      <c r="C59" s="79" t="s">
        <v>7</v>
      </c>
      <c r="D59" s="79" t="s">
        <v>30</v>
      </c>
      <c r="E59" s="80" t="s">
        <v>3</v>
      </c>
      <c r="F59" s="80" t="s">
        <v>4</v>
      </c>
      <c r="G59" s="80"/>
      <c r="H59" s="80"/>
      <c r="I59" s="162" t="s">
        <v>11</v>
      </c>
      <c r="J59" s="77" t="s">
        <v>19</v>
      </c>
      <c r="K59" s="81" t="s">
        <v>22</v>
      </c>
      <c r="L59" s="81" t="s">
        <v>27</v>
      </c>
      <c r="M59" s="81" t="s">
        <v>23</v>
      </c>
      <c r="N59" s="82" t="s">
        <v>25</v>
      </c>
    </row>
    <row r="60" spans="1:15" s="61" customFormat="1" ht="12.75">
      <c r="A60" s="108" t="s">
        <v>31</v>
      </c>
      <c r="B60" s="83"/>
      <c r="C60" s="51" t="s">
        <v>8</v>
      </c>
      <c r="D60" s="52">
        <v>41640</v>
      </c>
      <c r="E60" s="53">
        <v>1</v>
      </c>
      <c r="F60" s="53">
        <v>2</v>
      </c>
      <c r="G60" s="53">
        <v>4</v>
      </c>
      <c r="H60" s="54">
        <v>14</v>
      </c>
      <c r="I60" s="165">
        <v>62</v>
      </c>
      <c r="J60" s="123">
        <f>$I$60/I60*70</f>
        <v>70</v>
      </c>
      <c r="K60" s="84">
        <v>5</v>
      </c>
      <c r="L60" s="84">
        <v>33</v>
      </c>
      <c r="M60" s="43">
        <f>L60/$L$60*18</f>
        <v>18</v>
      </c>
      <c r="N60" s="131">
        <f>J60+K60+M60</f>
        <v>93</v>
      </c>
    </row>
    <row r="61" spans="1:15" s="55" customFormat="1" ht="12.75">
      <c r="A61" s="164" t="s">
        <v>16</v>
      </c>
      <c r="B61" s="39"/>
      <c r="C61" s="47" t="s">
        <v>8</v>
      </c>
      <c r="D61" s="48">
        <v>41640</v>
      </c>
      <c r="E61" s="47">
        <v>1</v>
      </c>
      <c r="F61" s="47">
        <v>2</v>
      </c>
      <c r="G61" s="47">
        <v>8</v>
      </c>
      <c r="H61" s="58">
        <v>14</v>
      </c>
      <c r="I61" s="177">
        <v>82.5</v>
      </c>
      <c r="J61" s="43">
        <f>$I$60/I61*70</f>
        <v>52.606060606060602</v>
      </c>
      <c r="K61" s="44">
        <v>3</v>
      </c>
      <c r="L61" s="44">
        <v>29</v>
      </c>
      <c r="M61" s="43">
        <f>L61/$L$60*18</f>
        <v>15.818181818181818</v>
      </c>
      <c r="N61" s="131">
        <f>J61+K61+M61</f>
        <v>71.424242424242422</v>
      </c>
      <c r="O61" s="61"/>
    </row>
    <row r="62" spans="1:15" s="61" customFormat="1" ht="13.5" thickBot="1">
      <c r="A62" s="157" t="s">
        <v>17</v>
      </c>
      <c r="B62" s="94"/>
      <c r="C62" s="95" t="s">
        <v>8</v>
      </c>
      <c r="D62" s="132">
        <v>41640</v>
      </c>
      <c r="E62" s="96">
        <v>1</v>
      </c>
      <c r="F62" s="96">
        <v>1</v>
      </c>
      <c r="G62" s="96">
        <v>4</v>
      </c>
      <c r="H62" s="97">
        <v>30</v>
      </c>
      <c r="I62" s="158">
        <v>72</v>
      </c>
      <c r="J62" s="130">
        <f t="shared" ref="J62" si="8">$I$60/I62*70</f>
        <v>60.277777777777779</v>
      </c>
      <c r="K62" s="135">
        <v>1</v>
      </c>
      <c r="L62" s="135">
        <v>9.5</v>
      </c>
      <c r="M62" s="130">
        <f>L62/$L$60*18</f>
        <v>5.1818181818181825</v>
      </c>
      <c r="N62" s="133">
        <f>J62+K62+M62</f>
        <v>66.459595959595958</v>
      </c>
    </row>
    <row r="63" spans="1:15" s="49" customFormat="1" ht="15" customHeight="1">
      <c r="A63" s="46"/>
      <c r="B63" s="46"/>
      <c r="C63" s="62"/>
      <c r="D63" s="62"/>
      <c r="E63" s="63"/>
      <c r="F63" s="63"/>
      <c r="G63" s="63"/>
      <c r="H63" s="64"/>
      <c r="I63" s="65"/>
      <c r="O63" s="61"/>
    </row>
    <row r="64" spans="1:15" s="66" customFormat="1" ht="15" customHeight="1">
      <c r="C64" s="67"/>
      <c r="D64" s="67"/>
      <c r="E64" s="67"/>
      <c r="F64" s="67"/>
      <c r="G64" s="67"/>
      <c r="H64" s="67"/>
      <c r="I64" s="68"/>
      <c r="O64" s="61"/>
    </row>
    <row r="65" spans="1:15" s="71" customFormat="1" ht="13.7" customHeight="1">
      <c r="A65" s="69" t="s">
        <v>61</v>
      </c>
      <c r="B65" s="69"/>
      <c r="C65" s="69"/>
      <c r="D65" s="69"/>
      <c r="E65" s="70"/>
      <c r="F65" s="70"/>
      <c r="G65" s="69"/>
      <c r="H65" s="69"/>
      <c r="I65" s="70"/>
      <c r="O65" s="61"/>
    </row>
    <row r="66" spans="1:15" s="71" customFormat="1" ht="13.7" customHeight="1" thickBot="1">
      <c r="A66" s="72"/>
      <c r="B66" s="72"/>
      <c r="C66" s="73"/>
      <c r="D66" s="73"/>
      <c r="E66" s="73"/>
      <c r="F66" s="73"/>
      <c r="G66" s="73"/>
      <c r="H66" s="73"/>
      <c r="I66" s="74"/>
      <c r="O66" s="61"/>
    </row>
    <row r="67" spans="1:15" s="61" customFormat="1" ht="24.75" customHeight="1">
      <c r="A67" s="188" t="s">
        <v>13</v>
      </c>
      <c r="B67" s="191" t="s">
        <v>15</v>
      </c>
      <c r="C67" s="146"/>
      <c r="D67" s="146" t="s">
        <v>28</v>
      </c>
      <c r="E67" s="199" t="s">
        <v>2</v>
      </c>
      <c r="F67" s="200"/>
      <c r="G67" s="194" t="s">
        <v>51</v>
      </c>
      <c r="H67" s="196" t="s">
        <v>14</v>
      </c>
      <c r="I67" s="159"/>
      <c r="J67" s="160"/>
      <c r="K67" s="75" t="s">
        <v>21</v>
      </c>
      <c r="L67" s="75"/>
      <c r="M67" s="75" t="s">
        <v>26</v>
      </c>
      <c r="N67" s="76"/>
    </row>
    <row r="68" spans="1:15" s="61" customFormat="1" ht="13.7" customHeight="1">
      <c r="A68" s="189"/>
      <c r="B68" s="192"/>
      <c r="C68" s="147"/>
      <c r="D68" s="147" t="s">
        <v>29</v>
      </c>
      <c r="E68" s="198" t="s">
        <v>5</v>
      </c>
      <c r="F68" s="198"/>
      <c r="G68" s="195"/>
      <c r="H68" s="197"/>
      <c r="I68" s="161" t="s">
        <v>6</v>
      </c>
      <c r="J68" s="77" t="s">
        <v>18</v>
      </c>
      <c r="K68" s="77" t="s">
        <v>20</v>
      </c>
      <c r="L68" s="77" t="s">
        <v>26</v>
      </c>
      <c r="M68" s="77" t="s">
        <v>20</v>
      </c>
      <c r="N68" s="78" t="s">
        <v>24</v>
      </c>
    </row>
    <row r="69" spans="1:15" s="61" customFormat="1" ht="12.75" thickBot="1">
      <c r="A69" s="190"/>
      <c r="B69" s="193"/>
      <c r="C69" s="79"/>
      <c r="D69" s="79" t="s">
        <v>30</v>
      </c>
      <c r="E69" s="80" t="s">
        <v>3</v>
      </c>
      <c r="F69" s="80" t="s">
        <v>4</v>
      </c>
      <c r="G69" s="80"/>
      <c r="H69" s="80"/>
      <c r="I69" s="162" t="s">
        <v>11</v>
      </c>
      <c r="J69" s="77" t="s">
        <v>19</v>
      </c>
      <c r="K69" s="81" t="s">
        <v>22</v>
      </c>
      <c r="L69" s="81" t="s">
        <v>27</v>
      </c>
      <c r="M69" s="81" t="s">
        <v>23</v>
      </c>
      <c r="N69" s="82" t="s">
        <v>25</v>
      </c>
    </row>
    <row r="70" spans="1:15" s="61" customFormat="1" ht="12.75">
      <c r="A70" s="108" t="s">
        <v>31</v>
      </c>
      <c r="B70" s="83"/>
      <c r="C70" s="51"/>
      <c r="D70" s="52">
        <v>41640</v>
      </c>
      <c r="E70" s="53">
        <v>1</v>
      </c>
      <c r="F70" s="53">
        <v>2</v>
      </c>
      <c r="G70" s="53">
        <v>4</v>
      </c>
      <c r="H70" s="54">
        <v>14</v>
      </c>
      <c r="I70" s="165">
        <v>62</v>
      </c>
      <c r="J70" s="148">
        <f>$I$70/I70*70</f>
        <v>70</v>
      </c>
      <c r="K70" s="84">
        <v>5</v>
      </c>
      <c r="L70" s="84">
        <v>33</v>
      </c>
      <c r="M70" s="43">
        <f>L70/$L$70*18</f>
        <v>18</v>
      </c>
      <c r="N70" s="131">
        <f>J70+K70+M70</f>
        <v>93</v>
      </c>
    </row>
    <row r="71" spans="1:15" s="55" customFormat="1" ht="12.75">
      <c r="A71" s="164" t="s">
        <v>16</v>
      </c>
      <c r="B71" s="39"/>
      <c r="C71" s="47"/>
      <c r="D71" s="48">
        <v>41640</v>
      </c>
      <c r="E71" s="47">
        <v>1</v>
      </c>
      <c r="F71" s="47">
        <v>2</v>
      </c>
      <c r="G71" s="47">
        <v>8</v>
      </c>
      <c r="H71" s="58">
        <v>14</v>
      </c>
      <c r="I71" s="177">
        <v>82.5</v>
      </c>
      <c r="J71" s="43">
        <f>$I$70/I71*70</f>
        <v>52.606060606060602</v>
      </c>
      <c r="K71" s="44">
        <v>3</v>
      </c>
      <c r="L71" s="44">
        <v>29</v>
      </c>
      <c r="M71" s="43">
        <f>L71/$L$70*18</f>
        <v>15.818181818181818</v>
      </c>
      <c r="N71" s="131">
        <f>J71+K71+M71</f>
        <v>71.424242424242422</v>
      </c>
      <c r="O71" s="61"/>
    </row>
    <row r="72" spans="1:15" s="61" customFormat="1" ht="13.5" thickBot="1">
      <c r="A72" s="157" t="s">
        <v>17</v>
      </c>
      <c r="B72" s="94"/>
      <c r="C72" s="95"/>
      <c r="D72" s="132">
        <v>41640</v>
      </c>
      <c r="E72" s="96">
        <v>1</v>
      </c>
      <c r="F72" s="96">
        <v>1</v>
      </c>
      <c r="G72" s="96">
        <v>4</v>
      </c>
      <c r="H72" s="97">
        <v>30</v>
      </c>
      <c r="I72" s="158">
        <v>72</v>
      </c>
      <c r="J72" s="130">
        <f t="shared" ref="J72" si="9">$I$70/I72*70</f>
        <v>60.277777777777779</v>
      </c>
      <c r="K72" s="135">
        <v>1</v>
      </c>
      <c r="L72" s="135">
        <v>9.5</v>
      </c>
      <c r="M72" s="130">
        <f>L72/$L$70*18</f>
        <v>5.1818181818181825</v>
      </c>
      <c r="N72" s="133">
        <f>J72+K72+M72</f>
        <v>66.459595959595958</v>
      </c>
    </row>
    <row r="73" spans="1:15" s="66" customFormat="1" ht="15" customHeight="1">
      <c r="A73" s="86"/>
      <c r="B73" s="86"/>
      <c r="C73" s="87"/>
      <c r="D73" s="87"/>
      <c r="E73" s="87"/>
      <c r="F73" s="87"/>
      <c r="G73" s="87"/>
      <c r="H73" s="87"/>
      <c r="I73" s="88"/>
      <c r="L73" s="136"/>
      <c r="O73" s="61"/>
    </row>
    <row r="74" spans="1:15" s="66" customFormat="1" ht="15" customHeight="1">
      <c r="A74" s="86"/>
      <c r="B74" s="86"/>
      <c r="C74" s="87"/>
      <c r="D74" s="87"/>
      <c r="E74" s="87"/>
      <c r="F74" s="87"/>
      <c r="G74" s="87"/>
      <c r="H74" s="87"/>
      <c r="I74" s="88"/>
      <c r="O74" s="61"/>
    </row>
    <row r="75" spans="1:15" s="71" customFormat="1" ht="13.7" customHeight="1">
      <c r="A75" s="69" t="s">
        <v>62</v>
      </c>
      <c r="B75" s="69"/>
      <c r="C75" s="69"/>
      <c r="D75" s="69"/>
      <c r="E75" s="70"/>
      <c r="F75" s="70"/>
      <c r="G75" s="69"/>
      <c r="H75" s="69"/>
      <c r="I75" s="70"/>
      <c r="O75" s="61"/>
    </row>
    <row r="76" spans="1:15" s="71" customFormat="1" ht="13.7" customHeight="1" thickBot="1">
      <c r="A76" s="72"/>
      <c r="B76" s="72"/>
      <c r="C76" s="73"/>
      <c r="D76" s="73"/>
      <c r="E76" s="73"/>
      <c r="F76" s="73"/>
      <c r="G76" s="73"/>
      <c r="H76" s="73"/>
      <c r="I76" s="74"/>
      <c r="O76" s="61"/>
    </row>
    <row r="77" spans="1:15" s="61" customFormat="1" ht="24.75" customHeight="1">
      <c r="A77" s="188" t="s">
        <v>13</v>
      </c>
      <c r="B77" s="191" t="s">
        <v>15</v>
      </c>
      <c r="C77" s="146" t="s">
        <v>9</v>
      </c>
      <c r="D77" s="146" t="s">
        <v>28</v>
      </c>
      <c r="E77" s="199" t="s">
        <v>2</v>
      </c>
      <c r="F77" s="200"/>
      <c r="G77" s="194" t="s">
        <v>51</v>
      </c>
      <c r="H77" s="196" t="s">
        <v>14</v>
      </c>
      <c r="I77" s="159"/>
      <c r="J77" s="160"/>
      <c r="K77" s="75" t="s">
        <v>21</v>
      </c>
      <c r="L77" s="75"/>
      <c r="M77" s="75" t="s">
        <v>26</v>
      </c>
      <c r="N77" s="76"/>
    </row>
    <row r="78" spans="1:15" s="61" customFormat="1" ht="13.7" customHeight="1">
      <c r="A78" s="189"/>
      <c r="B78" s="192"/>
      <c r="C78" s="147" t="s">
        <v>10</v>
      </c>
      <c r="D78" s="147" t="s">
        <v>29</v>
      </c>
      <c r="E78" s="198" t="s">
        <v>5</v>
      </c>
      <c r="F78" s="198"/>
      <c r="G78" s="195"/>
      <c r="H78" s="197"/>
      <c r="I78" s="161" t="s">
        <v>6</v>
      </c>
      <c r="J78" s="77" t="s">
        <v>18</v>
      </c>
      <c r="K78" s="77" t="s">
        <v>20</v>
      </c>
      <c r="L78" s="77" t="s">
        <v>26</v>
      </c>
      <c r="M78" s="77" t="s">
        <v>20</v>
      </c>
      <c r="N78" s="78" t="s">
        <v>24</v>
      </c>
    </row>
    <row r="79" spans="1:15" s="61" customFormat="1" ht="12.75" thickBot="1">
      <c r="A79" s="190"/>
      <c r="B79" s="193"/>
      <c r="C79" s="79" t="s">
        <v>7</v>
      </c>
      <c r="D79" s="79" t="s">
        <v>30</v>
      </c>
      <c r="E79" s="80" t="s">
        <v>3</v>
      </c>
      <c r="F79" s="80" t="s">
        <v>4</v>
      </c>
      <c r="G79" s="80"/>
      <c r="H79" s="80"/>
      <c r="I79" s="162" t="s">
        <v>11</v>
      </c>
      <c r="J79" s="81" t="s">
        <v>19</v>
      </c>
      <c r="K79" s="81" t="s">
        <v>22</v>
      </c>
      <c r="L79" s="81" t="s">
        <v>27</v>
      </c>
      <c r="M79" s="81" t="s">
        <v>23</v>
      </c>
      <c r="N79" s="82" t="s">
        <v>25</v>
      </c>
    </row>
    <row r="80" spans="1:15" s="45" customFormat="1" ht="12.75">
      <c r="A80" s="106" t="s">
        <v>41</v>
      </c>
      <c r="B80" s="92"/>
      <c r="C80" s="53" t="s">
        <v>8</v>
      </c>
      <c r="D80" s="107">
        <v>41640</v>
      </c>
      <c r="E80" s="53">
        <v>1</v>
      </c>
      <c r="F80" s="53"/>
      <c r="G80" s="53">
        <v>4</v>
      </c>
      <c r="H80" s="109" t="s">
        <v>67</v>
      </c>
      <c r="I80" s="168">
        <v>99</v>
      </c>
      <c r="J80" s="93">
        <f t="shared" ref="J80:J88" si="10">$I$83/I80*70</f>
        <v>57.979797979797979</v>
      </c>
      <c r="K80" s="105">
        <v>12</v>
      </c>
      <c r="L80" s="105">
        <v>430</v>
      </c>
      <c r="M80" s="93">
        <f t="shared" ref="M80:M90" si="11">L80/$L$80*18</f>
        <v>18</v>
      </c>
      <c r="N80" s="101">
        <f>J80+K80+M80</f>
        <v>87.979797979797979</v>
      </c>
      <c r="O80" s="61"/>
    </row>
    <row r="81" spans="1:15" s="45" customFormat="1" ht="12.75">
      <c r="A81" s="106" t="s">
        <v>43</v>
      </c>
      <c r="B81" s="50"/>
      <c r="C81" s="102" t="s">
        <v>52</v>
      </c>
      <c r="D81" s="103">
        <v>41640</v>
      </c>
      <c r="E81" s="102">
        <v>1</v>
      </c>
      <c r="F81" s="102"/>
      <c r="G81" s="102">
        <v>10</v>
      </c>
      <c r="H81" s="104">
        <v>14</v>
      </c>
      <c r="I81" s="169">
        <v>88</v>
      </c>
      <c r="J81" s="93">
        <f t="shared" si="10"/>
        <v>65.22727272727272</v>
      </c>
      <c r="K81" s="105">
        <v>7.5</v>
      </c>
      <c r="L81" s="105">
        <v>59</v>
      </c>
      <c r="M81" s="93">
        <f t="shared" si="11"/>
        <v>2.4697674418604652</v>
      </c>
      <c r="N81" s="101">
        <f>J81+K81+M81</f>
        <v>75.197040169133189</v>
      </c>
      <c r="O81" s="61"/>
    </row>
    <row r="82" spans="1:15" s="61" customFormat="1" ht="12.75">
      <c r="A82" s="108" t="s">
        <v>46</v>
      </c>
      <c r="B82" s="50"/>
      <c r="C82" s="59" t="s">
        <v>8</v>
      </c>
      <c r="D82" s="60">
        <v>41640</v>
      </c>
      <c r="E82" s="53">
        <v>1</v>
      </c>
      <c r="F82" s="53"/>
      <c r="G82" s="56" t="s">
        <v>66</v>
      </c>
      <c r="H82" s="57">
        <v>14</v>
      </c>
      <c r="I82" s="169">
        <v>89</v>
      </c>
      <c r="J82" s="93">
        <f t="shared" si="10"/>
        <v>64.49438202247191</v>
      </c>
      <c r="K82" s="105">
        <v>9</v>
      </c>
      <c r="L82" s="105">
        <v>35</v>
      </c>
      <c r="M82" s="93">
        <f t="shared" si="11"/>
        <v>1.4651162790697676</v>
      </c>
      <c r="N82" s="101">
        <f>J82+K82+M82</f>
        <v>74.959498301541672</v>
      </c>
    </row>
    <row r="83" spans="1:15" s="61" customFormat="1" ht="12.75">
      <c r="A83" s="108" t="s">
        <v>31</v>
      </c>
      <c r="B83" s="83"/>
      <c r="C83" s="51" t="s">
        <v>8</v>
      </c>
      <c r="D83" s="52">
        <v>41640</v>
      </c>
      <c r="E83" s="53">
        <v>1</v>
      </c>
      <c r="F83" s="53">
        <v>2</v>
      </c>
      <c r="G83" s="53">
        <v>8</v>
      </c>
      <c r="H83" s="54">
        <v>14</v>
      </c>
      <c r="I83" s="169">
        <v>82</v>
      </c>
      <c r="J83" s="93">
        <f t="shared" si="10"/>
        <v>70</v>
      </c>
      <c r="K83" s="92">
        <v>3</v>
      </c>
      <c r="L83" s="92">
        <v>17</v>
      </c>
      <c r="M83" s="93">
        <f t="shared" si="11"/>
        <v>0.71162790697674416</v>
      </c>
      <c r="N83" s="101">
        <f t="shared" ref="N83:N90" si="12">J83+K83+M83</f>
        <v>73.711627906976744</v>
      </c>
    </row>
    <row r="84" spans="1:15" s="55" customFormat="1" ht="24">
      <c r="A84" s="108" t="s">
        <v>42</v>
      </c>
      <c r="B84" s="50"/>
      <c r="C84" s="51" t="s">
        <v>8</v>
      </c>
      <c r="D84" s="52">
        <v>41640</v>
      </c>
      <c r="E84" s="53">
        <v>1</v>
      </c>
      <c r="F84" s="53"/>
      <c r="G84" s="56">
        <v>8</v>
      </c>
      <c r="H84" s="57">
        <v>14</v>
      </c>
      <c r="I84" s="169">
        <v>90</v>
      </c>
      <c r="J84" s="93">
        <f t="shared" si="10"/>
        <v>63.777777777777779</v>
      </c>
      <c r="K84" s="105">
        <v>3</v>
      </c>
      <c r="L84" s="105">
        <v>116</v>
      </c>
      <c r="M84" s="93">
        <f t="shared" si="11"/>
        <v>4.8558139534883722</v>
      </c>
      <c r="N84" s="101">
        <f>J84+K84+M84</f>
        <v>71.633591731266137</v>
      </c>
      <c r="O84" s="61"/>
    </row>
    <row r="85" spans="1:15" s="45" customFormat="1" ht="12.75">
      <c r="A85" s="106" t="s">
        <v>40</v>
      </c>
      <c r="B85" s="92"/>
      <c r="C85" s="102" t="s">
        <v>8</v>
      </c>
      <c r="D85" s="103">
        <v>41640</v>
      </c>
      <c r="E85" s="102">
        <v>1</v>
      </c>
      <c r="F85" s="102"/>
      <c r="G85" s="102">
        <v>10</v>
      </c>
      <c r="H85" s="104">
        <v>14</v>
      </c>
      <c r="I85" s="169">
        <v>86</v>
      </c>
      <c r="J85" s="93">
        <f t="shared" si="10"/>
        <v>66.744186046511629</v>
      </c>
      <c r="K85" s="105">
        <v>3</v>
      </c>
      <c r="L85" s="105">
        <v>8</v>
      </c>
      <c r="M85" s="93">
        <f t="shared" si="11"/>
        <v>0.33488372093023255</v>
      </c>
      <c r="N85" s="101">
        <f>J85+K85+M85</f>
        <v>70.079069767441865</v>
      </c>
      <c r="O85" s="61"/>
    </row>
    <row r="86" spans="1:15" s="45" customFormat="1" ht="12.75">
      <c r="A86" s="106" t="s">
        <v>36</v>
      </c>
      <c r="B86" s="92"/>
      <c r="C86" s="102" t="s">
        <v>8</v>
      </c>
      <c r="D86" s="103">
        <v>41640</v>
      </c>
      <c r="E86" s="102">
        <v>1</v>
      </c>
      <c r="F86" s="102"/>
      <c r="G86" s="102">
        <v>4</v>
      </c>
      <c r="H86" s="104">
        <v>14</v>
      </c>
      <c r="I86" s="169">
        <v>96.4</v>
      </c>
      <c r="J86" s="93">
        <f t="shared" si="10"/>
        <v>59.543568464730292</v>
      </c>
      <c r="K86" s="105">
        <v>9</v>
      </c>
      <c r="L86" s="105">
        <v>34</v>
      </c>
      <c r="M86" s="93">
        <f t="shared" si="11"/>
        <v>1.4232558139534883</v>
      </c>
      <c r="N86" s="101">
        <f>J86+K86+M86</f>
        <v>69.966824278683788</v>
      </c>
      <c r="O86" s="61"/>
    </row>
    <row r="87" spans="1:15" s="55" customFormat="1" ht="12.75">
      <c r="A87" s="108" t="s">
        <v>48</v>
      </c>
      <c r="B87" s="50"/>
      <c r="C87" s="51" t="s">
        <v>8</v>
      </c>
      <c r="D87" s="52">
        <v>41852</v>
      </c>
      <c r="E87" s="53">
        <v>1</v>
      </c>
      <c r="F87" s="53">
        <v>2</v>
      </c>
      <c r="G87" s="53">
        <v>4</v>
      </c>
      <c r="H87" s="104">
        <v>14</v>
      </c>
      <c r="I87" s="169">
        <v>89</v>
      </c>
      <c r="J87" s="93">
        <f t="shared" si="10"/>
        <v>64.49438202247191</v>
      </c>
      <c r="K87" s="105">
        <v>3</v>
      </c>
      <c r="L87" s="105">
        <v>4</v>
      </c>
      <c r="M87" s="93">
        <f t="shared" si="11"/>
        <v>0.16744186046511628</v>
      </c>
      <c r="N87" s="101">
        <f>J87+K87+M87</f>
        <v>67.661823882937028</v>
      </c>
      <c r="O87" s="61"/>
    </row>
    <row r="88" spans="1:15" s="45" customFormat="1" ht="12.75">
      <c r="A88" s="106" t="s">
        <v>37</v>
      </c>
      <c r="B88" s="92"/>
      <c r="C88" s="102" t="s">
        <v>8</v>
      </c>
      <c r="D88" s="103">
        <v>41640</v>
      </c>
      <c r="E88" s="102">
        <v>1</v>
      </c>
      <c r="F88" s="102"/>
      <c r="G88" s="102">
        <v>12</v>
      </c>
      <c r="H88" s="104">
        <v>14</v>
      </c>
      <c r="I88" s="169">
        <v>90</v>
      </c>
      <c r="J88" s="93">
        <f t="shared" si="10"/>
        <v>63.777777777777779</v>
      </c>
      <c r="K88" s="105">
        <v>0</v>
      </c>
      <c r="L88" s="105">
        <v>4</v>
      </c>
      <c r="M88" s="93">
        <f t="shared" si="11"/>
        <v>0.16744186046511628</v>
      </c>
      <c r="N88" s="101">
        <f>J88+K88+M88</f>
        <v>63.945219638242897</v>
      </c>
      <c r="O88" s="61"/>
    </row>
    <row r="89" spans="1:15" s="61" customFormat="1" ht="12.75">
      <c r="A89" s="108" t="s">
        <v>17</v>
      </c>
      <c r="B89" s="83"/>
      <c r="C89" s="51" t="s">
        <v>8</v>
      </c>
      <c r="D89" s="52">
        <v>41640</v>
      </c>
      <c r="E89" s="53">
        <v>1</v>
      </c>
      <c r="F89" s="53">
        <v>1</v>
      </c>
      <c r="G89" s="53">
        <v>10</v>
      </c>
      <c r="H89" s="54">
        <v>30</v>
      </c>
      <c r="I89" s="169">
        <v>90</v>
      </c>
      <c r="J89" s="93">
        <f t="shared" ref="J89:J91" si="13">$I$83/I89*70</f>
        <v>63.777777777777779</v>
      </c>
      <c r="K89" s="173">
        <v>0</v>
      </c>
      <c r="L89" s="92">
        <v>1</v>
      </c>
      <c r="M89" s="93">
        <f t="shared" si="11"/>
        <v>4.1860465116279069E-2</v>
      </c>
      <c r="N89" s="101">
        <f t="shared" si="12"/>
        <v>63.819638242894058</v>
      </c>
    </row>
    <row r="90" spans="1:15" s="55" customFormat="1" ht="12.75">
      <c r="A90" s="106" t="s">
        <v>16</v>
      </c>
      <c r="B90" s="92"/>
      <c r="C90" s="53" t="s">
        <v>8</v>
      </c>
      <c r="D90" s="107">
        <v>41640</v>
      </c>
      <c r="E90" s="53">
        <v>1</v>
      </c>
      <c r="F90" s="53">
        <v>2</v>
      </c>
      <c r="G90" s="53">
        <v>25</v>
      </c>
      <c r="H90" s="54">
        <v>14</v>
      </c>
      <c r="I90" s="168">
        <v>96.4</v>
      </c>
      <c r="J90" s="93">
        <f t="shared" si="13"/>
        <v>59.543568464730292</v>
      </c>
      <c r="K90" s="105">
        <v>3</v>
      </c>
      <c r="L90" s="105">
        <v>2</v>
      </c>
      <c r="M90" s="93">
        <f t="shared" si="11"/>
        <v>8.3720930232558138E-2</v>
      </c>
      <c r="N90" s="101">
        <f t="shared" si="12"/>
        <v>62.627289394962851</v>
      </c>
      <c r="O90" s="61"/>
    </row>
    <row r="91" spans="1:15" s="49" customFormat="1" ht="24.75" thickBot="1">
      <c r="A91" s="174" t="s">
        <v>35</v>
      </c>
      <c r="B91" s="175"/>
      <c r="C91" s="96" t="s">
        <v>8</v>
      </c>
      <c r="D91" s="95" t="s">
        <v>69</v>
      </c>
      <c r="E91" s="110">
        <v>1</v>
      </c>
      <c r="F91" s="110"/>
      <c r="G91" s="96" t="s">
        <v>70</v>
      </c>
      <c r="H91" s="111"/>
      <c r="I91" s="176">
        <v>100</v>
      </c>
      <c r="J91" s="98">
        <f t="shared" si="13"/>
        <v>57.4</v>
      </c>
      <c r="K91" s="99" t="s">
        <v>72</v>
      </c>
      <c r="L91" s="99" t="s">
        <v>72</v>
      </c>
      <c r="M91" s="99" t="s">
        <v>72</v>
      </c>
      <c r="N91" s="100">
        <f>J91</f>
        <v>57.4</v>
      </c>
      <c r="O91" s="61"/>
    </row>
    <row r="92" spans="1:15" s="49" customFormat="1" ht="15" customHeight="1">
      <c r="A92" s="89"/>
      <c r="B92" s="89"/>
      <c r="C92" s="90"/>
      <c r="D92" s="91"/>
      <c r="E92" s="63"/>
      <c r="F92" s="63"/>
      <c r="G92" s="63"/>
      <c r="H92" s="64"/>
      <c r="I92" s="65"/>
      <c r="O92" s="61"/>
    </row>
    <row r="93" spans="1:15" s="66" customFormat="1" ht="15" customHeight="1">
      <c r="C93" s="67"/>
      <c r="D93" s="67"/>
      <c r="E93" s="67"/>
      <c r="F93" s="67"/>
      <c r="G93" s="67"/>
      <c r="H93" s="67"/>
      <c r="I93" s="68"/>
      <c r="O93" s="61"/>
    </row>
    <row r="94" spans="1:15" s="71" customFormat="1" ht="13.7" customHeight="1">
      <c r="A94" s="69" t="s">
        <v>63</v>
      </c>
      <c r="B94" s="69"/>
      <c r="C94" s="69"/>
      <c r="D94" s="69"/>
      <c r="E94" s="70"/>
      <c r="F94" s="70"/>
      <c r="G94" s="69"/>
      <c r="H94" s="69"/>
      <c r="I94" s="70"/>
      <c r="O94" s="61"/>
    </row>
    <row r="95" spans="1:15" s="71" customFormat="1" ht="13.7" customHeight="1" thickBot="1">
      <c r="A95" s="72"/>
      <c r="B95" s="72"/>
      <c r="C95" s="73"/>
      <c r="D95" s="73"/>
      <c r="E95" s="73"/>
      <c r="F95" s="73"/>
      <c r="G95" s="73"/>
      <c r="H95" s="73"/>
      <c r="I95" s="74"/>
      <c r="O95" s="61"/>
    </row>
    <row r="96" spans="1:15" s="61" customFormat="1" ht="24.75" customHeight="1">
      <c r="A96" s="188" t="s">
        <v>13</v>
      </c>
      <c r="B96" s="191" t="s">
        <v>15</v>
      </c>
      <c r="C96" s="146"/>
      <c r="D96" s="146" t="s">
        <v>28</v>
      </c>
      <c r="E96" s="199" t="s">
        <v>2</v>
      </c>
      <c r="F96" s="200"/>
      <c r="G96" s="194" t="s">
        <v>51</v>
      </c>
      <c r="H96" s="196" t="s">
        <v>14</v>
      </c>
      <c r="I96" s="159"/>
      <c r="J96" s="160"/>
      <c r="K96" s="75" t="s">
        <v>21</v>
      </c>
      <c r="L96" s="75"/>
      <c r="M96" s="75" t="s">
        <v>26</v>
      </c>
      <c r="N96" s="76"/>
    </row>
    <row r="97" spans="1:15" s="61" customFormat="1" ht="13.7" customHeight="1">
      <c r="A97" s="189"/>
      <c r="B97" s="192"/>
      <c r="C97" s="147"/>
      <c r="D97" s="147" t="s">
        <v>29</v>
      </c>
      <c r="E97" s="198" t="s">
        <v>5</v>
      </c>
      <c r="F97" s="198"/>
      <c r="G97" s="195"/>
      <c r="H97" s="197"/>
      <c r="I97" s="161" t="s">
        <v>6</v>
      </c>
      <c r="J97" s="77" t="s">
        <v>18</v>
      </c>
      <c r="K97" s="77" t="s">
        <v>20</v>
      </c>
      <c r="L97" s="77" t="s">
        <v>26</v>
      </c>
      <c r="M97" s="77" t="s">
        <v>20</v>
      </c>
      <c r="N97" s="78" t="s">
        <v>24</v>
      </c>
    </row>
    <row r="98" spans="1:15" s="61" customFormat="1" ht="12.75" thickBot="1">
      <c r="A98" s="190"/>
      <c r="B98" s="193"/>
      <c r="C98" s="79"/>
      <c r="D98" s="79" t="s">
        <v>30</v>
      </c>
      <c r="E98" s="80" t="s">
        <v>3</v>
      </c>
      <c r="F98" s="80" t="s">
        <v>4</v>
      </c>
      <c r="G98" s="80"/>
      <c r="H98" s="80"/>
      <c r="I98" s="162" t="s">
        <v>11</v>
      </c>
      <c r="J98" s="81" t="s">
        <v>19</v>
      </c>
      <c r="K98" s="81" t="s">
        <v>22</v>
      </c>
      <c r="L98" s="81" t="s">
        <v>27</v>
      </c>
      <c r="M98" s="81" t="s">
        <v>23</v>
      </c>
      <c r="N98" s="82" t="s">
        <v>25</v>
      </c>
    </row>
    <row r="99" spans="1:15" s="45" customFormat="1" ht="12.75">
      <c r="A99" s="106" t="s">
        <v>41</v>
      </c>
      <c r="B99" s="92"/>
      <c r="C99" s="53"/>
      <c r="D99" s="107">
        <v>41640</v>
      </c>
      <c r="E99" s="53">
        <v>1</v>
      </c>
      <c r="F99" s="53"/>
      <c r="G99" s="53">
        <v>1</v>
      </c>
      <c r="H99" s="109" t="s">
        <v>68</v>
      </c>
      <c r="I99" s="168">
        <v>99</v>
      </c>
      <c r="J99" s="93">
        <f t="shared" ref="J99:J107" si="14">$I$102/I99*70</f>
        <v>57.979797979797979</v>
      </c>
      <c r="K99" s="105">
        <v>12</v>
      </c>
      <c r="L99" s="105">
        <v>430</v>
      </c>
      <c r="M99" s="93">
        <f t="shared" ref="M99:M109" si="15">L99/$L$99*18</f>
        <v>18</v>
      </c>
      <c r="N99" s="101">
        <f>J99+K99+M99</f>
        <v>87.979797979797979</v>
      </c>
      <c r="O99" s="61"/>
    </row>
    <row r="100" spans="1:15" s="45" customFormat="1" ht="12.75">
      <c r="A100" s="106" t="s">
        <v>43</v>
      </c>
      <c r="B100" s="50"/>
      <c r="C100" s="102"/>
      <c r="D100" s="103">
        <v>41640</v>
      </c>
      <c r="E100" s="102">
        <v>1</v>
      </c>
      <c r="F100" s="102"/>
      <c r="G100" s="102">
        <v>4</v>
      </c>
      <c r="H100" s="104">
        <v>14</v>
      </c>
      <c r="I100" s="169">
        <v>88</v>
      </c>
      <c r="J100" s="93">
        <f t="shared" si="14"/>
        <v>65.22727272727272</v>
      </c>
      <c r="K100" s="105">
        <v>7.5</v>
      </c>
      <c r="L100" s="105">
        <v>59</v>
      </c>
      <c r="M100" s="93">
        <f t="shared" si="15"/>
        <v>2.4697674418604652</v>
      </c>
      <c r="N100" s="101">
        <f>J100+K100+M100</f>
        <v>75.197040169133189</v>
      </c>
      <c r="O100" s="61"/>
    </row>
    <row r="101" spans="1:15" s="61" customFormat="1" ht="12.75">
      <c r="A101" s="108" t="s">
        <v>46</v>
      </c>
      <c r="B101" s="50"/>
      <c r="C101" s="59"/>
      <c r="D101" s="60">
        <v>41640</v>
      </c>
      <c r="E101" s="53">
        <v>1</v>
      </c>
      <c r="F101" s="53"/>
      <c r="G101" s="56" t="s">
        <v>66</v>
      </c>
      <c r="H101" s="57">
        <v>14</v>
      </c>
      <c r="I101" s="169">
        <v>89</v>
      </c>
      <c r="J101" s="93">
        <f t="shared" si="14"/>
        <v>64.49438202247191</v>
      </c>
      <c r="K101" s="105">
        <v>9</v>
      </c>
      <c r="L101" s="105">
        <v>35</v>
      </c>
      <c r="M101" s="93">
        <f t="shared" si="15"/>
        <v>1.4651162790697676</v>
      </c>
      <c r="N101" s="101">
        <f>J101+K101+M101</f>
        <v>74.959498301541672</v>
      </c>
    </row>
    <row r="102" spans="1:15" s="61" customFormat="1" ht="12.75">
      <c r="A102" s="108" t="s">
        <v>31</v>
      </c>
      <c r="B102" s="83"/>
      <c r="C102" s="51"/>
      <c r="D102" s="52">
        <v>41640</v>
      </c>
      <c r="E102" s="53">
        <v>1</v>
      </c>
      <c r="F102" s="53">
        <v>2</v>
      </c>
      <c r="G102" s="53">
        <v>5</v>
      </c>
      <c r="H102" s="54">
        <v>14</v>
      </c>
      <c r="I102" s="169">
        <v>82</v>
      </c>
      <c r="J102" s="93">
        <f t="shared" si="14"/>
        <v>70</v>
      </c>
      <c r="K102" s="92">
        <v>3</v>
      </c>
      <c r="L102" s="92">
        <v>17</v>
      </c>
      <c r="M102" s="93">
        <f t="shared" si="15"/>
        <v>0.71162790697674416</v>
      </c>
      <c r="N102" s="101">
        <f t="shared" ref="N102:N109" si="16">J102+K102+M102</f>
        <v>73.711627906976744</v>
      </c>
    </row>
    <row r="103" spans="1:15" s="55" customFormat="1" ht="12.75">
      <c r="A103" s="108" t="s">
        <v>47</v>
      </c>
      <c r="B103" s="50"/>
      <c r="C103" s="51"/>
      <c r="D103" s="52">
        <v>41640</v>
      </c>
      <c r="E103" s="53">
        <v>1</v>
      </c>
      <c r="F103" s="53"/>
      <c r="G103" s="53">
        <v>4</v>
      </c>
      <c r="H103" s="104">
        <v>30</v>
      </c>
      <c r="I103" s="169">
        <v>94</v>
      </c>
      <c r="J103" s="93">
        <f t="shared" si="14"/>
        <v>61.063829787234042</v>
      </c>
      <c r="K103" s="105">
        <v>12</v>
      </c>
      <c r="L103" s="105">
        <v>7</v>
      </c>
      <c r="M103" s="93">
        <f t="shared" si="15"/>
        <v>0.2930232558139535</v>
      </c>
      <c r="N103" s="101">
        <f>J103+K103+M103</f>
        <v>73.356853043047991</v>
      </c>
      <c r="O103" s="61"/>
    </row>
    <row r="104" spans="1:15" s="55" customFormat="1" ht="24">
      <c r="A104" s="108" t="s">
        <v>42</v>
      </c>
      <c r="B104" s="50"/>
      <c r="C104" s="51"/>
      <c r="D104" s="52">
        <v>41640</v>
      </c>
      <c r="E104" s="53">
        <v>1</v>
      </c>
      <c r="F104" s="53"/>
      <c r="G104" s="56">
        <v>8</v>
      </c>
      <c r="H104" s="57">
        <v>14</v>
      </c>
      <c r="I104" s="169">
        <v>90</v>
      </c>
      <c r="J104" s="93">
        <f t="shared" si="14"/>
        <v>63.777777777777779</v>
      </c>
      <c r="K104" s="105">
        <v>3</v>
      </c>
      <c r="L104" s="105">
        <v>116</v>
      </c>
      <c r="M104" s="93">
        <f t="shared" si="15"/>
        <v>4.8558139534883722</v>
      </c>
      <c r="N104" s="101">
        <f>J104+K104+M104</f>
        <v>71.633591731266137</v>
      </c>
      <c r="O104" s="61"/>
    </row>
    <row r="105" spans="1:15" s="45" customFormat="1" ht="12.75">
      <c r="A105" s="106" t="s">
        <v>40</v>
      </c>
      <c r="B105" s="92"/>
      <c r="C105" s="102"/>
      <c r="D105" s="103">
        <v>41640</v>
      </c>
      <c r="E105" s="102">
        <v>1</v>
      </c>
      <c r="F105" s="102"/>
      <c r="G105" s="102">
        <v>10</v>
      </c>
      <c r="H105" s="104">
        <v>14</v>
      </c>
      <c r="I105" s="169">
        <v>86</v>
      </c>
      <c r="J105" s="93">
        <f t="shared" si="14"/>
        <v>66.744186046511629</v>
      </c>
      <c r="K105" s="105">
        <v>3</v>
      </c>
      <c r="L105" s="105">
        <v>8</v>
      </c>
      <c r="M105" s="93">
        <f t="shared" si="15"/>
        <v>0.33488372093023255</v>
      </c>
      <c r="N105" s="101">
        <f>J105+K105+M105</f>
        <v>70.079069767441865</v>
      </c>
      <c r="O105" s="61"/>
    </row>
    <row r="106" spans="1:15" s="45" customFormat="1" ht="12.75">
      <c r="A106" s="106" t="s">
        <v>36</v>
      </c>
      <c r="B106" s="92"/>
      <c r="C106" s="102"/>
      <c r="D106" s="103">
        <v>41640</v>
      </c>
      <c r="E106" s="102">
        <v>1</v>
      </c>
      <c r="F106" s="102"/>
      <c r="G106" s="102">
        <v>2</v>
      </c>
      <c r="H106" s="104">
        <v>30</v>
      </c>
      <c r="I106" s="169">
        <v>96.4</v>
      </c>
      <c r="J106" s="93">
        <f t="shared" si="14"/>
        <v>59.543568464730292</v>
      </c>
      <c r="K106" s="105">
        <v>9</v>
      </c>
      <c r="L106" s="105">
        <v>34</v>
      </c>
      <c r="M106" s="93">
        <f t="shared" si="15"/>
        <v>1.4232558139534883</v>
      </c>
      <c r="N106" s="101">
        <f>J106+K106+M106</f>
        <v>69.966824278683788</v>
      </c>
      <c r="O106" s="61"/>
    </row>
    <row r="107" spans="1:15" s="45" customFormat="1" ht="12.75">
      <c r="A107" s="106" t="s">
        <v>37</v>
      </c>
      <c r="B107" s="92"/>
      <c r="C107" s="102"/>
      <c r="D107" s="103">
        <v>41640</v>
      </c>
      <c r="E107" s="102">
        <v>1</v>
      </c>
      <c r="F107" s="102"/>
      <c r="G107" s="102">
        <v>12</v>
      </c>
      <c r="H107" s="104">
        <v>14</v>
      </c>
      <c r="I107" s="169">
        <v>90</v>
      </c>
      <c r="J107" s="93">
        <f t="shared" si="14"/>
        <v>63.777777777777779</v>
      </c>
      <c r="K107" s="105">
        <v>0</v>
      </c>
      <c r="L107" s="105">
        <v>4</v>
      </c>
      <c r="M107" s="93">
        <f t="shared" si="15"/>
        <v>0.16744186046511628</v>
      </c>
      <c r="N107" s="101">
        <f>J107+K107+M107</f>
        <v>63.945219638242897</v>
      </c>
      <c r="O107" s="61"/>
    </row>
    <row r="108" spans="1:15" s="61" customFormat="1" ht="12.75">
      <c r="A108" s="108" t="s">
        <v>17</v>
      </c>
      <c r="B108" s="83"/>
      <c r="C108" s="51"/>
      <c r="D108" s="52">
        <v>41640</v>
      </c>
      <c r="E108" s="53">
        <v>1</v>
      </c>
      <c r="F108" s="53">
        <v>1</v>
      </c>
      <c r="G108" s="53">
        <v>5</v>
      </c>
      <c r="H108" s="54">
        <v>30</v>
      </c>
      <c r="I108" s="169">
        <v>90</v>
      </c>
      <c r="J108" s="93">
        <f t="shared" ref="J108:J110" si="17">$I$102/I108*70</f>
        <v>63.777777777777779</v>
      </c>
      <c r="K108" s="92">
        <v>0</v>
      </c>
      <c r="L108" s="92">
        <v>1</v>
      </c>
      <c r="M108" s="93">
        <f t="shared" si="15"/>
        <v>4.1860465116279069E-2</v>
      </c>
      <c r="N108" s="101">
        <f t="shared" si="16"/>
        <v>63.819638242894058</v>
      </c>
    </row>
    <row r="109" spans="1:15" s="55" customFormat="1" ht="12.75">
      <c r="A109" s="106" t="s">
        <v>16</v>
      </c>
      <c r="B109" s="92"/>
      <c r="C109" s="53"/>
      <c r="D109" s="107">
        <v>41640</v>
      </c>
      <c r="E109" s="53">
        <v>1</v>
      </c>
      <c r="F109" s="53">
        <v>2</v>
      </c>
      <c r="G109" s="53">
        <v>35</v>
      </c>
      <c r="H109" s="54">
        <v>14</v>
      </c>
      <c r="I109" s="168">
        <v>96.4</v>
      </c>
      <c r="J109" s="93">
        <f t="shared" si="17"/>
        <v>59.543568464730292</v>
      </c>
      <c r="K109" s="105">
        <v>3</v>
      </c>
      <c r="L109" s="105">
        <v>2</v>
      </c>
      <c r="M109" s="93">
        <f t="shared" si="15"/>
        <v>8.3720930232558138E-2</v>
      </c>
      <c r="N109" s="101">
        <f t="shared" si="16"/>
        <v>62.627289394962851</v>
      </c>
      <c r="O109" s="61"/>
    </row>
    <row r="110" spans="1:15" s="49" customFormat="1" ht="24.75" thickBot="1">
      <c r="A110" s="172" t="s">
        <v>35</v>
      </c>
      <c r="B110" s="170"/>
      <c r="C110" s="134"/>
      <c r="D110" s="138" t="s">
        <v>69</v>
      </c>
      <c r="E110" s="112">
        <v>1</v>
      </c>
      <c r="F110" s="112"/>
      <c r="G110" s="134" t="s">
        <v>70</v>
      </c>
      <c r="H110" s="113"/>
      <c r="I110" s="171">
        <v>100</v>
      </c>
      <c r="J110" s="98">
        <f t="shared" si="17"/>
        <v>57.4</v>
      </c>
      <c r="K110" s="99" t="s">
        <v>72</v>
      </c>
      <c r="L110" s="99" t="s">
        <v>72</v>
      </c>
      <c r="M110" s="99" t="s">
        <v>72</v>
      </c>
      <c r="N110" s="114">
        <f>J110</f>
        <v>57.4</v>
      </c>
      <c r="O110" s="61"/>
    </row>
    <row r="111" spans="1:15" s="49" customFormat="1" ht="15" customHeight="1">
      <c r="A111" s="89"/>
      <c r="B111" s="46"/>
      <c r="C111" s="62"/>
      <c r="D111" s="91"/>
      <c r="E111" s="63"/>
      <c r="F111" s="63"/>
      <c r="G111" s="63"/>
      <c r="H111" s="64"/>
      <c r="I111" s="65"/>
      <c r="O111" s="61"/>
    </row>
    <row r="112" spans="1:15" s="49" customFormat="1" ht="15" customHeight="1">
      <c r="A112" s="46"/>
      <c r="B112" s="46"/>
      <c r="C112" s="62"/>
      <c r="D112" s="62"/>
      <c r="E112" s="63"/>
      <c r="F112" s="63"/>
      <c r="G112" s="63"/>
      <c r="H112" s="64"/>
      <c r="I112" s="65"/>
      <c r="O112" s="61"/>
    </row>
    <row r="113" spans="1:15" s="71" customFormat="1" ht="13.7" customHeight="1">
      <c r="A113" s="69" t="s">
        <v>64</v>
      </c>
      <c r="B113" s="69"/>
      <c r="C113" s="69"/>
      <c r="D113" s="69"/>
      <c r="E113" s="70"/>
      <c r="F113" s="70"/>
      <c r="G113" s="69"/>
      <c r="H113" s="69"/>
      <c r="I113" s="70"/>
      <c r="O113" s="61"/>
    </row>
    <row r="114" spans="1:15" s="71" customFormat="1" ht="13.7" customHeight="1" thickBot="1">
      <c r="A114" s="72"/>
      <c r="B114" s="72"/>
      <c r="C114" s="73"/>
      <c r="D114" s="73"/>
      <c r="E114" s="73"/>
      <c r="F114" s="73"/>
      <c r="G114" s="73"/>
      <c r="H114" s="73"/>
      <c r="I114" s="74"/>
      <c r="O114" s="61"/>
    </row>
    <row r="115" spans="1:15" s="61" customFormat="1" ht="24.75" customHeight="1">
      <c r="A115" s="188" t="s">
        <v>13</v>
      </c>
      <c r="B115" s="191" t="s">
        <v>15</v>
      </c>
      <c r="C115" s="146" t="s">
        <v>9</v>
      </c>
      <c r="D115" s="146" t="s">
        <v>28</v>
      </c>
      <c r="E115" s="199" t="s">
        <v>2</v>
      </c>
      <c r="F115" s="199"/>
      <c r="G115" s="194" t="s">
        <v>51</v>
      </c>
      <c r="H115" s="196" t="s">
        <v>14</v>
      </c>
      <c r="I115" s="159"/>
      <c r="J115" s="160"/>
      <c r="K115" s="75" t="s">
        <v>21</v>
      </c>
      <c r="L115" s="75"/>
      <c r="M115" s="75" t="s">
        <v>26</v>
      </c>
      <c r="N115" s="76"/>
    </row>
    <row r="116" spans="1:15" s="61" customFormat="1" ht="13.7" customHeight="1">
      <c r="A116" s="201"/>
      <c r="B116" s="203"/>
      <c r="C116" s="147" t="s">
        <v>10</v>
      </c>
      <c r="D116" s="147" t="s">
        <v>29</v>
      </c>
      <c r="E116" s="198" t="s">
        <v>5</v>
      </c>
      <c r="F116" s="198"/>
      <c r="G116" s="195"/>
      <c r="H116" s="197"/>
      <c r="I116" s="161" t="s">
        <v>6</v>
      </c>
      <c r="J116" s="77" t="s">
        <v>18</v>
      </c>
      <c r="K116" s="77" t="s">
        <v>20</v>
      </c>
      <c r="L116" s="77" t="s">
        <v>26</v>
      </c>
      <c r="M116" s="77" t="s">
        <v>20</v>
      </c>
      <c r="N116" s="78" t="s">
        <v>24</v>
      </c>
    </row>
    <row r="117" spans="1:15" s="61" customFormat="1" ht="12.75" customHeight="1" thickBot="1">
      <c r="A117" s="202"/>
      <c r="B117" s="204"/>
      <c r="C117" s="79" t="s">
        <v>7</v>
      </c>
      <c r="D117" s="79" t="s">
        <v>30</v>
      </c>
      <c r="E117" s="80" t="s">
        <v>3</v>
      </c>
      <c r="F117" s="80" t="s">
        <v>4</v>
      </c>
      <c r="G117" s="80"/>
      <c r="H117" s="80"/>
      <c r="I117" s="162" t="s">
        <v>11</v>
      </c>
      <c r="J117" s="81" t="s">
        <v>19</v>
      </c>
      <c r="K117" s="81" t="s">
        <v>22</v>
      </c>
      <c r="L117" s="81" t="s">
        <v>27</v>
      </c>
      <c r="M117" s="81" t="s">
        <v>23</v>
      </c>
      <c r="N117" s="82" t="s">
        <v>25</v>
      </c>
    </row>
    <row r="118" spans="1:15" s="45" customFormat="1" ht="12.75">
      <c r="A118" s="149" t="s">
        <v>41</v>
      </c>
      <c r="B118" s="150"/>
      <c r="C118" s="151" t="s">
        <v>8</v>
      </c>
      <c r="D118" s="152">
        <v>41640</v>
      </c>
      <c r="E118" s="151">
        <v>1</v>
      </c>
      <c r="F118" s="151"/>
      <c r="G118" s="151">
        <v>4</v>
      </c>
      <c r="H118" s="163" t="s">
        <v>67</v>
      </c>
      <c r="I118" s="154">
        <v>80</v>
      </c>
      <c r="J118" s="148">
        <f>$I$119/I118*70</f>
        <v>56</v>
      </c>
      <c r="K118" s="155">
        <v>12</v>
      </c>
      <c r="L118" s="155">
        <v>430</v>
      </c>
      <c r="M118" s="148">
        <f>L118/$L$118*18</f>
        <v>18</v>
      </c>
      <c r="N118" s="156">
        <f>J118+K118+M118</f>
        <v>86</v>
      </c>
      <c r="O118" s="61"/>
    </row>
    <row r="119" spans="1:15" s="45" customFormat="1" ht="12.75">
      <c r="A119" s="164" t="s">
        <v>36</v>
      </c>
      <c r="B119" s="39"/>
      <c r="C119" s="40" t="s">
        <v>8</v>
      </c>
      <c r="D119" s="41">
        <v>41640</v>
      </c>
      <c r="E119" s="40">
        <v>1</v>
      </c>
      <c r="F119" s="40"/>
      <c r="G119" s="40">
        <v>4</v>
      </c>
      <c r="H119" s="42">
        <v>30</v>
      </c>
      <c r="I119" s="165">
        <v>64</v>
      </c>
      <c r="J119" s="43">
        <f>$I$119/I119*70</f>
        <v>70</v>
      </c>
      <c r="K119" s="44">
        <v>9</v>
      </c>
      <c r="L119" s="44">
        <v>34</v>
      </c>
      <c r="M119" s="43">
        <f>L119/$L$118*18</f>
        <v>1.4232558139534883</v>
      </c>
      <c r="N119" s="131">
        <f>J119+K119+M119</f>
        <v>80.423255813953489</v>
      </c>
      <c r="O119" s="61"/>
    </row>
    <row r="120" spans="1:15" s="61" customFormat="1" ht="12.75">
      <c r="A120" s="108" t="s">
        <v>17</v>
      </c>
      <c r="B120" s="83"/>
      <c r="C120" s="51" t="s">
        <v>8</v>
      </c>
      <c r="D120" s="52">
        <v>41640</v>
      </c>
      <c r="E120" s="53">
        <v>1</v>
      </c>
      <c r="F120" s="53">
        <v>1</v>
      </c>
      <c r="G120" s="53">
        <v>4</v>
      </c>
      <c r="H120" s="54">
        <v>30</v>
      </c>
      <c r="I120" s="165">
        <v>72</v>
      </c>
      <c r="J120" s="43">
        <f>$I$119/I120*70</f>
        <v>62.222222222222221</v>
      </c>
      <c r="K120" s="84">
        <v>0</v>
      </c>
      <c r="L120" s="84">
        <v>1</v>
      </c>
      <c r="M120" s="43">
        <f>L120/$L$118*18</f>
        <v>4.1860465116279069E-2</v>
      </c>
      <c r="N120" s="131">
        <f>J120+K120+M120</f>
        <v>62.264082687338501</v>
      </c>
    </row>
    <row r="121" spans="1:15" s="55" customFormat="1" ht="13.5" thickBot="1">
      <c r="A121" s="166" t="s">
        <v>16</v>
      </c>
      <c r="B121" s="126"/>
      <c r="C121" s="127" t="s">
        <v>8</v>
      </c>
      <c r="D121" s="128">
        <v>41640</v>
      </c>
      <c r="E121" s="127">
        <v>1</v>
      </c>
      <c r="F121" s="127">
        <v>2</v>
      </c>
      <c r="G121" s="127">
        <v>8</v>
      </c>
      <c r="H121" s="129">
        <v>14</v>
      </c>
      <c r="I121" s="167">
        <v>82.5</v>
      </c>
      <c r="J121" s="130">
        <f>$I$119/I121*70</f>
        <v>54.303030303030305</v>
      </c>
      <c r="K121" s="137">
        <v>3</v>
      </c>
      <c r="L121" s="137">
        <v>2</v>
      </c>
      <c r="M121" s="130">
        <f>L121/$L$118*18</f>
        <v>8.3720930232558138E-2</v>
      </c>
      <c r="N121" s="133">
        <f>J121+K121+M121</f>
        <v>57.386751233262864</v>
      </c>
      <c r="O121" s="61"/>
    </row>
    <row r="122" spans="1:15" s="49" customFormat="1" ht="15" customHeight="1">
      <c r="A122" s="46"/>
      <c r="B122" s="46"/>
      <c r="C122" s="62"/>
      <c r="D122" s="62"/>
      <c r="E122" s="63"/>
      <c r="F122" s="63"/>
      <c r="G122" s="63"/>
      <c r="H122" s="64"/>
      <c r="I122" s="65"/>
      <c r="O122" s="61"/>
    </row>
    <row r="123" spans="1:15" s="66" customFormat="1" ht="15" customHeight="1">
      <c r="C123" s="67"/>
      <c r="D123" s="67"/>
      <c r="E123" s="67"/>
      <c r="F123" s="67"/>
      <c r="G123" s="67"/>
      <c r="H123" s="67"/>
      <c r="I123" s="68"/>
      <c r="O123" s="61"/>
    </row>
    <row r="124" spans="1:15" s="71" customFormat="1" ht="13.7" customHeight="1">
      <c r="A124" s="69" t="s">
        <v>65</v>
      </c>
      <c r="B124" s="69"/>
      <c r="C124" s="69"/>
      <c r="D124" s="69"/>
      <c r="E124" s="70"/>
      <c r="F124" s="70"/>
      <c r="G124" s="69"/>
      <c r="H124" s="69"/>
      <c r="I124" s="70"/>
      <c r="O124" s="61"/>
    </row>
    <row r="125" spans="1:15" s="71" customFormat="1" ht="13.7" customHeight="1" thickBot="1">
      <c r="A125" s="72"/>
      <c r="B125" s="72"/>
      <c r="C125" s="73"/>
      <c r="D125" s="73"/>
      <c r="E125" s="73"/>
      <c r="F125" s="73"/>
      <c r="G125" s="73"/>
      <c r="H125" s="73"/>
      <c r="I125" s="74"/>
      <c r="O125" s="61"/>
    </row>
    <row r="126" spans="1:15" s="61" customFormat="1" ht="24.75" customHeight="1">
      <c r="A126" s="188" t="s">
        <v>13</v>
      </c>
      <c r="B126" s="191" t="s">
        <v>15</v>
      </c>
      <c r="C126" s="146"/>
      <c r="D126" s="146" t="s">
        <v>28</v>
      </c>
      <c r="E126" s="199" t="s">
        <v>2</v>
      </c>
      <c r="F126" s="199"/>
      <c r="G126" s="194" t="s">
        <v>51</v>
      </c>
      <c r="H126" s="196" t="s">
        <v>14</v>
      </c>
      <c r="I126" s="159"/>
      <c r="J126" s="160"/>
      <c r="K126" s="75" t="s">
        <v>21</v>
      </c>
      <c r="L126" s="75"/>
      <c r="M126" s="75" t="s">
        <v>26</v>
      </c>
      <c r="N126" s="76"/>
    </row>
    <row r="127" spans="1:15" s="61" customFormat="1" ht="13.7" customHeight="1">
      <c r="A127" s="201"/>
      <c r="B127" s="203"/>
      <c r="C127" s="147"/>
      <c r="D127" s="147" t="s">
        <v>29</v>
      </c>
      <c r="E127" s="198" t="s">
        <v>5</v>
      </c>
      <c r="F127" s="198"/>
      <c r="G127" s="195"/>
      <c r="H127" s="197"/>
      <c r="I127" s="161" t="s">
        <v>6</v>
      </c>
      <c r="J127" s="77" t="s">
        <v>18</v>
      </c>
      <c r="K127" s="77" t="s">
        <v>20</v>
      </c>
      <c r="L127" s="77" t="s">
        <v>26</v>
      </c>
      <c r="M127" s="77" t="s">
        <v>20</v>
      </c>
      <c r="N127" s="78" t="s">
        <v>24</v>
      </c>
    </row>
    <row r="128" spans="1:15" s="61" customFormat="1" ht="12.75" customHeight="1" thickBot="1">
      <c r="A128" s="202"/>
      <c r="B128" s="204"/>
      <c r="C128" s="79"/>
      <c r="D128" s="79" t="s">
        <v>30</v>
      </c>
      <c r="E128" s="80" t="s">
        <v>3</v>
      </c>
      <c r="F128" s="80" t="s">
        <v>4</v>
      </c>
      <c r="G128" s="80"/>
      <c r="H128" s="80"/>
      <c r="I128" s="162" t="s">
        <v>11</v>
      </c>
      <c r="J128" s="81" t="s">
        <v>19</v>
      </c>
      <c r="K128" s="81" t="s">
        <v>22</v>
      </c>
      <c r="L128" s="81" t="s">
        <v>27</v>
      </c>
      <c r="M128" s="81" t="s">
        <v>23</v>
      </c>
      <c r="N128" s="82" t="s">
        <v>25</v>
      </c>
    </row>
    <row r="129" spans="1:16" s="55" customFormat="1" ht="12.75">
      <c r="A129" s="149" t="s">
        <v>16</v>
      </c>
      <c r="B129" s="150"/>
      <c r="C129" s="151"/>
      <c r="D129" s="152">
        <v>41640</v>
      </c>
      <c r="E129" s="151">
        <v>1</v>
      </c>
      <c r="F129" s="151">
        <v>2</v>
      </c>
      <c r="G129" s="151">
        <v>8</v>
      </c>
      <c r="H129" s="153">
        <v>14</v>
      </c>
      <c r="I129" s="154">
        <v>82.5</v>
      </c>
      <c r="J129" s="148">
        <f>$I$130/I129*70</f>
        <v>61.090909090909086</v>
      </c>
      <c r="K129" s="155">
        <v>3</v>
      </c>
      <c r="L129" s="155">
        <v>2</v>
      </c>
      <c r="M129" s="148">
        <f>L129/$L$129*18</f>
        <v>18</v>
      </c>
      <c r="N129" s="156">
        <f>J129+K129+M129</f>
        <v>82.090909090909093</v>
      </c>
      <c r="O129" s="61"/>
    </row>
    <row r="130" spans="1:16" s="61" customFormat="1" ht="13.5" thickBot="1">
      <c r="A130" s="157" t="s">
        <v>17</v>
      </c>
      <c r="B130" s="94"/>
      <c r="C130" s="95"/>
      <c r="D130" s="132">
        <v>41640</v>
      </c>
      <c r="E130" s="96">
        <v>1</v>
      </c>
      <c r="F130" s="96">
        <v>1</v>
      </c>
      <c r="G130" s="96">
        <v>4</v>
      </c>
      <c r="H130" s="97">
        <v>30</v>
      </c>
      <c r="I130" s="158">
        <v>72</v>
      </c>
      <c r="J130" s="130">
        <f>$I$130/I130*70</f>
        <v>70</v>
      </c>
      <c r="K130" s="135">
        <v>0</v>
      </c>
      <c r="L130" s="135">
        <v>1</v>
      </c>
      <c r="M130" s="130">
        <f>L130/$L$129*18</f>
        <v>9</v>
      </c>
      <c r="N130" s="133">
        <f>J130+K130+M130</f>
        <v>79</v>
      </c>
    </row>
    <row r="131" spans="1:16" s="66" customFormat="1" ht="15" customHeight="1">
      <c r="A131" s="86"/>
      <c r="B131" s="86"/>
      <c r="C131" s="87"/>
      <c r="D131" s="87"/>
      <c r="E131" s="87"/>
      <c r="F131" s="87"/>
      <c r="G131" s="87"/>
      <c r="H131" s="87"/>
      <c r="I131" s="88"/>
    </row>
    <row r="132" spans="1:16" s="66" customFormat="1" ht="25.5" customHeight="1">
      <c r="A132" s="184" t="s">
        <v>78</v>
      </c>
      <c r="B132" s="184"/>
      <c r="C132" s="184"/>
      <c r="D132" s="184"/>
      <c r="E132" s="184"/>
      <c r="F132" s="184"/>
      <c r="G132" s="184"/>
      <c r="H132" s="184"/>
      <c r="I132" s="184"/>
      <c r="J132" s="184"/>
      <c r="K132" s="184"/>
      <c r="L132" s="184"/>
    </row>
    <row r="133" spans="1:16" s="16" customFormat="1" ht="15" customHeight="1">
      <c r="A133" s="18"/>
      <c r="B133" s="18"/>
      <c r="C133" s="15"/>
      <c r="D133" s="15"/>
      <c r="E133" s="15"/>
      <c r="F133" s="15"/>
      <c r="G133" s="15"/>
      <c r="H133" s="15"/>
      <c r="I133" s="30"/>
    </row>
    <row r="134" spans="1:16" s="16" customFormat="1" ht="27.75" customHeight="1">
      <c r="A134" s="185" t="s">
        <v>73</v>
      </c>
      <c r="B134" s="185"/>
      <c r="C134" s="185"/>
      <c r="D134" s="185"/>
      <c r="E134" s="185"/>
      <c r="F134" s="185"/>
      <c r="G134" s="185"/>
      <c r="H134" s="185"/>
      <c r="I134" s="185"/>
      <c r="J134" s="185"/>
      <c r="K134" s="185"/>
      <c r="L134" s="185"/>
      <c r="M134" s="115"/>
      <c r="N134" s="115"/>
      <c r="O134" s="115"/>
      <c r="P134" s="115"/>
    </row>
    <row r="135" spans="1:16" s="16" customFormat="1" ht="27.75" customHeight="1">
      <c r="A135" s="185" t="s">
        <v>74</v>
      </c>
      <c r="B135" s="185"/>
      <c r="C135" s="185"/>
      <c r="D135" s="185"/>
      <c r="E135" s="185"/>
      <c r="F135" s="185"/>
      <c r="G135" s="185"/>
      <c r="H135" s="185"/>
      <c r="I135" s="185"/>
      <c r="J135" s="185"/>
      <c r="K135" s="185"/>
      <c r="L135" s="185"/>
      <c r="M135" s="115"/>
      <c r="N135" s="115"/>
      <c r="O135" s="115"/>
      <c r="P135" s="115"/>
    </row>
    <row r="136" spans="1:16" s="16" customFormat="1" ht="15" customHeight="1">
      <c r="A136" s="182" t="s">
        <v>75</v>
      </c>
      <c r="B136" s="182"/>
      <c r="C136" s="182"/>
      <c r="D136" s="182"/>
      <c r="E136" s="182"/>
      <c r="F136" s="182"/>
      <c r="G136" s="182"/>
      <c r="H136" s="182"/>
      <c r="I136" s="182"/>
      <c r="J136" s="182"/>
      <c r="K136" s="182"/>
      <c r="L136" s="182"/>
      <c r="M136" s="116"/>
      <c r="N136" s="116"/>
      <c r="O136" s="116"/>
      <c r="P136" s="116"/>
    </row>
    <row r="137" spans="1:16" s="16" customFormat="1" ht="12.75">
      <c r="A137" s="186" t="s">
        <v>76</v>
      </c>
      <c r="B137" s="186"/>
      <c r="C137" s="186"/>
      <c r="D137" s="186"/>
      <c r="E137" s="186"/>
      <c r="F137" s="186"/>
      <c r="G137" s="186"/>
      <c r="H137" s="186"/>
      <c r="I137" s="186"/>
      <c r="J137" s="186"/>
      <c r="K137" s="186"/>
      <c r="L137" s="186"/>
      <c r="M137" s="117"/>
      <c r="N137" s="117"/>
      <c r="O137" s="117"/>
      <c r="P137" s="117"/>
    </row>
    <row r="138" spans="1:16" s="16" customFormat="1" ht="12.75">
      <c r="A138" s="187" t="s">
        <v>77</v>
      </c>
      <c r="B138" s="187"/>
      <c r="C138" s="187"/>
      <c r="D138" s="187"/>
      <c r="E138" s="187"/>
      <c r="F138" s="187"/>
      <c r="G138" s="187"/>
      <c r="H138" s="187"/>
      <c r="I138" s="187"/>
      <c r="J138" s="187"/>
      <c r="K138" s="187"/>
      <c r="L138" s="187"/>
      <c r="M138" s="117"/>
      <c r="N138" s="117"/>
      <c r="O138" s="117"/>
      <c r="P138" s="117"/>
    </row>
    <row r="139" spans="1:16" s="16" customFormat="1" ht="15" customHeight="1">
      <c r="A139" s="182" t="s">
        <v>83</v>
      </c>
      <c r="B139" s="182"/>
      <c r="C139" s="182"/>
      <c r="D139" s="182"/>
      <c r="E139" s="182"/>
      <c r="F139" s="182"/>
      <c r="G139" s="182"/>
      <c r="H139" s="182"/>
      <c r="I139" s="182"/>
      <c r="J139" s="182"/>
      <c r="K139" s="182"/>
      <c r="L139" s="182"/>
      <c r="M139" s="116"/>
      <c r="N139" s="116"/>
      <c r="O139" s="116"/>
      <c r="P139" s="116"/>
    </row>
    <row r="140" spans="1:16" s="16" customFormat="1" ht="12.75" customHeight="1">
      <c r="A140" s="118"/>
      <c r="B140" s="119"/>
      <c r="C140" s="119"/>
      <c r="D140" s="119"/>
      <c r="E140" s="120"/>
      <c r="F140" s="120"/>
      <c r="G140" s="120"/>
      <c r="H140" s="119"/>
      <c r="I140" s="119"/>
      <c r="J140" s="119"/>
      <c r="K140" s="121"/>
    </row>
    <row r="141" spans="1:16" s="118" customFormat="1" ht="39" customHeight="1">
      <c r="A141" s="183" t="s">
        <v>82</v>
      </c>
      <c r="B141" s="183"/>
      <c r="C141" s="183"/>
      <c r="D141" s="183"/>
      <c r="E141" s="183"/>
      <c r="F141" s="183"/>
      <c r="G141" s="183"/>
      <c r="H141" s="183"/>
      <c r="I141" s="183"/>
      <c r="J141" s="183"/>
      <c r="K141" s="183"/>
      <c r="L141" s="183"/>
      <c r="M141" s="122"/>
      <c r="N141" s="122"/>
      <c r="O141" s="122"/>
      <c r="P141" s="122"/>
    </row>
    <row r="142" spans="1:16" s="16" customFormat="1" ht="15" customHeight="1">
      <c r="A142" s="18"/>
      <c r="B142" s="18"/>
      <c r="C142" s="15"/>
      <c r="D142" s="15"/>
      <c r="E142" s="15"/>
      <c r="F142" s="15"/>
      <c r="G142" s="15"/>
      <c r="H142" s="15"/>
      <c r="I142" s="30"/>
    </row>
    <row r="143" spans="1:16" s="16" customFormat="1" ht="15" customHeight="1">
      <c r="A143" s="18"/>
      <c r="B143" s="18"/>
      <c r="C143" s="15"/>
      <c r="D143" s="15"/>
      <c r="E143" s="15"/>
      <c r="F143" s="15"/>
      <c r="G143" s="15"/>
      <c r="H143" s="15"/>
      <c r="I143" s="30"/>
    </row>
    <row r="144" spans="1:16" s="16" customFormat="1" ht="15" customHeight="1">
      <c r="A144" s="18"/>
      <c r="B144" s="18"/>
      <c r="C144" s="15"/>
      <c r="D144" s="15"/>
      <c r="E144" s="15"/>
      <c r="F144" s="15"/>
      <c r="G144" s="15"/>
      <c r="H144" s="15"/>
      <c r="I144" s="30"/>
    </row>
    <row r="145" spans="1:9" s="18" customFormat="1" ht="15" customHeight="1">
      <c r="C145" s="15"/>
      <c r="D145" s="15"/>
      <c r="E145" s="15"/>
      <c r="F145" s="15"/>
      <c r="G145" s="15"/>
      <c r="H145" s="15"/>
      <c r="I145" s="30"/>
    </row>
    <row r="146" spans="1:9" s="18" customFormat="1" ht="20.100000000000001" customHeight="1">
      <c r="C146" s="15"/>
      <c r="D146" s="15"/>
      <c r="E146" s="15"/>
      <c r="F146" s="15"/>
      <c r="G146" s="15"/>
      <c r="H146" s="15"/>
      <c r="I146" s="30"/>
    </row>
    <row r="147" spans="1:9" s="18" customFormat="1" ht="15" customHeight="1">
      <c r="C147" s="15"/>
      <c r="D147" s="15"/>
      <c r="E147" s="15"/>
      <c r="F147" s="15"/>
      <c r="G147" s="15"/>
      <c r="H147" s="15"/>
      <c r="I147" s="30"/>
    </row>
    <row r="148" spans="1:9" s="16" customFormat="1" ht="15" customHeight="1">
      <c r="A148" s="18"/>
      <c r="B148" s="18"/>
      <c r="C148" s="15"/>
      <c r="D148" s="15"/>
      <c r="E148" s="17"/>
      <c r="F148" s="17"/>
      <c r="G148" s="17"/>
      <c r="H148" s="17"/>
      <c r="I148" s="29"/>
    </row>
    <row r="149" spans="1:9" s="16" customFormat="1" ht="15" customHeight="1">
      <c r="A149" s="18"/>
      <c r="B149" s="18"/>
      <c r="C149" s="15"/>
      <c r="D149" s="15"/>
      <c r="E149" s="17"/>
      <c r="F149" s="17"/>
      <c r="G149" s="17"/>
      <c r="H149" s="17"/>
      <c r="I149" s="29"/>
    </row>
    <row r="150" spans="1:9" s="16" customFormat="1" ht="15" customHeight="1">
      <c r="A150" s="19"/>
      <c r="B150" s="19"/>
      <c r="C150" s="20"/>
      <c r="D150" s="20"/>
      <c r="E150" s="17"/>
      <c r="F150" s="17"/>
      <c r="G150" s="17"/>
      <c r="H150" s="17"/>
      <c r="I150" s="29"/>
    </row>
    <row r="151" spans="1:9" s="16" customFormat="1" ht="15" customHeight="1">
      <c r="C151" s="17"/>
      <c r="D151" s="17"/>
      <c r="E151" s="17"/>
      <c r="F151" s="17"/>
      <c r="G151" s="17"/>
      <c r="H151" s="17"/>
      <c r="I151" s="29"/>
    </row>
    <row r="152" spans="1:9" s="7" customFormat="1" ht="15" customHeight="1">
      <c r="C152" s="14"/>
      <c r="D152" s="14"/>
      <c r="E152" s="14"/>
      <c r="F152" s="14"/>
      <c r="G152" s="14"/>
      <c r="H152" s="14"/>
      <c r="I152" s="27"/>
    </row>
    <row r="153" spans="1:9" s="7" customFormat="1" ht="15" customHeight="1">
      <c r="C153" s="14"/>
      <c r="D153" s="14"/>
      <c r="E153" s="14"/>
      <c r="F153" s="14"/>
      <c r="G153" s="14"/>
      <c r="H153" s="14"/>
      <c r="I153" s="27"/>
    </row>
    <row r="154" spans="1:9" s="7" customFormat="1" ht="15" customHeight="1">
      <c r="C154" s="14"/>
      <c r="D154" s="14"/>
      <c r="E154" s="14"/>
      <c r="F154" s="14"/>
      <c r="G154" s="14"/>
      <c r="H154" s="14"/>
      <c r="I154" s="27"/>
    </row>
    <row r="155" spans="1:9" s="7" customFormat="1" ht="15" customHeight="1">
      <c r="C155" s="14"/>
      <c r="D155" s="14"/>
      <c r="E155" s="14"/>
      <c r="F155" s="14"/>
      <c r="G155" s="14"/>
      <c r="H155" s="14"/>
      <c r="I155" s="27"/>
    </row>
  </sheetData>
  <sortState ref="A11:M30">
    <sortCondition ref="A11"/>
  </sortState>
  <mergeCells count="56">
    <mergeCell ref="H10:H11"/>
    <mergeCell ref="G10:G11"/>
    <mergeCell ref="A34:A36"/>
    <mergeCell ref="B34:B36"/>
    <mergeCell ref="E34:F34"/>
    <mergeCell ref="G34:G35"/>
    <mergeCell ref="A10:A12"/>
    <mergeCell ref="B10:B12"/>
    <mergeCell ref="E11:F11"/>
    <mergeCell ref="E10:F10"/>
    <mergeCell ref="H34:H35"/>
    <mergeCell ref="E35:F35"/>
    <mergeCell ref="A57:A59"/>
    <mergeCell ref="B57:B59"/>
    <mergeCell ref="E57:F57"/>
    <mergeCell ref="G57:G58"/>
    <mergeCell ref="H57:H58"/>
    <mergeCell ref="E58:F58"/>
    <mergeCell ref="H67:H68"/>
    <mergeCell ref="E68:F68"/>
    <mergeCell ref="H77:H78"/>
    <mergeCell ref="A67:A69"/>
    <mergeCell ref="B67:B69"/>
    <mergeCell ref="E67:F67"/>
    <mergeCell ref="G67:G68"/>
    <mergeCell ref="A77:A79"/>
    <mergeCell ref="B77:B79"/>
    <mergeCell ref="E77:F77"/>
    <mergeCell ref="G77:G78"/>
    <mergeCell ref="E78:F78"/>
    <mergeCell ref="A115:A117"/>
    <mergeCell ref="B115:B117"/>
    <mergeCell ref="E115:F115"/>
    <mergeCell ref="G115:G116"/>
    <mergeCell ref="H126:H127"/>
    <mergeCell ref="E127:F127"/>
    <mergeCell ref="A126:A128"/>
    <mergeCell ref="B126:B128"/>
    <mergeCell ref="E126:F126"/>
    <mergeCell ref="G126:G127"/>
    <mergeCell ref="H115:H116"/>
    <mergeCell ref="E116:F116"/>
    <mergeCell ref="A96:A98"/>
    <mergeCell ref="B96:B98"/>
    <mergeCell ref="G96:G97"/>
    <mergeCell ref="H96:H97"/>
    <mergeCell ref="E97:F97"/>
    <mergeCell ref="E96:F96"/>
    <mergeCell ref="A139:L139"/>
    <mergeCell ref="A141:L141"/>
    <mergeCell ref="A132:L132"/>
    <mergeCell ref="A134:L134"/>
    <mergeCell ref="A135:L135"/>
    <mergeCell ref="A136:L136"/>
    <mergeCell ref="A137:L137"/>
    <mergeCell ref="A138:L138"/>
  </mergeCells>
  <phoneticPr fontId="1" type="noConversion"/>
  <printOptions gridLines="1"/>
  <pageMargins left="0.78740157480314965" right="0.59055118110236227" top="0.59055118110236227" bottom="0.39370078740157483" header="0.51181102362204722" footer="0.51181102362204722"/>
  <pageSetup paperSize="9" scale="6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Haloke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4013-2013</dc:title>
  <dc:creator>jpuistov</dc:creator>
  <cp:lastModifiedBy>Lindberg Merja</cp:lastModifiedBy>
  <cp:lastPrinted>2013-11-27T09:57:06Z</cp:lastPrinted>
  <dcterms:created xsi:type="dcterms:W3CDTF">2010-02-04T14:24:02Z</dcterms:created>
  <dcterms:modified xsi:type="dcterms:W3CDTF">2013-11-27T10:11:58Z</dcterms:modified>
</cp:coreProperties>
</file>