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720" windowHeight="13620" activeTab="0"/>
  </bookViews>
  <sheets>
    <sheet name="Hk pohja" sheetId="1" r:id="rId1"/>
  </sheets>
  <definedNames>
    <definedName name="_xlnm.Print_Area" localSheetId="0">'Hk pohja'!$A$1:$H$28</definedName>
  </definedNames>
  <calcPr fullCalcOnLoad="1"/>
</workbook>
</file>

<file path=xl/comments1.xml><?xml version="1.0" encoding="utf-8"?>
<comments xmlns="http://schemas.openxmlformats.org/spreadsheetml/2006/main">
  <authors>
    <author>Liisa Fossi</author>
  </authors>
  <commentList>
    <comment ref="C14" authorId="0">
      <text>
        <r>
          <rPr>
            <sz val="8"/>
            <rFont val="Tahoma"/>
            <family val="2"/>
          </rPr>
          <t>2010 pal khlle työllisyys ym. Siirtoja 5.905.361,60</t>
        </r>
      </text>
    </comment>
    <comment ref="C12" authorId="0">
      <text>
        <r>
          <rPr>
            <sz val="8"/>
            <rFont val="Tahoma"/>
            <family val="2"/>
          </rPr>
          <t>2010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pal khlle työll. Tulo 1.864.000</t>
        </r>
      </text>
    </comment>
    <comment ref="C15" authorId="0">
      <text>
        <r>
          <rPr>
            <sz val="8"/>
            <rFont val="Tahoma"/>
            <family val="0"/>
          </rPr>
          <t xml:space="preserve">pal. Muita siirtoja khlle yht. 180.000
</t>
        </r>
      </text>
    </comment>
    <comment ref="B14" authorId="0">
      <text>
        <r>
          <rPr>
            <sz val="8"/>
            <rFont val="Tahoma"/>
            <family val="2"/>
          </rPr>
          <t>pal. Siirtoja khlle 20.414,11</t>
        </r>
      </text>
    </comment>
    <comment ref="B15" authorId="0">
      <text>
        <r>
          <rPr>
            <sz val="8"/>
            <rFont val="Tahoma"/>
            <family val="0"/>
          </rPr>
          <t xml:space="preserve">sis. Muita siirtoja khlle 184.643
</t>
        </r>
      </text>
    </comment>
  </commentList>
</comments>
</file>

<file path=xl/sharedStrings.xml><?xml version="1.0" encoding="utf-8"?>
<sst xmlns="http://schemas.openxmlformats.org/spreadsheetml/2006/main" count="23" uniqueCount="23">
  <si>
    <t>VUODEN 2012 TALOUSARVION JA VUOSIEN 2012 - 2015 TALOUSSUUNNITELMAN VALMISTELUPROSESSI</t>
  </si>
  <si>
    <t xml:space="preserve">VIRASTON EHDOTUS TOIMINTAKATTEEKSI VUOSILLE 2012 - 2015 </t>
  </si>
  <si>
    <t>Toimielin</t>
  </si>
  <si>
    <t>Tilivelvollinen viranhaltija</t>
  </si>
  <si>
    <t>Tilinpäätös</t>
  </si>
  <si>
    <t>Talousarvio</t>
  </si>
  <si>
    <t>Talousarvio-
ehdotus</t>
  </si>
  <si>
    <t>Taloussuunnitelma</t>
  </si>
  <si>
    <t>Toimintatuotot yhteensä</t>
  </si>
  <si>
    <t>Henkilöstökulut yht. *)</t>
  </si>
  <si>
    <t>Muut kulut</t>
  </si>
  <si>
    <t>Toimintakulut yhteensä</t>
  </si>
  <si>
    <t>Toimintakate</t>
  </si>
  <si>
    <t>Henkilötyövuodet</t>
  </si>
  <si>
    <t>Henkilöstökulujen muutos edell. vuoteen</t>
  </si>
  <si>
    <t>Henkilöstökulujen muutos -% edell. vuoteen</t>
  </si>
  <si>
    <t>Toimintakulujen muutos edell. vuoteen</t>
  </si>
  <si>
    <t>Toimintakulujen muutos -% edell. vuoteen</t>
  </si>
  <si>
    <t>*) Henkilöstökulut = palkat ja palkkiot + henkilösivukulut (eläkekulut ja  muut henkilösivukulut)</t>
  </si>
  <si>
    <t>Peruspalvelulautakunta</t>
  </si>
  <si>
    <t>Riitta Liuksa</t>
  </si>
  <si>
    <t>Investoinnit, netto</t>
  </si>
  <si>
    <t>Lomake 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</si>
</sst>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6" fontId="3" fillId="0" borderId="5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8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5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3" fillId="2" borderId="3" xfId="0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7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selection activeCell="D4" sqref="D4"/>
    </sheetView>
  </sheetViews>
  <sheetFormatPr defaultColWidth="9.140625" defaultRowHeight="12.75"/>
  <cols>
    <col min="1" max="1" width="41.00390625" style="0" customWidth="1"/>
    <col min="2" max="3" width="10.7109375" style="0" customWidth="1"/>
    <col min="4" max="4" width="13.140625" style="0" bestFit="1" customWidth="1"/>
    <col min="5" max="5" width="13.8515625" style="0" bestFit="1" customWidth="1"/>
    <col min="6" max="6" width="10.7109375" style="0" customWidth="1"/>
    <col min="7" max="7" width="10.7109375" style="0" bestFit="1" customWidth="1"/>
    <col min="8" max="8" width="10.7109375" style="0" customWidth="1"/>
  </cols>
  <sheetData>
    <row r="1" ht="12.75">
      <c r="H1" t="s">
        <v>22</v>
      </c>
    </row>
    <row r="2" spans="1:8" ht="15.75">
      <c r="A2" s="1" t="s">
        <v>0</v>
      </c>
      <c r="B2" s="2"/>
      <c r="C2" s="2"/>
      <c r="D2" s="2"/>
      <c r="E2" s="2"/>
      <c r="F2" s="2"/>
      <c r="G2" s="2"/>
      <c r="H2" s="2"/>
    </row>
    <row r="3" ht="15.75">
      <c r="A3" s="3"/>
    </row>
    <row r="4" ht="15.75">
      <c r="A4" s="3" t="s">
        <v>1</v>
      </c>
    </row>
    <row r="5" spans="1:14" ht="15.75">
      <c r="A5" s="3"/>
      <c r="I5" s="4"/>
      <c r="J5" s="4"/>
      <c r="K5" s="4"/>
      <c r="L5" s="4"/>
      <c r="M5" s="4"/>
      <c r="N5" s="4"/>
    </row>
    <row r="6" spans="1:14" ht="21" customHeight="1">
      <c r="A6" s="5" t="s">
        <v>2</v>
      </c>
      <c r="B6" s="40" t="s">
        <v>19</v>
      </c>
      <c r="C6" s="2"/>
      <c r="D6" s="2"/>
      <c r="E6" s="2"/>
      <c r="F6" s="2"/>
      <c r="G6" s="2"/>
      <c r="H6" s="2"/>
      <c r="I6" s="4"/>
      <c r="J6" s="4"/>
      <c r="K6" s="4"/>
      <c r="L6" s="4"/>
      <c r="M6" s="4"/>
      <c r="N6" s="4"/>
    </row>
    <row r="7" spans="1:14" ht="14.25">
      <c r="A7" s="6" t="s">
        <v>3</v>
      </c>
      <c r="B7" s="40" t="s">
        <v>20</v>
      </c>
      <c r="C7" s="2"/>
      <c r="D7" s="2"/>
      <c r="E7" s="2"/>
      <c r="F7" s="2"/>
      <c r="G7" s="2"/>
      <c r="H7" s="2"/>
      <c r="I7" s="4"/>
      <c r="J7" s="4"/>
      <c r="K7" s="4"/>
      <c r="L7" s="4"/>
      <c r="M7" s="4"/>
      <c r="N7" s="4"/>
    </row>
    <row r="8" spans="1:14" ht="14.25">
      <c r="A8" s="6"/>
      <c r="B8" s="6"/>
      <c r="C8" s="6"/>
      <c r="D8" s="6"/>
      <c r="E8" s="6"/>
      <c r="F8" s="6"/>
      <c r="G8" s="6"/>
      <c r="H8" s="6"/>
      <c r="I8" s="7"/>
      <c r="J8" s="7"/>
      <c r="K8" s="4"/>
      <c r="L8" s="4"/>
      <c r="M8" s="4"/>
      <c r="N8" s="4"/>
    </row>
    <row r="9" spans="1:14" ht="45">
      <c r="A9" s="8"/>
      <c r="B9" s="41" t="s">
        <v>4</v>
      </c>
      <c r="C9" s="42"/>
      <c r="D9" s="12" t="s">
        <v>5</v>
      </c>
      <c r="E9" s="10" t="s">
        <v>6</v>
      </c>
      <c r="F9" s="41" t="s">
        <v>7</v>
      </c>
      <c r="G9" s="43"/>
      <c r="H9" s="42"/>
      <c r="I9" s="4"/>
      <c r="J9" s="4"/>
      <c r="K9" s="4"/>
      <c r="L9" s="4"/>
      <c r="M9" s="4"/>
      <c r="N9" s="4"/>
    </row>
    <row r="10" spans="1:14" ht="15">
      <c r="A10" s="11">
        <v>1000</v>
      </c>
      <c r="B10" s="9">
        <v>2009</v>
      </c>
      <c r="C10" s="12">
        <v>2010</v>
      </c>
      <c r="D10" s="13">
        <v>2011</v>
      </c>
      <c r="E10" s="12">
        <v>2012</v>
      </c>
      <c r="F10" s="14">
        <v>2013</v>
      </c>
      <c r="G10" s="12">
        <v>2014</v>
      </c>
      <c r="H10" s="12">
        <v>2015</v>
      </c>
      <c r="I10" s="7"/>
      <c r="J10" s="7"/>
      <c r="K10" s="4"/>
      <c r="L10" s="4"/>
      <c r="M10" s="4"/>
      <c r="N10" s="4"/>
    </row>
    <row r="11" spans="1:14" ht="15">
      <c r="A11" s="15"/>
      <c r="B11" s="16"/>
      <c r="C11" s="17"/>
      <c r="D11" s="17"/>
      <c r="E11" s="16"/>
      <c r="F11" s="17"/>
      <c r="G11" s="16"/>
      <c r="H11" s="17"/>
      <c r="I11" s="7"/>
      <c r="J11" s="7"/>
      <c r="K11" s="4"/>
      <c r="L11" s="4"/>
      <c r="M11" s="4"/>
      <c r="N11" s="4"/>
    </row>
    <row r="12" spans="1:14" ht="15.75" thickBot="1">
      <c r="A12" s="18" t="s">
        <v>8</v>
      </c>
      <c r="B12" s="19">
        <f>81048.84302-8064.66423</f>
        <v>72984.17879</v>
      </c>
      <c r="C12" s="19">
        <f>83561.68032-1864</f>
        <v>81697.68032</v>
      </c>
      <c r="D12" s="19">
        <v>79810.181</v>
      </c>
      <c r="E12" s="19">
        <v>82900</v>
      </c>
      <c r="F12" s="20">
        <v>85387</v>
      </c>
      <c r="G12" s="19">
        <v>87094</v>
      </c>
      <c r="H12" s="20">
        <v>88836</v>
      </c>
      <c r="I12" s="7"/>
      <c r="J12" s="7"/>
      <c r="K12" s="4"/>
      <c r="L12" s="4"/>
      <c r="M12" s="4"/>
      <c r="N12" s="4"/>
    </row>
    <row r="13" spans="1:14" ht="15.75" thickTop="1">
      <c r="A13" s="21"/>
      <c r="B13" s="22"/>
      <c r="C13" s="22"/>
      <c r="D13" s="22"/>
      <c r="E13" s="22"/>
      <c r="F13" s="23"/>
      <c r="G13" s="22"/>
      <c r="H13" s="23"/>
      <c r="I13" s="7"/>
      <c r="J13" s="7"/>
      <c r="K13" s="4"/>
      <c r="L13" s="4"/>
      <c r="M13" s="4"/>
      <c r="N13" s="4"/>
    </row>
    <row r="14" spans="1:14" ht="15">
      <c r="A14" s="24" t="s">
        <v>9</v>
      </c>
      <c r="B14" s="25">
        <f>185468.60829+60455.91181-42394.14475-3229.02219-20.41411</f>
        <v>200280.93905</v>
      </c>
      <c r="C14" s="27">
        <f>162970.78777+50766.84494-2868.1394-5905.3616</f>
        <v>204964.13171</v>
      </c>
      <c r="D14" s="25">
        <f>165974.869+52531.965</f>
        <v>218506.834</v>
      </c>
      <c r="E14" s="25">
        <v>222412</v>
      </c>
      <c r="F14" s="26">
        <v>229084</v>
      </c>
      <c r="G14" s="25">
        <v>233666</v>
      </c>
      <c r="H14" s="26">
        <v>238339</v>
      </c>
      <c r="I14" s="7"/>
      <c r="J14" s="7"/>
      <c r="K14" s="4"/>
      <c r="L14" s="4"/>
      <c r="M14" s="4"/>
      <c r="N14" s="4"/>
    </row>
    <row r="15" spans="1:14" ht="15">
      <c r="A15" s="21" t="s">
        <v>10</v>
      </c>
      <c r="B15" s="27">
        <v>355188.59854</v>
      </c>
      <c r="C15" s="27">
        <v>376409.9994800001</v>
      </c>
      <c r="D15" s="27">
        <v>376372.637</v>
      </c>
      <c r="E15" s="27">
        <f>623675-E14</f>
        <v>401263</v>
      </c>
      <c r="F15" s="28">
        <f>651853-F14</f>
        <v>422769</v>
      </c>
      <c r="G15" s="27">
        <f>664891-G14</f>
        <v>431225</v>
      </c>
      <c r="H15" s="28">
        <f>678188-H14</f>
        <v>439849</v>
      </c>
      <c r="I15" s="7"/>
      <c r="J15" s="7"/>
      <c r="K15" s="4"/>
      <c r="L15" s="4"/>
      <c r="M15" s="4"/>
      <c r="N15" s="4"/>
    </row>
    <row r="16" spans="1:14" ht="15.75" thickBot="1">
      <c r="A16" s="18" t="s">
        <v>11</v>
      </c>
      <c r="B16" s="19">
        <f>SUM(B14:B15)</f>
        <v>555469.53759</v>
      </c>
      <c r="C16" s="19">
        <f aca="true" t="shared" si="0" ref="C16:H16">SUM(C14:C15)</f>
        <v>581374.1311900001</v>
      </c>
      <c r="D16" s="19">
        <f t="shared" si="0"/>
        <v>594879.471</v>
      </c>
      <c r="E16" s="19">
        <f t="shared" si="0"/>
        <v>623675</v>
      </c>
      <c r="F16" s="19">
        <f t="shared" si="0"/>
        <v>651853</v>
      </c>
      <c r="G16" s="19">
        <f t="shared" si="0"/>
        <v>664891</v>
      </c>
      <c r="H16" s="19">
        <f t="shared" si="0"/>
        <v>678188</v>
      </c>
      <c r="I16" s="7"/>
      <c r="J16" s="7"/>
      <c r="K16" s="4"/>
      <c r="L16" s="4"/>
      <c r="M16" s="4"/>
      <c r="N16" s="4"/>
    </row>
    <row r="17" spans="1:14" ht="15" thickTop="1">
      <c r="A17" s="29"/>
      <c r="B17" s="27"/>
      <c r="C17" s="27"/>
      <c r="D17" s="27"/>
      <c r="E17" s="27"/>
      <c r="F17" s="28"/>
      <c r="G17" s="27"/>
      <c r="H17" s="28"/>
      <c r="I17" s="7"/>
      <c r="J17" s="7"/>
      <c r="K17" s="4"/>
      <c r="L17" s="4"/>
      <c r="M17" s="4"/>
      <c r="N17" s="4"/>
    </row>
    <row r="18" spans="1:14" ht="15">
      <c r="A18" s="30" t="s">
        <v>12</v>
      </c>
      <c r="B18" s="31">
        <f aca="true" t="shared" si="1" ref="B18:H18">B12-B16</f>
        <v>-482485.3587999999</v>
      </c>
      <c r="C18" s="31">
        <f t="shared" si="1"/>
        <v>-499676.4508700001</v>
      </c>
      <c r="D18" s="31">
        <f t="shared" si="1"/>
        <v>-515069.29000000004</v>
      </c>
      <c r="E18" s="31">
        <f t="shared" si="1"/>
        <v>-540775</v>
      </c>
      <c r="F18" s="32">
        <f t="shared" si="1"/>
        <v>-566466</v>
      </c>
      <c r="G18" s="31">
        <f t="shared" si="1"/>
        <v>-577797</v>
      </c>
      <c r="H18" s="32">
        <f t="shared" si="1"/>
        <v>-589352</v>
      </c>
      <c r="I18" s="7"/>
      <c r="J18" s="7"/>
      <c r="K18" s="4"/>
      <c r="L18" s="4"/>
      <c r="M18" s="4"/>
      <c r="N18" s="4"/>
    </row>
    <row r="19" spans="1:14" ht="14.25">
      <c r="A19" s="29"/>
      <c r="B19" s="27"/>
      <c r="C19" s="28"/>
      <c r="D19" s="28"/>
      <c r="E19" s="27"/>
      <c r="F19" s="28"/>
      <c r="G19" s="27"/>
      <c r="H19" s="28"/>
      <c r="I19" s="7"/>
      <c r="J19" s="7"/>
      <c r="K19" s="4"/>
      <c r="L19" s="4"/>
      <c r="M19" s="4"/>
      <c r="N19" s="4"/>
    </row>
    <row r="20" spans="1:14" ht="15">
      <c r="A20" s="30" t="s">
        <v>21</v>
      </c>
      <c r="B20" s="31">
        <v>-224.64787</v>
      </c>
      <c r="C20" s="32">
        <v>-240.18594</v>
      </c>
      <c r="D20" s="32">
        <v>-1145</v>
      </c>
      <c r="E20" s="31">
        <v>-1000</v>
      </c>
      <c r="F20" s="32">
        <v>-1000</v>
      </c>
      <c r="G20" s="31">
        <v>-1000</v>
      </c>
      <c r="H20" s="32">
        <v>-1000</v>
      </c>
      <c r="I20" s="7"/>
      <c r="J20" s="7"/>
      <c r="K20" s="4"/>
      <c r="L20" s="4"/>
      <c r="M20" s="4"/>
      <c r="N20" s="4"/>
    </row>
    <row r="21" spans="1:14" ht="14.25">
      <c r="A21" s="29"/>
      <c r="B21" s="27"/>
      <c r="C21" s="28"/>
      <c r="D21" s="28"/>
      <c r="E21" s="27"/>
      <c r="F21" s="28"/>
      <c r="G21" s="27"/>
      <c r="H21" s="28"/>
      <c r="I21" s="7"/>
      <c r="J21" s="7"/>
      <c r="K21" s="4"/>
      <c r="L21" s="4"/>
      <c r="M21" s="4"/>
      <c r="N21" s="4"/>
    </row>
    <row r="22" spans="1:14" ht="14.25">
      <c r="A22" s="33" t="s">
        <v>13</v>
      </c>
      <c r="B22" s="34"/>
      <c r="C22" s="35">
        <v>4680</v>
      </c>
      <c r="D22" s="35">
        <v>4700</v>
      </c>
      <c r="E22" s="34">
        <v>4695</v>
      </c>
      <c r="F22" s="35">
        <v>4720</v>
      </c>
      <c r="G22" s="34">
        <v>4745</v>
      </c>
      <c r="H22" s="35">
        <v>4770</v>
      </c>
      <c r="I22" s="7"/>
      <c r="J22" s="7"/>
      <c r="K22" s="4"/>
      <c r="L22" s="4"/>
      <c r="M22" s="4"/>
      <c r="N22" s="4"/>
    </row>
    <row r="23" spans="1:14" ht="14.25">
      <c r="A23" s="33" t="s">
        <v>14</v>
      </c>
      <c r="B23" s="34"/>
      <c r="C23" s="35">
        <f aca="true" t="shared" si="2" ref="C23:H23">C14-B14</f>
        <v>4683.192660000001</v>
      </c>
      <c r="D23" s="35">
        <f t="shared" si="2"/>
        <v>13542.702290000016</v>
      </c>
      <c r="E23" s="35">
        <f t="shared" si="2"/>
        <v>3905.1659999999974</v>
      </c>
      <c r="F23" s="35">
        <f t="shared" si="2"/>
        <v>6672</v>
      </c>
      <c r="G23" s="35">
        <f t="shared" si="2"/>
        <v>4582</v>
      </c>
      <c r="H23" s="35">
        <f t="shared" si="2"/>
        <v>4673</v>
      </c>
      <c r="I23" s="7"/>
      <c r="J23" s="7"/>
      <c r="K23" s="4"/>
      <c r="L23" s="4"/>
      <c r="M23" s="4"/>
      <c r="N23" s="4"/>
    </row>
    <row r="24" spans="1:14" ht="14.25">
      <c r="A24" s="33" t="s">
        <v>15</v>
      </c>
      <c r="B24" s="36"/>
      <c r="C24" s="37">
        <f aca="true" t="shared" si="3" ref="C24:H24">C14/B14*100-100</f>
        <v>2.338311714641435</v>
      </c>
      <c r="D24" s="37">
        <f t="shared" si="3"/>
        <v>6.6073523094086255</v>
      </c>
      <c r="E24" s="36">
        <f t="shared" si="3"/>
        <v>1.7872054290073152</v>
      </c>
      <c r="F24" s="37">
        <f t="shared" si="3"/>
        <v>2.999838138229947</v>
      </c>
      <c r="G24" s="36">
        <f t="shared" si="3"/>
        <v>2.000139686752462</v>
      </c>
      <c r="H24" s="37">
        <f t="shared" si="3"/>
        <v>1.9998630523910208</v>
      </c>
      <c r="I24" s="7"/>
      <c r="J24" s="7"/>
      <c r="K24" s="4"/>
      <c r="L24" s="4"/>
      <c r="M24" s="4"/>
      <c r="N24" s="4"/>
    </row>
    <row r="25" spans="1:14" ht="14.25">
      <c r="A25" s="33" t="s">
        <v>16</v>
      </c>
      <c r="B25" s="34"/>
      <c r="C25" s="35">
        <f aca="true" t="shared" si="4" ref="C25:H25">C16-B16</f>
        <v>25904.59360000014</v>
      </c>
      <c r="D25" s="35">
        <f t="shared" si="4"/>
        <v>13505.339809999918</v>
      </c>
      <c r="E25" s="35">
        <f t="shared" si="4"/>
        <v>28795.52899999998</v>
      </c>
      <c r="F25" s="35">
        <f t="shared" si="4"/>
        <v>28178</v>
      </c>
      <c r="G25" s="35">
        <f t="shared" si="4"/>
        <v>13038</v>
      </c>
      <c r="H25" s="35">
        <f t="shared" si="4"/>
        <v>13297</v>
      </c>
      <c r="I25" s="7"/>
      <c r="J25" s="7"/>
      <c r="K25" s="4"/>
      <c r="L25" s="4"/>
      <c r="M25" s="4"/>
      <c r="N25" s="4"/>
    </row>
    <row r="26" spans="1:14" ht="14.25">
      <c r="A26" s="33" t="s">
        <v>17</v>
      </c>
      <c r="B26" s="36"/>
      <c r="C26" s="37">
        <f aca="true" t="shared" si="5" ref="C26:H26">C16/B16*100-100</f>
        <v>4.663548916182108</v>
      </c>
      <c r="D26" s="37">
        <f t="shared" si="5"/>
        <v>2.3230032238201375</v>
      </c>
      <c r="E26" s="36">
        <f t="shared" si="5"/>
        <v>4.840565257966347</v>
      </c>
      <c r="F26" s="37">
        <f t="shared" si="5"/>
        <v>4.51805828356116</v>
      </c>
      <c r="G26" s="36">
        <f t="shared" si="5"/>
        <v>2.000144204291459</v>
      </c>
      <c r="H26" s="37">
        <f t="shared" si="5"/>
        <v>1.9998766715145848</v>
      </c>
      <c r="I26" s="7"/>
      <c r="J26" s="7"/>
      <c r="K26" s="4"/>
      <c r="L26" s="4"/>
      <c r="M26" s="4"/>
      <c r="N26" s="4"/>
    </row>
    <row r="27" spans="1:14" ht="14.25">
      <c r="A27" s="38"/>
      <c r="B27" s="25"/>
      <c r="C27" s="26"/>
      <c r="D27" s="26"/>
      <c r="E27" s="25"/>
      <c r="F27" s="26"/>
      <c r="G27" s="25"/>
      <c r="H27" s="26"/>
      <c r="I27" s="7"/>
      <c r="J27" s="7"/>
      <c r="K27" s="4"/>
      <c r="L27" s="4"/>
      <c r="M27" s="4"/>
      <c r="N27" s="4"/>
    </row>
    <row r="28" spans="1:14" ht="14.25">
      <c r="A28" s="39" t="s">
        <v>18</v>
      </c>
      <c r="B28" s="39"/>
      <c r="C28" s="39"/>
      <c r="D28" s="39"/>
      <c r="E28" s="39"/>
      <c r="F28" s="7"/>
      <c r="G28" s="7"/>
      <c r="H28" s="7"/>
      <c r="I28" s="7"/>
      <c r="J28" s="7"/>
      <c r="K28" s="4"/>
      <c r="L28" s="4"/>
      <c r="M28" s="4"/>
      <c r="N28" s="4"/>
    </row>
    <row r="29" spans="1:14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4"/>
      <c r="L29" s="4"/>
      <c r="M29" s="4"/>
      <c r="N29" s="4"/>
    </row>
    <row r="30" spans="1:14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4"/>
      <c r="L30" s="4"/>
      <c r="M30" s="4"/>
      <c r="N30" s="4"/>
    </row>
    <row r="31" spans="1:14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4"/>
      <c r="L31" s="4"/>
      <c r="M31" s="4"/>
      <c r="N31" s="4"/>
    </row>
    <row r="32" spans="1:14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4"/>
      <c r="L32" s="4"/>
      <c r="M32" s="4"/>
      <c r="N32" s="4"/>
    </row>
    <row r="33" spans="1:14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4"/>
      <c r="L33" s="4"/>
      <c r="M33" s="4"/>
      <c r="N33" s="4"/>
    </row>
    <row r="34" spans="1:14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4"/>
      <c r="L34" s="4"/>
      <c r="M34" s="4"/>
      <c r="N34" s="4"/>
    </row>
    <row r="35" spans="1:14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4"/>
      <c r="L35" s="4"/>
      <c r="M35" s="4"/>
      <c r="N35" s="4"/>
    </row>
    <row r="36" spans="1:14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4"/>
      <c r="L36" s="4"/>
      <c r="M36" s="4"/>
      <c r="N36" s="4"/>
    </row>
    <row r="37" spans="1:14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4"/>
      <c r="L37" s="4"/>
      <c r="M37" s="4"/>
      <c r="N37" s="4"/>
    </row>
    <row r="38" spans="1:14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4"/>
      <c r="L38" s="4"/>
      <c r="M38" s="4"/>
      <c r="N38" s="4"/>
    </row>
    <row r="39" spans="1:14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4"/>
      <c r="L39" s="4"/>
      <c r="M39" s="4"/>
      <c r="N39" s="4"/>
    </row>
    <row r="40" spans="1:14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4"/>
      <c r="L40" s="4"/>
      <c r="M40" s="4"/>
      <c r="N40" s="4"/>
    </row>
    <row r="41" spans="1:14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4"/>
      <c r="L41" s="4"/>
      <c r="M41" s="4"/>
      <c r="N41" s="4"/>
    </row>
    <row r="42" spans="1:14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4"/>
      <c r="L42" s="4"/>
      <c r="M42" s="4"/>
      <c r="N42" s="4"/>
    </row>
    <row r="43" spans="1:14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4"/>
      <c r="L43" s="4"/>
      <c r="M43" s="4"/>
      <c r="N43" s="4"/>
    </row>
    <row r="44" spans="1:1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2:14" ht="12.75">
      <c r="B53" s="4"/>
      <c r="C53" s="4"/>
      <c r="D53" s="4"/>
      <c r="E53" s="4"/>
      <c r="J53" s="4"/>
      <c r="K53" s="4"/>
      <c r="L53" s="4"/>
      <c r="M53" s="4"/>
      <c r="N53" s="4"/>
    </row>
    <row r="54" spans="2:5" ht="12.75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</sheetData>
  <mergeCells count="2">
    <mergeCell ref="B9:C9"/>
    <mergeCell ref="F9:H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3"/>
  <headerFooter alignWithMargins="0">
    <oddHeader>&amp;R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rrannikk</dc:creator>
  <cp:keywords/>
  <dc:description/>
  <cp:lastModifiedBy>jrailama</cp:lastModifiedBy>
  <cp:lastPrinted>2011-04-28T11:31:05Z</cp:lastPrinted>
  <dcterms:created xsi:type="dcterms:W3CDTF">2011-03-10T08:17:42Z</dcterms:created>
  <dcterms:modified xsi:type="dcterms:W3CDTF">2011-05-02T12:03:27Z</dcterms:modified>
  <cp:category/>
  <cp:version/>
  <cp:contentType/>
  <cp:contentStatus/>
</cp:coreProperties>
</file>