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mlundgr\Desktop\NUORISOLAUTAKUNTA\NLK vuosi 2017\Syyskuu 21\"/>
    </mc:Choice>
  </mc:AlternateContent>
  <bookViews>
    <workbookView xWindow="-45" yWindow="210" windowWidth="19425" windowHeight="7035" activeTab="5"/>
  </bookViews>
  <sheets>
    <sheet name="Otsikko" sheetId="11" r:id="rId1"/>
    <sheet name="Kirjasto" sheetId="5" r:id="rId2"/>
    <sheet name="Museo" sheetId="3" r:id="rId3"/>
    <sheet name="Orkesteri" sheetId="4" r:id="rId4"/>
    <sheet name="Liikunta" sheetId="2" r:id="rId5"/>
    <sheet name="Nuoriso" sheetId="1" r:id="rId6"/>
    <sheet name="Kulttuuri vertailu" sheetId="12" r:id="rId7"/>
    <sheet name="Taul5" sheetId="16" state="hidden" r:id="rId8"/>
    <sheet name="Taul2" sheetId="18" state="hidden" r:id="rId9"/>
    <sheet name="Taul3" sheetId="19" state="hidden" r:id="rId10"/>
  </sheets>
  <definedNames>
    <definedName name="Print_Area" localSheetId="1">Kirjasto!$A$1:$O$21</definedName>
    <definedName name="_xlnm.Print_Area" localSheetId="6">'Kulttuuri vertailu'!$A:$N</definedName>
    <definedName name="UlkoisetTiedot_1" localSheetId="8" hidden="1">Taul2!$A$1:$O$13</definedName>
    <definedName name="UlkoisetTiedot_1" localSheetId="9" hidden="1">Taul3!$A$1:$AA$13</definedName>
  </definedNames>
  <calcPr calcId="152511"/>
</workbook>
</file>

<file path=xl/calcChain.xml><?xml version="1.0" encoding="utf-8"?>
<calcChain xmlns="http://schemas.openxmlformats.org/spreadsheetml/2006/main">
  <c r="B176" i="12" l="1"/>
  <c r="C176" i="12"/>
  <c r="D176" i="12"/>
  <c r="E176" i="12"/>
  <c r="F176" i="12"/>
  <c r="G176" i="12"/>
  <c r="H176" i="12"/>
  <c r="I176" i="12"/>
  <c r="J176" i="12"/>
  <c r="K176" i="12"/>
  <c r="L176" i="12"/>
  <c r="M176" i="12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C175" i="12"/>
  <c r="D175" i="12"/>
  <c r="E175" i="12"/>
  <c r="F175" i="12"/>
  <c r="G175" i="12"/>
  <c r="H175" i="12"/>
  <c r="I175" i="12"/>
  <c r="J175" i="12"/>
  <c r="K175" i="12"/>
  <c r="L175" i="12"/>
  <c r="M175" i="12"/>
  <c r="B175" i="12"/>
  <c r="B167" i="12"/>
  <c r="C167" i="12"/>
  <c r="D167" i="12"/>
  <c r="E167" i="12"/>
  <c r="F167" i="12"/>
  <c r="G167" i="12"/>
  <c r="H167" i="12"/>
  <c r="I167" i="12"/>
  <c r="J167" i="12"/>
  <c r="K167" i="12"/>
  <c r="L167" i="12"/>
  <c r="M167" i="12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B169" i="12"/>
  <c r="C169" i="12"/>
  <c r="D169" i="12"/>
  <c r="E169" i="12"/>
  <c r="F169" i="12"/>
  <c r="G169" i="12"/>
  <c r="H169" i="12"/>
  <c r="I169" i="12"/>
  <c r="N169" i="12" s="1"/>
  <c r="J169" i="12"/>
  <c r="K169" i="12"/>
  <c r="L169" i="12"/>
  <c r="M169" i="12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C166" i="12"/>
  <c r="D166" i="12"/>
  <c r="E166" i="12"/>
  <c r="F166" i="12"/>
  <c r="G166" i="12"/>
  <c r="H166" i="12"/>
  <c r="I166" i="12"/>
  <c r="N166" i="12" s="1"/>
  <c r="J166" i="12"/>
  <c r="K166" i="12"/>
  <c r="L166" i="12"/>
  <c r="M166" i="12"/>
  <c r="B166" i="12"/>
  <c r="N41" i="1"/>
  <c r="N46" i="1"/>
  <c r="N45" i="1"/>
  <c r="N44" i="1"/>
  <c r="N43" i="1"/>
  <c r="N42" i="1"/>
  <c r="N48" i="2"/>
  <c r="N47" i="2"/>
  <c r="N46" i="2"/>
  <c r="N44" i="2"/>
  <c r="B113" i="12"/>
  <c r="C113" i="12"/>
  <c r="D113" i="12"/>
  <c r="E113" i="12"/>
  <c r="F113" i="12"/>
  <c r="G113" i="12"/>
  <c r="H113" i="12"/>
  <c r="I113" i="12"/>
  <c r="J113" i="12"/>
  <c r="K113" i="12"/>
  <c r="L113" i="12"/>
  <c r="M113" i="12"/>
  <c r="B114" i="12"/>
  <c r="C114" i="12"/>
  <c r="D114" i="12"/>
  <c r="E114" i="12"/>
  <c r="F114" i="12"/>
  <c r="G114" i="12"/>
  <c r="H114" i="12"/>
  <c r="I114" i="12"/>
  <c r="J114" i="12"/>
  <c r="K114" i="12"/>
  <c r="L114" i="12"/>
  <c r="M114" i="12"/>
  <c r="B115" i="12"/>
  <c r="C115" i="12"/>
  <c r="D115" i="12"/>
  <c r="E115" i="12"/>
  <c r="F115" i="12"/>
  <c r="G115" i="12"/>
  <c r="H115" i="12"/>
  <c r="I115" i="12"/>
  <c r="J115" i="12"/>
  <c r="K115" i="12"/>
  <c r="L115" i="12"/>
  <c r="M115" i="12"/>
  <c r="B116" i="12"/>
  <c r="C116" i="12"/>
  <c r="D116" i="12"/>
  <c r="E116" i="12"/>
  <c r="F116" i="12"/>
  <c r="G116" i="12"/>
  <c r="H116" i="12"/>
  <c r="I116" i="12"/>
  <c r="J116" i="12"/>
  <c r="K116" i="12"/>
  <c r="L116" i="12"/>
  <c r="M116" i="12"/>
  <c r="B117" i="12"/>
  <c r="C117" i="12"/>
  <c r="D117" i="12"/>
  <c r="E117" i="12"/>
  <c r="F117" i="12"/>
  <c r="G117" i="12"/>
  <c r="H117" i="12"/>
  <c r="I117" i="12"/>
  <c r="J117" i="12"/>
  <c r="K117" i="12"/>
  <c r="L117" i="12"/>
  <c r="M117" i="12"/>
  <c r="B118" i="12"/>
  <c r="C118" i="12"/>
  <c r="D118" i="12"/>
  <c r="E118" i="12"/>
  <c r="F118" i="12"/>
  <c r="G118" i="12"/>
  <c r="H118" i="12"/>
  <c r="I118" i="12"/>
  <c r="J118" i="12"/>
  <c r="K118" i="12"/>
  <c r="L118" i="12"/>
  <c r="M118" i="12"/>
  <c r="B119" i="12"/>
  <c r="C119" i="12"/>
  <c r="D119" i="12"/>
  <c r="E119" i="12"/>
  <c r="F119" i="12"/>
  <c r="G119" i="12"/>
  <c r="H119" i="12"/>
  <c r="I119" i="12"/>
  <c r="J119" i="12"/>
  <c r="K119" i="12"/>
  <c r="L119" i="12"/>
  <c r="M119" i="12"/>
  <c r="B120" i="12"/>
  <c r="C120" i="12"/>
  <c r="D120" i="12"/>
  <c r="E120" i="12"/>
  <c r="F120" i="12"/>
  <c r="G120" i="12"/>
  <c r="H120" i="12"/>
  <c r="I120" i="12"/>
  <c r="J120" i="12"/>
  <c r="K120" i="12"/>
  <c r="L120" i="12"/>
  <c r="M120" i="12"/>
  <c r="B123" i="12"/>
  <c r="C123" i="12"/>
  <c r="D123" i="12"/>
  <c r="E123" i="12"/>
  <c r="F123" i="12"/>
  <c r="G123" i="12"/>
  <c r="H123" i="12"/>
  <c r="I123" i="12"/>
  <c r="J123" i="12"/>
  <c r="K123" i="12"/>
  <c r="L123" i="12"/>
  <c r="M123" i="12"/>
  <c r="N123" i="12"/>
  <c r="B124" i="12"/>
  <c r="C124" i="12"/>
  <c r="D124" i="12"/>
  <c r="E124" i="12"/>
  <c r="F124" i="12"/>
  <c r="G124" i="12"/>
  <c r="H124" i="12"/>
  <c r="I124" i="12"/>
  <c r="J124" i="12"/>
  <c r="K124" i="12"/>
  <c r="L124" i="12"/>
  <c r="M124" i="12"/>
  <c r="N124" i="12"/>
  <c r="C112" i="12"/>
  <c r="D112" i="12"/>
  <c r="E112" i="12"/>
  <c r="F112" i="12"/>
  <c r="G112" i="12"/>
  <c r="H112" i="12"/>
  <c r="I112" i="12"/>
  <c r="J112" i="12"/>
  <c r="K112" i="12"/>
  <c r="L112" i="12"/>
  <c r="M112" i="12"/>
  <c r="B112" i="12"/>
  <c r="A57" i="12"/>
  <c r="J57" i="12"/>
  <c r="K57" i="12"/>
  <c r="L57" i="12"/>
  <c r="M57" i="12"/>
  <c r="O57" i="12"/>
  <c r="A58" i="12"/>
  <c r="J58" i="12"/>
  <c r="K58" i="12"/>
  <c r="L58" i="12"/>
  <c r="M58" i="12"/>
  <c r="O58" i="12"/>
  <c r="A59" i="12"/>
  <c r="J59" i="12"/>
  <c r="K59" i="12"/>
  <c r="L59" i="12"/>
  <c r="M59" i="12"/>
  <c r="N59" i="12"/>
  <c r="O59" i="12"/>
  <c r="A60" i="12"/>
  <c r="J60" i="12"/>
  <c r="K60" i="12"/>
  <c r="L60" i="12"/>
  <c r="M60" i="12"/>
  <c r="O60" i="12"/>
  <c r="A61" i="12"/>
  <c r="J61" i="12"/>
  <c r="K61" i="12"/>
  <c r="L61" i="12"/>
  <c r="M61" i="12"/>
  <c r="O61" i="12"/>
  <c r="A62" i="12"/>
  <c r="J62" i="12"/>
  <c r="K62" i="12"/>
  <c r="L62" i="12"/>
  <c r="M62" i="12"/>
  <c r="O62" i="12"/>
  <c r="A63" i="12"/>
  <c r="J63" i="12"/>
  <c r="K63" i="12"/>
  <c r="L63" i="12"/>
  <c r="M63" i="12"/>
  <c r="O63" i="12"/>
  <c r="A64" i="12"/>
  <c r="J64" i="12"/>
  <c r="K64" i="12"/>
  <c r="L64" i="12"/>
  <c r="M64" i="12"/>
  <c r="O64" i="12"/>
  <c r="A65" i="12"/>
  <c r="J65" i="12"/>
  <c r="K65" i="12"/>
  <c r="L65" i="12"/>
  <c r="M65" i="12"/>
  <c r="O65" i="12"/>
  <c r="A66" i="12"/>
  <c r="J66" i="12"/>
  <c r="K66" i="12"/>
  <c r="L66" i="12"/>
  <c r="M66" i="12"/>
  <c r="O66" i="12"/>
  <c r="A52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A53" i="12"/>
  <c r="J53" i="12"/>
  <c r="K53" i="12"/>
  <c r="L53" i="12"/>
  <c r="M53" i="12"/>
  <c r="O53" i="12"/>
  <c r="A54" i="12"/>
  <c r="J54" i="12"/>
  <c r="K54" i="12"/>
  <c r="L54" i="12"/>
  <c r="M54" i="12"/>
  <c r="O54" i="12"/>
  <c r="A55" i="12"/>
  <c r="J55" i="12"/>
  <c r="K55" i="12"/>
  <c r="L55" i="12"/>
  <c r="M55" i="12"/>
  <c r="O55" i="12"/>
  <c r="A56" i="12"/>
  <c r="J56" i="12"/>
  <c r="K56" i="12"/>
  <c r="L56" i="12"/>
  <c r="M56" i="12"/>
  <c r="N56" i="12"/>
  <c r="O56" i="12"/>
  <c r="N57" i="4"/>
  <c r="N58" i="4"/>
  <c r="N56" i="4"/>
  <c r="N55" i="4"/>
  <c r="N54" i="4"/>
  <c r="N53" i="4"/>
  <c r="N62" i="3"/>
  <c r="N119" i="12"/>
  <c r="N60" i="3"/>
  <c r="N117" i="12"/>
  <c r="N58" i="3"/>
  <c r="N115" i="12"/>
  <c r="N56" i="3"/>
  <c r="N113" i="12" s="1"/>
  <c r="N57" i="3"/>
  <c r="N114" i="12"/>
  <c r="N59" i="3"/>
  <c r="N116" i="12"/>
  <c r="N61" i="3"/>
  <c r="N118" i="12"/>
  <c r="N63" i="3"/>
  <c r="N120" i="12"/>
  <c r="N55" i="3"/>
  <c r="N112" i="12"/>
  <c r="J39" i="2"/>
  <c r="I39" i="2"/>
  <c r="N36" i="1"/>
  <c r="N42" i="3"/>
  <c r="N45" i="3"/>
  <c r="N48" i="3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37" i="12"/>
  <c r="C163" i="12"/>
  <c r="D163" i="12"/>
  <c r="E163" i="12"/>
  <c r="F163" i="12"/>
  <c r="G163" i="12"/>
  <c r="H163" i="12"/>
  <c r="I163" i="12"/>
  <c r="J163" i="12"/>
  <c r="K163" i="12"/>
  <c r="L163" i="12"/>
  <c r="M163" i="12"/>
  <c r="C162" i="12"/>
  <c r="D162" i="12"/>
  <c r="E162" i="12"/>
  <c r="F162" i="12"/>
  <c r="G162" i="12"/>
  <c r="H162" i="12"/>
  <c r="I162" i="12"/>
  <c r="J162" i="12"/>
  <c r="K162" i="12"/>
  <c r="L162" i="12"/>
  <c r="M162" i="12"/>
  <c r="B162" i="12"/>
  <c r="B163" i="12"/>
  <c r="C161" i="12"/>
  <c r="D161" i="12"/>
  <c r="E161" i="12"/>
  <c r="F161" i="12"/>
  <c r="G161" i="12"/>
  <c r="H161" i="12"/>
  <c r="I161" i="12"/>
  <c r="J161" i="12"/>
  <c r="K161" i="12"/>
  <c r="L161" i="12"/>
  <c r="M161" i="12"/>
  <c r="B161" i="12"/>
  <c r="C158" i="12"/>
  <c r="D158" i="12"/>
  <c r="E158" i="12"/>
  <c r="F158" i="12"/>
  <c r="G158" i="12"/>
  <c r="H158" i="12"/>
  <c r="I158" i="12"/>
  <c r="J158" i="12"/>
  <c r="K158" i="12"/>
  <c r="L158" i="12"/>
  <c r="M158" i="12"/>
  <c r="B158" i="12"/>
  <c r="C157" i="12"/>
  <c r="D157" i="12"/>
  <c r="E157" i="12"/>
  <c r="F157" i="12"/>
  <c r="G157" i="12"/>
  <c r="H157" i="12"/>
  <c r="I157" i="12"/>
  <c r="J157" i="12"/>
  <c r="K157" i="12"/>
  <c r="L157" i="12"/>
  <c r="M157" i="12"/>
  <c r="C156" i="12"/>
  <c r="D156" i="12"/>
  <c r="E156" i="12"/>
  <c r="F156" i="12"/>
  <c r="G156" i="12"/>
  <c r="H156" i="12"/>
  <c r="I156" i="12"/>
  <c r="J156" i="12"/>
  <c r="K156" i="12"/>
  <c r="L156" i="12"/>
  <c r="M156" i="12"/>
  <c r="C155" i="12"/>
  <c r="D155" i="12"/>
  <c r="E155" i="12"/>
  <c r="F155" i="12"/>
  <c r="G155" i="12"/>
  <c r="H155" i="12"/>
  <c r="I155" i="12"/>
  <c r="J155" i="12"/>
  <c r="K155" i="12"/>
  <c r="L155" i="12"/>
  <c r="M155" i="12"/>
  <c r="B155" i="12"/>
  <c r="B156" i="12"/>
  <c r="B157" i="12"/>
  <c r="C154" i="12"/>
  <c r="D154" i="12"/>
  <c r="E154" i="12"/>
  <c r="F154" i="12"/>
  <c r="G154" i="12"/>
  <c r="H154" i="12"/>
  <c r="I154" i="12"/>
  <c r="J154" i="12"/>
  <c r="K154" i="12"/>
  <c r="L154" i="12"/>
  <c r="M154" i="12"/>
  <c r="B154" i="12"/>
  <c r="C108" i="12"/>
  <c r="D108" i="12"/>
  <c r="E108" i="12"/>
  <c r="F108" i="12"/>
  <c r="G108" i="12"/>
  <c r="H108" i="12"/>
  <c r="I108" i="12"/>
  <c r="J108" i="12"/>
  <c r="K108" i="12"/>
  <c r="L108" i="12"/>
  <c r="M108" i="12"/>
  <c r="B108" i="12"/>
  <c r="C105" i="12"/>
  <c r="D105" i="12"/>
  <c r="E105" i="12"/>
  <c r="F105" i="12"/>
  <c r="G105" i="12"/>
  <c r="H105" i="12"/>
  <c r="I105" i="12"/>
  <c r="J105" i="12"/>
  <c r="K105" i="12"/>
  <c r="L105" i="12"/>
  <c r="M105" i="12"/>
  <c r="C104" i="12"/>
  <c r="D104" i="12"/>
  <c r="E104" i="12"/>
  <c r="F104" i="12"/>
  <c r="G104" i="12"/>
  <c r="H104" i="12"/>
  <c r="I104" i="12"/>
  <c r="J104" i="12"/>
  <c r="K104" i="12"/>
  <c r="L104" i="12"/>
  <c r="M104" i="12"/>
  <c r="C103" i="12"/>
  <c r="D103" i="12"/>
  <c r="E103" i="12"/>
  <c r="F103" i="12"/>
  <c r="G103" i="12"/>
  <c r="H103" i="12"/>
  <c r="I103" i="12"/>
  <c r="J103" i="12"/>
  <c r="K103" i="12"/>
  <c r="L103" i="12"/>
  <c r="M103" i="12"/>
  <c r="C102" i="12"/>
  <c r="D102" i="12"/>
  <c r="E102" i="12"/>
  <c r="F102" i="12"/>
  <c r="G102" i="12"/>
  <c r="H102" i="12"/>
  <c r="I102" i="12"/>
  <c r="J102" i="12"/>
  <c r="K102" i="12"/>
  <c r="L102" i="12"/>
  <c r="M102" i="12"/>
  <c r="C101" i="12"/>
  <c r="D101" i="12"/>
  <c r="E101" i="12"/>
  <c r="F101" i="12"/>
  <c r="G101" i="12"/>
  <c r="H101" i="12"/>
  <c r="I101" i="12"/>
  <c r="J101" i="12"/>
  <c r="K101" i="12"/>
  <c r="L101" i="12"/>
  <c r="M101" i="12"/>
  <c r="C100" i="12"/>
  <c r="D100" i="12"/>
  <c r="E100" i="12"/>
  <c r="F100" i="12"/>
  <c r="G100" i="12"/>
  <c r="H100" i="12"/>
  <c r="I100" i="12"/>
  <c r="J100" i="12"/>
  <c r="K100" i="12"/>
  <c r="L100" i="12"/>
  <c r="M100" i="12"/>
  <c r="C99" i="12"/>
  <c r="D99" i="12"/>
  <c r="E99" i="12"/>
  <c r="F99" i="12"/>
  <c r="G99" i="12"/>
  <c r="H99" i="12"/>
  <c r="I99" i="12"/>
  <c r="J99" i="12"/>
  <c r="K99" i="12"/>
  <c r="L99" i="12"/>
  <c r="M99" i="12"/>
  <c r="B99" i="12"/>
  <c r="B100" i="12"/>
  <c r="B101" i="12"/>
  <c r="B102" i="12"/>
  <c r="B103" i="12"/>
  <c r="B104" i="12"/>
  <c r="B105" i="12"/>
  <c r="C98" i="12"/>
  <c r="D98" i="12"/>
  <c r="E98" i="12"/>
  <c r="F98" i="12"/>
  <c r="G98" i="12"/>
  <c r="H98" i="12"/>
  <c r="I98" i="12"/>
  <c r="J98" i="12"/>
  <c r="K98" i="12"/>
  <c r="L98" i="12"/>
  <c r="M98" i="12"/>
  <c r="B98" i="12"/>
  <c r="C50" i="12"/>
  <c r="D50" i="12"/>
  <c r="E50" i="12"/>
  <c r="F50" i="12"/>
  <c r="G50" i="12"/>
  <c r="H50" i="12"/>
  <c r="I50" i="12"/>
  <c r="J50" i="12"/>
  <c r="K50" i="12"/>
  <c r="L50" i="12"/>
  <c r="M50" i="12"/>
  <c r="C49" i="12"/>
  <c r="D49" i="12"/>
  <c r="E49" i="12"/>
  <c r="F49" i="12"/>
  <c r="G49" i="12"/>
  <c r="H49" i="12"/>
  <c r="I49" i="12"/>
  <c r="J49" i="12"/>
  <c r="K49" i="12"/>
  <c r="L49" i="12"/>
  <c r="M49" i="12"/>
  <c r="C48" i="12"/>
  <c r="D48" i="12"/>
  <c r="E48" i="12"/>
  <c r="F48" i="12"/>
  <c r="G48" i="12"/>
  <c r="H48" i="12"/>
  <c r="I48" i="12"/>
  <c r="J48" i="12"/>
  <c r="K48" i="12"/>
  <c r="L48" i="12"/>
  <c r="M48" i="12"/>
  <c r="C47" i="12"/>
  <c r="D47" i="12"/>
  <c r="E47" i="12"/>
  <c r="F47" i="12"/>
  <c r="G47" i="12"/>
  <c r="H47" i="12"/>
  <c r="I47" i="12"/>
  <c r="J47" i="12"/>
  <c r="K47" i="12"/>
  <c r="L47" i="12"/>
  <c r="M47" i="12"/>
  <c r="B47" i="12"/>
  <c r="C46" i="12"/>
  <c r="D46" i="12"/>
  <c r="E46" i="12"/>
  <c r="F46" i="12"/>
  <c r="G46" i="12"/>
  <c r="H46" i="12"/>
  <c r="I46" i="12"/>
  <c r="J46" i="12"/>
  <c r="K46" i="12"/>
  <c r="L46" i="12"/>
  <c r="M46" i="12"/>
  <c r="C45" i="12"/>
  <c r="D45" i="12"/>
  <c r="E45" i="12"/>
  <c r="F45" i="12"/>
  <c r="G45" i="12"/>
  <c r="H45" i="12"/>
  <c r="I45" i="12"/>
  <c r="J45" i="12"/>
  <c r="K45" i="12"/>
  <c r="L45" i="12"/>
  <c r="M45" i="12"/>
  <c r="B45" i="12"/>
  <c r="B46" i="12"/>
  <c r="B48" i="12"/>
  <c r="B49" i="12"/>
  <c r="B50" i="12"/>
  <c r="C44" i="12"/>
  <c r="D44" i="12"/>
  <c r="E44" i="12"/>
  <c r="F44" i="12"/>
  <c r="G44" i="12"/>
  <c r="H44" i="12"/>
  <c r="I44" i="12"/>
  <c r="J44" i="12"/>
  <c r="K44" i="12"/>
  <c r="L44" i="12"/>
  <c r="M44" i="12"/>
  <c r="B44" i="12"/>
  <c r="C42" i="12"/>
  <c r="C43" i="12"/>
  <c r="D42" i="12"/>
  <c r="D43" i="12"/>
  <c r="E42" i="12"/>
  <c r="E43" i="12"/>
  <c r="F42" i="12"/>
  <c r="F43" i="12"/>
  <c r="G42" i="12"/>
  <c r="G43" i="12"/>
  <c r="H42" i="12"/>
  <c r="H43" i="12"/>
  <c r="I42" i="12"/>
  <c r="I43" i="12"/>
  <c r="J42" i="12"/>
  <c r="J43" i="12"/>
  <c r="K42" i="12"/>
  <c r="K43" i="12"/>
  <c r="L42" i="12"/>
  <c r="L43" i="12"/>
  <c r="M42" i="12"/>
  <c r="M43" i="12"/>
  <c r="B42" i="12"/>
  <c r="B43" i="12"/>
  <c r="C41" i="12"/>
  <c r="D41" i="12"/>
  <c r="E41" i="12"/>
  <c r="F41" i="12"/>
  <c r="G41" i="12"/>
  <c r="H41" i="12"/>
  <c r="I41" i="12"/>
  <c r="J41" i="12"/>
  <c r="K41" i="12"/>
  <c r="L41" i="12"/>
  <c r="M41" i="12"/>
  <c r="B41" i="12"/>
  <c r="C39" i="12"/>
  <c r="C40" i="12"/>
  <c r="D39" i="12"/>
  <c r="D40" i="12"/>
  <c r="E39" i="12"/>
  <c r="E40" i="12"/>
  <c r="F39" i="12"/>
  <c r="F40" i="12"/>
  <c r="G39" i="12"/>
  <c r="G40" i="12"/>
  <c r="H39" i="12"/>
  <c r="H40" i="12"/>
  <c r="I39" i="12"/>
  <c r="I40" i="12"/>
  <c r="J39" i="12"/>
  <c r="J40" i="12"/>
  <c r="K39" i="12"/>
  <c r="K40" i="12"/>
  <c r="L39" i="12"/>
  <c r="L40" i="12"/>
  <c r="M39" i="12"/>
  <c r="M40" i="12"/>
  <c r="B39" i="12"/>
  <c r="B40" i="12"/>
  <c r="C38" i="12"/>
  <c r="D38" i="12"/>
  <c r="E38" i="12"/>
  <c r="F38" i="12"/>
  <c r="G38" i="12"/>
  <c r="H38" i="12"/>
  <c r="I38" i="12"/>
  <c r="J38" i="12"/>
  <c r="K38" i="12"/>
  <c r="L38" i="12"/>
  <c r="M38" i="12"/>
  <c r="B38" i="12"/>
  <c r="C37" i="12"/>
  <c r="D37" i="12"/>
  <c r="E37" i="12"/>
  <c r="F37" i="12"/>
  <c r="G37" i="12"/>
  <c r="H37" i="12"/>
  <c r="I37" i="12"/>
  <c r="J37" i="12"/>
  <c r="K37" i="12"/>
  <c r="L37" i="12"/>
  <c r="M37" i="12"/>
  <c r="B37" i="12"/>
  <c r="N41" i="12"/>
  <c r="N158" i="12"/>
  <c r="N50" i="12"/>
  <c r="N162" i="12"/>
  <c r="N37" i="12"/>
  <c r="N45" i="12"/>
  <c r="N155" i="12"/>
  <c r="N157" i="12"/>
  <c r="N161" i="12"/>
  <c r="N163" i="12"/>
  <c r="N49" i="12"/>
  <c r="N156" i="12"/>
  <c r="N38" i="12"/>
  <c r="N154" i="12"/>
  <c r="N39" i="12"/>
  <c r="N48" i="12"/>
  <c r="N46" i="12"/>
  <c r="N47" i="12"/>
  <c r="N44" i="12"/>
  <c r="N43" i="12"/>
  <c r="N42" i="12"/>
  <c r="N40" i="12"/>
  <c r="N62" i="5"/>
  <c r="N61" i="5"/>
  <c r="N60" i="5"/>
  <c r="N59" i="5"/>
  <c r="N58" i="5"/>
  <c r="N57" i="5"/>
  <c r="N56" i="5"/>
  <c r="N54" i="5"/>
  <c r="N53" i="5"/>
  <c r="N51" i="5"/>
  <c r="N50" i="5"/>
  <c r="N49" i="5"/>
  <c r="N35" i="1"/>
  <c r="N34" i="1"/>
  <c r="N33" i="1"/>
  <c r="N32" i="1"/>
  <c r="N31" i="1"/>
  <c r="N30" i="1"/>
  <c r="N40" i="2"/>
  <c r="N39" i="2"/>
  <c r="N38" i="2"/>
  <c r="N36" i="2"/>
  <c r="N50" i="4"/>
  <c r="N49" i="4"/>
  <c r="N45" i="4"/>
  <c r="N44" i="4"/>
  <c r="N43" i="4"/>
  <c r="N42" i="4"/>
  <c r="N41" i="4"/>
  <c r="N41" i="3"/>
  <c r="N52" i="5"/>
  <c r="N55" i="5"/>
  <c r="N98" i="12"/>
  <c r="N101" i="12"/>
  <c r="N99" i="12"/>
  <c r="N100" i="12"/>
  <c r="N102" i="12"/>
  <c r="N103" i="12"/>
  <c r="N104" i="12"/>
  <c r="N105" i="12"/>
  <c r="M37" i="5"/>
  <c r="P62" i="5"/>
  <c r="L34" i="5"/>
  <c r="M34" i="5"/>
  <c r="I37" i="5"/>
  <c r="J37" i="5"/>
  <c r="K37" i="5"/>
  <c r="L37" i="5"/>
  <c r="N21" i="2"/>
  <c r="N22" i="2"/>
  <c r="N23" i="2"/>
  <c r="N24" i="2"/>
  <c r="N25" i="2"/>
  <c r="N26" i="2"/>
  <c r="N27" i="2"/>
  <c r="N28" i="2"/>
  <c r="N20" i="2"/>
  <c r="N29" i="4"/>
  <c r="N30" i="4"/>
  <c r="N31" i="4"/>
  <c r="N32" i="4"/>
  <c r="N33" i="4"/>
  <c r="N36" i="4"/>
  <c r="N37" i="4"/>
  <c r="N38" i="4"/>
  <c r="N28" i="4"/>
  <c r="K34" i="5"/>
  <c r="J34" i="5"/>
  <c r="I34" i="5"/>
  <c r="E34" i="5"/>
  <c r="F34" i="5"/>
  <c r="G34" i="5"/>
  <c r="H34" i="5"/>
  <c r="C37" i="5"/>
  <c r="D37" i="5"/>
  <c r="B37" i="5"/>
  <c r="G37" i="5"/>
  <c r="H37" i="5"/>
  <c r="F37" i="5"/>
  <c r="B34" i="5"/>
  <c r="N36" i="5"/>
  <c r="N37" i="5"/>
  <c r="D34" i="5"/>
  <c r="C34" i="5"/>
  <c r="N32" i="5"/>
  <c r="N33" i="5"/>
  <c r="N34" i="5"/>
  <c r="N35" i="5"/>
  <c r="N38" i="5"/>
  <c r="N39" i="5"/>
  <c r="N40" i="5"/>
  <c r="N41" i="5"/>
  <c r="N42" i="5"/>
  <c r="N43" i="5"/>
  <c r="N44" i="5"/>
  <c r="N31" i="5"/>
  <c r="N26" i="1"/>
  <c r="N25" i="1"/>
  <c r="N23" i="1"/>
  <c r="N22" i="1"/>
  <c r="N21" i="1"/>
  <c r="N20" i="1"/>
  <c r="N19" i="1"/>
  <c r="N18" i="1"/>
  <c r="N34" i="3"/>
  <c r="N31" i="3"/>
  <c r="N28" i="3"/>
  <c r="N27" i="3"/>
  <c r="Y17" i="16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142" i="12"/>
  <c r="C142" i="12"/>
  <c r="D142" i="12"/>
  <c r="E142" i="12"/>
  <c r="F142" i="12"/>
  <c r="G142" i="12"/>
  <c r="H142" i="12"/>
  <c r="I142" i="12"/>
  <c r="J142" i="12"/>
  <c r="K142" i="12"/>
  <c r="L142" i="12"/>
  <c r="M142" i="12"/>
  <c r="B143" i="12"/>
  <c r="C143" i="12"/>
  <c r="D143" i="12"/>
  <c r="E143" i="12"/>
  <c r="F143" i="12"/>
  <c r="G143" i="12"/>
  <c r="H143" i="12"/>
  <c r="I143" i="12"/>
  <c r="J143" i="12"/>
  <c r="K143" i="12"/>
  <c r="L143" i="12"/>
  <c r="M143" i="12"/>
  <c r="B144" i="12"/>
  <c r="C144" i="12"/>
  <c r="D144" i="12"/>
  <c r="E144" i="12"/>
  <c r="F144" i="12"/>
  <c r="G144" i="12"/>
  <c r="H144" i="12"/>
  <c r="I144" i="12"/>
  <c r="J144" i="12"/>
  <c r="K144" i="12"/>
  <c r="L144" i="12"/>
  <c r="M144" i="12"/>
  <c r="B145" i="12"/>
  <c r="C145" i="12"/>
  <c r="D145" i="12"/>
  <c r="E145" i="12"/>
  <c r="F145" i="12"/>
  <c r="G145" i="12"/>
  <c r="H145" i="12"/>
  <c r="I145" i="12"/>
  <c r="J145" i="12"/>
  <c r="K145" i="12"/>
  <c r="L145" i="12"/>
  <c r="M145" i="12"/>
  <c r="B146" i="12"/>
  <c r="C146" i="12"/>
  <c r="D146" i="12"/>
  <c r="E146" i="12"/>
  <c r="F146" i="12"/>
  <c r="G146" i="12"/>
  <c r="H146" i="12"/>
  <c r="I146" i="12"/>
  <c r="J146" i="12"/>
  <c r="K146" i="12"/>
  <c r="L146" i="12"/>
  <c r="M146" i="12"/>
  <c r="C141" i="12"/>
  <c r="D141" i="12"/>
  <c r="E141" i="12"/>
  <c r="F141" i="12"/>
  <c r="G141" i="12"/>
  <c r="H141" i="12"/>
  <c r="I141" i="12"/>
  <c r="J141" i="12"/>
  <c r="K141" i="12"/>
  <c r="L141" i="12"/>
  <c r="M141" i="12"/>
  <c r="B141" i="12"/>
  <c r="N132" i="12"/>
  <c r="N131" i="12"/>
  <c r="N130" i="12"/>
  <c r="N129" i="12"/>
  <c r="N128" i="12"/>
  <c r="N127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C84" i="12"/>
  <c r="D84" i="12"/>
  <c r="E84" i="12"/>
  <c r="F84" i="12"/>
  <c r="G84" i="12"/>
  <c r="H84" i="12"/>
  <c r="I84" i="12"/>
  <c r="J84" i="12"/>
  <c r="K84" i="12"/>
  <c r="L84" i="12"/>
  <c r="M84" i="12"/>
  <c r="B84" i="12"/>
  <c r="N76" i="12"/>
  <c r="N75" i="12"/>
  <c r="N74" i="12"/>
  <c r="N73" i="12"/>
  <c r="N72" i="12"/>
  <c r="N71" i="12"/>
  <c r="N70" i="12"/>
  <c r="N69" i="12"/>
  <c r="B24" i="12"/>
  <c r="C7" i="16"/>
  <c r="C24" i="12"/>
  <c r="D24" i="12"/>
  <c r="E7" i="16"/>
  <c r="E24" i="12"/>
  <c r="F24" i="12"/>
  <c r="G7" i="16"/>
  <c r="G24" i="12"/>
  <c r="H24" i="12"/>
  <c r="I7" i="16"/>
  <c r="I24" i="12"/>
  <c r="J24" i="12"/>
  <c r="K7" i="16"/>
  <c r="K24" i="12"/>
  <c r="L24" i="12"/>
  <c r="M7" i="16"/>
  <c r="M24" i="12"/>
  <c r="B25" i="12"/>
  <c r="C8" i="16"/>
  <c r="C25" i="12"/>
  <c r="D25" i="12"/>
  <c r="E8" i="16"/>
  <c r="E25" i="12"/>
  <c r="F25" i="12"/>
  <c r="G8" i="16"/>
  <c r="G25" i="12"/>
  <c r="H25" i="12"/>
  <c r="I8" i="16"/>
  <c r="I25" i="12"/>
  <c r="J25" i="12"/>
  <c r="K8" i="16"/>
  <c r="K25" i="12"/>
  <c r="L25" i="12"/>
  <c r="M8" i="16"/>
  <c r="M25" i="12"/>
  <c r="B26" i="12"/>
  <c r="C9" i="16"/>
  <c r="C26" i="12"/>
  <c r="D26" i="12"/>
  <c r="E9" i="16"/>
  <c r="E26" i="12"/>
  <c r="F26" i="12"/>
  <c r="G9" i="16"/>
  <c r="G26" i="12"/>
  <c r="H26" i="12"/>
  <c r="I9" i="16"/>
  <c r="I26" i="12"/>
  <c r="J26" i="12"/>
  <c r="K9" i="16"/>
  <c r="K26" i="12"/>
  <c r="L26" i="12"/>
  <c r="M9" i="16"/>
  <c r="M26" i="12"/>
  <c r="B27" i="12"/>
  <c r="C10" i="16"/>
  <c r="C27" i="12"/>
  <c r="D27" i="12"/>
  <c r="E10" i="16"/>
  <c r="E27" i="12"/>
  <c r="F27" i="12"/>
  <c r="G10" i="16"/>
  <c r="G27" i="12"/>
  <c r="H27" i="12"/>
  <c r="I10" i="16"/>
  <c r="I27" i="12"/>
  <c r="J27" i="12"/>
  <c r="K10" i="16"/>
  <c r="K27" i="12"/>
  <c r="L27" i="12"/>
  <c r="M10" i="16"/>
  <c r="M27" i="12"/>
  <c r="B28" i="12"/>
  <c r="C11" i="16"/>
  <c r="C28" i="12"/>
  <c r="D28" i="12"/>
  <c r="E11" i="16"/>
  <c r="E28" i="12"/>
  <c r="F28" i="12"/>
  <c r="G11" i="16"/>
  <c r="G28" i="12"/>
  <c r="H28" i="12"/>
  <c r="I11" i="16"/>
  <c r="I28" i="12"/>
  <c r="J28" i="12"/>
  <c r="K11" i="16"/>
  <c r="K28" i="12"/>
  <c r="L28" i="12"/>
  <c r="M11" i="16"/>
  <c r="M28" i="12"/>
  <c r="B29" i="12"/>
  <c r="C12" i="16"/>
  <c r="C29" i="12"/>
  <c r="D29" i="12"/>
  <c r="E12" i="16"/>
  <c r="E29" i="12"/>
  <c r="F29" i="12"/>
  <c r="G12" i="16"/>
  <c r="G29" i="12"/>
  <c r="H29" i="12"/>
  <c r="I12" i="16"/>
  <c r="I29" i="12"/>
  <c r="J29" i="12"/>
  <c r="K12" i="16"/>
  <c r="K29" i="12"/>
  <c r="L29" i="12"/>
  <c r="M12" i="16"/>
  <c r="M29" i="12"/>
  <c r="B30" i="12"/>
  <c r="C13" i="16"/>
  <c r="C30" i="12"/>
  <c r="D30" i="12"/>
  <c r="E13" i="16"/>
  <c r="E30" i="12"/>
  <c r="F30" i="12"/>
  <c r="G13" i="16"/>
  <c r="G30" i="12"/>
  <c r="H30" i="12"/>
  <c r="I13" i="16"/>
  <c r="I30" i="12"/>
  <c r="J30" i="12"/>
  <c r="K13" i="16"/>
  <c r="K30" i="12"/>
  <c r="L30" i="12"/>
  <c r="M13" i="16"/>
  <c r="M30" i="12"/>
  <c r="B31" i="12"/>
  <c r="C14" i="16"/>
  <c r="C31" i="12"/>
  <c r="D31" i="12"/>
  <c r="E14" i="16"/>
  <c r="E31" i="12"/>
  <c r="F31" i="12"/>
  <c r="G14" i="16"/>
  <c r="G31" i="12"/>
  <c r="H31" i="12"/>
  <c r="I14" i="16"/>
  <c r="I31" i="12"/>
  <c r="J31" i="12"/>
  <c r="K14" i="16"/>
  <c r="K31" i="12"/>
  <c r="L31" i="12"/>
  <c r="M14" i="16"/>
  <c r="M31" i="12"/>
  <c r="B32" i="12"/>
  <c r="C15" i="16"/>
  <c r="C32" i="12"/>
  <c r="D32" i="12"/>
  <c r="E15" i="16"/>
  <c r="E32" i="12"/>
  <c r="F32" i="12"/>
  <c r="G15" i="16"/>
  <c r="G32" i="12"/>
  <c r="H32" i="12"/>
  <c r="I15" i="16"/>
  <c r="I32" i="12"/>
  <c r="J32" i="12"/>
  <c r="K15" i="16"/>
  <c r="K32" i="12"/>
  <c r="L32" i="12"/>
  <c r="M15" i="16"/>
  <c r="M32" i="12"/>
  <c r="B33" i="12"/>
  <c r="C16" i="16"/>
  <c r="C33" i="12"/>
  <c r="D33" i="12"/>
  <c r="E16" i="16"/>
  <c r="E33" i="12"/>
  <c r="F33" i="12"/>
  <c r="G16" i="16"/>
  <c r="G33" i="12"/>
  <c r="H33" i="12"/>
  <c r="I16" i="16"/>
  <c r="I33" i="12"/>
  <c r="J33" i="12"/>
  <c r="K16" i="16"/>
  <c r="K33" i="12"/>
  <c r="L33" i="12"/>
  <c r="M16" i="16"/>
  <c r="M33" i="12"/>
  <c r="B34" i="12"/>
  <c r="C17" i="16"/>
  <c r="C34" i="12"/>
  <c r="D34" i="12"/>
  <c r="E17" i="16"/>
  <c r="E34" i="12"/>
  <c r="F34" i="12"/>
  <c r="G17" i="16"/>
  <c r="G34" i="12"/>
  <c r="H34" i="12"/>
  <c r="I17" i="16"/>
  <c r="I34" i="12"/>
  <c r="J34" i="12"/>
  <c r="K17" i="16"/>
  <c r="K34" i="12"/>
  <c r="L34" i="12"/>
  <c r="M17" i="16"/>
  <c r="M34" i="12"/>
  <c r="C23" i="12"/>
  <c r="D23" i="12"/>
  <c r="E6" i="16"/>
  <c r="E23" i="12"/>
  <c r="F23" i="12"/>
  <c r="G6" i="16"/>
  <c r="G23" i="12"/>
  <c r="H23" i="12"/>
  <c r="I6" i="16"/>
  <c r="I23" i="12"/>
  <c r="J23" i="12"/>
  <c r="K6" i="16"/>
  <c r="K23" i="12"/>
  <c r="L23" i="12"/>
  <c r="M6" i="16"/>
  <c r="M23" i="12"/>
  <c r="B23" i="12"/>
  <c r="C6" i="16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/>
  <c r="O6" i="16"/>
  <c r="N84" i="12"/>
  <c r="N88" i="12"/>
  <c r="N91" i="12"/>
  <c r="N87" i="12"/>
  <c r="N13" i="12"/>
  <c r="N90" i="12"/>
  <c r="N89" i="12"/>
  <c r="N86" i="12"/>
  <c r="N85" i="12"/>
  <c r="N145" i="12"/>
  <c r="N141" i="12"/>
  <c r="N34" i="12"/>
  <c r="O17" i="16"/>
  <c r="N33" i="12"/>
  <c r="O16" i="16"/>
  <c r="N32" i="12"/>
  <c r="O15" i="16"/>
  <c r="N31" i="12"/>
  <c r="O14" i="16"/>
  <c r="N30" i="12"/>
  <c r="O13" i="16"/>
  <c r="N29" i="12"/>
  <c r="O12" i="16"/>
  <c r="N28" i="12"/>
  <c r="O11" i="16"/>
  <c r="N27" i="12"/>
  <c r="O10" i="16"/>
  <c r="N26" i="12"/>
  <c r="O9" i="16"/>
  <c r="N25" i="12"/>
  <c r="O8" i="16"/>
  <c r="N24" i="12"/>
  <c r="O7" i="16"/>
  <c r="N146" i="12"/>
  <c r="N144" i="12"/>
  <c r="N143" i="12"/>
  <c r="N142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5"/>
  <c r="M8" i="12"/>
  <c r="L8" i="5"/>
  <c r="L8" i="12"/>
  <c r="K8" i="5"/>
  <c r="K8" i="12"/>
  <c r="J8" i="5"/>
  <c r="J8" i="12"/>
  <c r="I8" i="5"/>
  <c r="I8" i="12"/>
  <c r="H8" i="5"/>
  <c r="H8" i="12"/>
  <c r="G8" i="5"/>
  <c r="G8" i="12"/>
  <c r="F8" i="5"/>
  <c r="F8" i="12"/>
  <c r="E8" i="5"/>
  <c r="E8" i="12"/>
  <c r="D8" i="5"/>
  <c r="D8" i="12"/>
  <c r="C8" i="5"/>
  <c r="C8" i="12"/>
  <c r="B8" i="5"/>
  <c r="B8" i="12"/>
  <c r="N8" i="12"/>
  <c r="N6" i="4"/>
  <c r="N7" i="4"/>
  <c r="N8" i="4"/>
  <c r="N9" i="4"/>
  <c r="N10" i="4"/>
  <c r="N5" i="4"/>
  <c r="N5" i="1"/>
  <c r="N6" i="1"/>
  <c r="N7" i="1"/>
  <c r="N8" i="1"/>
  <c r="N9" i="1"/>
  <c r="N10" i="1"/>
  <c r="N11" i="1"/>
  <c r="N13" i="1"/>
  <c r="N14" i="1"/>
  <c r="N12" i="3"/>
  <c r="N6" i="3"/>
  <c r="N7" i="3"/>
  <c r="N8" i="3"/>
  <c r="N9" i="3"/>
  <c r="N10" i="3"/>
  <c r="N11" i="3"/>
  <c r="N5" i="3"/>
  <c r="N5" i="2"/>
  <c r="N6" i="2"/>
  <c r="N7" i="2"/>
  <c r="N8" i="2"/>
  <c r="N9" i="2"/>
  <c r="N10" i="2"/>
  <c r="N11" i="2"/>
  <c r="N12" i="2"/>
  <c r="N13" i="2"/>
  <c r="N4" i="2"/>
  <c r="N5" i="5"/>
  <c r="N7" i="5"/>
  <c r="N8" i="5"/>
  <c r="N9" i="5"/>
  <c r="N10" i="5"/>
  <c r="N12" i="5"/>
  <c r="N13" i="5"/>
  <c r="N14" i="5"/>
  <c r="N15" i="5"/>
  <c r="N16" i="5"/>
  <c r="N170" i="12" l="1"/>
  <c r="N168" i="12"/>
  <c r="N167" i="12"/>
  <c r="N171" i="12"/>
  <c r="B53" i="12"/>
  <c r="N67" i="5"/>
  <c r="N53" i="12" s="1"/>
  <c r="F53" i="12"/>
  <c r="B54" i="12"/>
  <c r="N68" i="5"/>
  <c r="N54" i="12" s="1"/>
  <c r="F54" i="12"/>
  <c r="B56" i="12"/>
  <c r="N69" i="5"/>
  <c r="N55" i="12" s="1"/>
  <c r="B55" i="12"/>
  <c r="F56" i="12"/>
  <c r="F55" i="12"/>
  <c r="B57" i="12"/>
  <c r="N71" i="5"/>
  <c r="N57" i="12" s="1"/>
  <c r="F57" i="12"/>
  <c r="B59" i="12"/>
  <c r="B58" i="12"/>
  <c r="N72" i="5"/>
  <c r="N58" i="12" s="1"/>
  <c r="F59" i="12"/>
  <c r="F58" i="12"/>
  <c r="N74" i="5"/>
  <c r="N60" i="12" s="1"/>
  <c r="B60" i="12"/>
  <c r="F60" i="12"/>
  <c r="B61" i="12"/>
  <c r="N75" i="5"/>
  <c r="N61" i="12" s="1"/>
  <c r="F61" i="12"/>
  <c r="B62" i="12"/>
  <c r="N76" i="5"/>
  <c r="N62" i="12" s="1"/>
  <c r="F62" i="12"/>
  <c r="B63" i="12"/>
  <c r="N77" i="5"/>
  <c r="N63" i="12" s="1"/>
  <c r="F63" i="12"/>
  <c r="B64" i="12"/>
  <c r="N78" i="5"/>
  <c r="N64" i="12" s="1"/>
  <c r="F64" i="12"/>
  <c r="B65" i="12"/>
  <c r="N79" i="5"/>
  <c r="N65" i="12" s="1"/>
  <c r="F65" i="12"/>
  <c r="N80" i="5"/>
  <c r="N66" i="12" s="1"/>
  <c r="B66" i="12"/>
  <c r="F66" i="12"/>
  <c r="C53" i="12"/>
  <c r="G53" i="12"/>
  <c r="C54" i="12"/>
  <c r="G54" i="12"/>
  <c r="C56" i="12"/>
  <c r="C55" i="12"/>
  <c r="G56" i="12"/>
  <c r="G55" i="12"/>
  <c r="C57" i="12"/>
  <c r="G57" i="12"/>
  <c r="C59" i="12"/>
  <c r="C58" i="12"/>
  <c r="G59" i="12"/>
  <c r="G58" i="12"/>
  <c r="C60" i="12"/>
  <c r="G60" i="12"/>
  <c r="C61" i="12"/>
  <c r="G61" i="12"/>
  <c r="C62" i="12"/>
  <c r="G62" i="12"/>
  <c r="C63" i="12"/>
  <c r="G63" i="12"/>
  <c r="C64" i="12"/>
  <c r="G64" i="12"/>
  <c r="C65" i="12"/>
  <c r="G65" i="12"/>
  <c r="C66" i="12"/>
  <c r="G66" i="12"/>
  <c r="D53" i="12"/>
  <c r="H53" i="12"/>
  <c r="D54" i="12"/>
  <c r="H54" i="12"/>
  <c r="D56" i="12"/>
  <c r="D55" i="12"/>
  <c r="H56" i="12"/>
  <c r="H55" i="12"/>
  <c r="D57" i="12"/>
  <c r="H57" i="12"/>
  <c r="D59" i="12"/>
  <c r="D58" i="12"/>
  <c r="H59" i="12"/>
  <c r="H58" i="12"/>
  <c r="D60" i="12"/>
  <c r="H60" i="12"/>
  <c r="D61" i="12"/>
  <c r="H61" i="12"/>
  <c r="D62" i="12"/>
  <c r="H62" i="12"/>
  <c r="D63" i="12"/>
  <c r="H63" i="12"/>
  <c r="D64" i="12"/>
  <c r="H64" i="12"/>
  <c r="D65" i="12"/>
  <c r="H65" i="12"/>
  <c r="D66" i="12"/>
  <c r="H66" i="12"/>
  <c r="E53" i="12"/>
  <c r="I53" i="12"/>
  <c r="E54" i="12"/>
  <c r="I54" i="12"/>
  <c r="E56" i="12"/>
  <c r="E55" i="12"/>
  <c r="I56" i="12"/>
  <c r="I55" i="12"/>
  <c r="E57" i="12"/>
  <c r="I57" i="12"/>
  <c r="E59" i="12"/>
  <c r="E58" i="12"/>
  <c r="I59" i="12"/>
  <c r="I58" i="12"/>
  <c r="E60" i="12"/>
  <c r="I60" i="12"/>
  <c r="E61" i="12"/>
  <c r="I61" i="12"/>
  <c r="E62" i="12"/>
  <c r="I62" i="12"/>
  <c r="E63" i="12"/>
  <c r="I63" i="12"/>
  <c r="E64" i="12"/>
  <c r="I64" i="12"/>
  <c r="E65" i="12"/>
  <c r="I65" i="12"/>
  <c r="E66" i="12"/>
  <c r="I66" i="12"/>
</calcChain>
</file>

<file path=xl/connections.xml><?xml version="1.0" encoding="utf-8"?>
<connections xmlns="http://schemas.openxmlformats.org/spreadsheetml/2006/main">
  <connection id="1" keepAlive="1" name="Kysely – Taulukko1" description="Yhteys kyselyyn Taulukko1 työkirjassa." type="5" refreshedVersion="4" background="1" saveData="1">
    <dbPr connection="Provider=Microsoft.Mashup.OleDb.1;Data Source=$EmbeddedMashup(be62d2cb-8f3f-4741-b2f7-da03d81fe039)$;Location=Taulukko1;Extended Properties=&quot;UEsDBBQAAgAIAJR4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JR4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CUeG1HfZhlzpMBAABEAg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3d4f8TAAD//1BLAQItABQAAgAIAJR4bUeDyMORFgEAAPoAAAASAAAAAAAAAAAAAAAAAAAAAABDb25maWcvUGFja2FnZS54bWxQSwECLQAUAAIACACUeG1HD8rpqw0BAADpAAAAEwAAAAAAAAAAAAAAAABiAQAAW0NvbnRlbnRfVHlwZXNdLnhtbFBLAQItABQAAgAIAJR4bUd9mGXOkwEAAEQCAAATAAAAAAAAAAAAAAAAALwCAABGb3JtdWxhcy9TZWN0aW9uMS5tUEsFBgAAAAADAAMAwgAAAJwEAAAAAA==&quot;" command="SELECT * FROM [Taulukko1]"/>
  </connection>
  <connection id="2" keepAlive="1" name="Kysely – Taulukko4" description="Yhteys kyselyyn Taulukko4 työkirjassa." type="5" refreshedVersion="4" background="1" saveData="1">
    <dbPr connection="Provider=Microsoft.Mashup.OleDb.1;Data Source=$EmbeddedMashup(be62d2cb-8f3f-4741-b2f7-da03d81fe039)$;Location=Taulukko4;Extended Properties=&quot;UEsDBBQAAgAIACh8bUeDyMORFg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+3S8v7t3MN7b33t813z8+ItiaX7fHd8f39t7+Ol45/Fd7+PHJ+uyXdf50Xmx/ezs8V3z5+O7Oo6j/ycAAP//UEsDBBQAAgAIACh8bUcPyumrDQEAAOkAAAATABwAW0NvbnRlbnRfVHlwZXNdLnhtbCCiGAAooBQAAAAAAAAAAAAAAAAAAAAAAAAAAADsvQdgHEmWJSYvbcp7f0r1StfgdKEIgGATJNiQQBDswYjN5pLsHWlHIymrKoHKZVZlXWYWQMztnbz33nvvvffee++997o7nU4n99//P1xmZAFs9s5K2smeIYCqyB8/fnwfPyL+x7/3H3z8e7xblOllXjdFtfzso93xzkdpvpxWs2J58dlH6/Z8++Cj3+Po8ZvrVd6k1HTZfPbRvG1Xj+7ebabzfJE142qVL+mb86peZC39WV/cXWXTt9lFfndvZ+fTu9Nq2ebLdrsFjI+OHj/Nz7N12aan7+hj6ZZe/yg9kXbo6rOP2vxde5c/vht9Y9Fpn61WZTHNWvry7rvtRbO94DfvMuJH/08AAAD//1BLAwQUAAIACAAofG1HKk+2A5sDAADFDAAAEwAcAEZvcm11bGFzL1NlY3Rpb24xLm0gohgAKKAUAAAAAAAAAAAAAAAAAAAAAAAAAAAA7L0HYBxJliUmL23Ke39K9UrX4HShCIBgEyTYkEAQ7MGIzeaS7B1pRyMpqyqBymVWZV1mFkDM7Z28995777333nvvvfe6O51OJ/ff/z9cZmQBbPbOStrJniGAqsgfP358Hz8imnzaFtUyfS0/dw9/4+Q3Tpp5Vuez9E22Ltdv31a76Wdpmbe/cZLS8/wf/cvms5w+OX03zcvxybqu82X73ap+O6mqt1t3fvH3XmSL/LOP7Msfff+XfO+kWrbU6vsjgfHjH32xXrd5267T9vp6tSo+InhvskmZj9/U2bI5r+rFSVWuF8s316u82ZI+R7/4F3/0e529+s7x6zdfvjx+/pOnz796k+7t7O5/NCIwqzxt83ftLxmlv/ijNlssCvPpcr2Y5DV/Ps/L6OeLLCuLJvbCet7GXmir9dsq8vnbvPlH/7Jox8Uy+kVexsA019cxbMrqbRbFvq6zWPufrmgKIp//Pt9+c3r64vU/+odFvntz/JNfnr05pW/Olu2n+2NMwC/5JXd+46RYDs1djGX2P4Rl9n/WWeb+j1hGWMabZJ9jOh/fjmH4m2x5TexiJ+33mc+Khqbtuk3fXjd5ed26eXuR0zez71TFcqs/u6OhifslI6tZBtrsU5uPXuRXwg4fjdDD71UsZ+Nn67L8krqpHX6vszp7+zYvZvky/el/9C+rf5pwum7af/QvSxeKkMP3VV7Vs7wWsM1WdHCEktdzOsh8lt8sgzmOsixkecYyieMKZQMz72ai3czauQxmz06XN0fPs+yn8+WSqe+Qt8M+fbfKljP+Xb7auhXZqC+fEk7CfqgjZha1eIwtDu4ji437yOHlNTMYesAMru4ji7UP3+DvPtORuA/MmNwnZnQ+Vmac7jM7YveRN3Y3xS8rZlSa4EZmLvfk8FW+qC51bsHWcX4YOVH3AN/MCLsbBCiG1qDgh7Q3E7lpRjdO7cZJ3jTbm6Z94/xv4IRBhhhmjE0MspFVNvLMKBAeN88vigXN07Wbp3S9nuVlmeeepniVL8mOu+m9DXPAQkemFWo8lb86ImwnFU30r04TN7UMRv/swjFTzG3kr662MDPNXclfnSZ2wrmJ/NVD2Ey7Ysx/dhopA3AL/N752rABf89/dBoYbuAG/EePJoYluIn+2WlkWYPbyF+dJgGrcDOPX3zFsK5mGc3xuk3r4rLw1M3rvKRY41V1BRbZxFejNM+m87St13ngf/ZAH/4/AQAA//9QSwECLQAUAAIACAAofG1Hg8jDkRYBAAD6AAAAEgAAAAAAAAAAAAAAAAAAAAAAQ29uZmlnL1BhY2thZ2UueG1sUEsBAi0AFAACAAgAKHxtRw/K6asNAQAA6QAAABMAAAAAAAAAAAAAAAAAYgEAAFtDb250ZW50X1R5cGVzXS54bWxQSwECLQAUAAIACAAofG1HKk+2A5sDAADFDAAAEwAAAAAAAAAAAAAAAAC8AgAARm9ybXVsYXMvU2VjdGlvbjEubVBLBQYAAAAAAwADAMIAAACkBgAAAAA=&quot;" command="SELECT * FROM [Taulukko4]"/>
  </connection>
</connections>
</file>

<file path=xl/sharedStrings.xml><?xml version="1.0" encoding="utf-8"?>
<sst xmlns="http://schemas.openxmlformats.org/spreadsheetml/2006/main" count="910" uniqueCount="180">
  <si>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</si>
  <si>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</si>
  <si>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</si>
  <si>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</si>
  <si>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</si>
  <si>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</si>
  <si>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</si>
  <si>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</si>
  <si>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</si>
  <si>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</si>
  <si>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</si>
  <si>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</si>
  <si>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</si>
  <si>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</si>
  <si>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</si>
  <si>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</si>
  <si>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</si>
  <si>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</si>
  <si>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</si>
  <si>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</si>
  <si>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</si>
  <si>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</si>
  <si>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</si>
  <si>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</si>
  <si>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</si>
  <si>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</si>
  <si>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</si>
  <si>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</si>
  <si>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</si>
  <si>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</si>
  <si>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</si>
  <si>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</si>
  <si>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</si>
  <si>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</si>
  <si>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</si>
  <si>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</si>
  <si>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</si>
  <si>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</si>
  <si>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</si>
  <si>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</si>
  <si>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</si>
  <si>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</si>
  <si>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</si>
  <si>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</si>
  <si>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</si>
  <si>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</si>
  <si>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</si>
  <si>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</si>
  <si>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</si>
  <si>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</si>
  <si>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</si>
  <si>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</si>
  <si>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</si>
  <si>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</si>
  <si>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</si>
  <si>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</si>
  <si>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</si>
  <si>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</si>
  <si>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</si>
  <si>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</si>
  <si>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</si>
  <si>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</si>
  <si>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</si>
  <si>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</si>
  <si>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</si>
  <si>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</si>
  <si>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</si>
  <si>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</si>
  <si>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</si>
  <si>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</si>
  <si>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</si>
  <si>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</si>
  <si>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</si>
  <si>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</si>
  <si>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</si>
  <si>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</si>
  <si>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</si>
  <si>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</si>
  <si>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</si>
  <si>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</si>
  <si>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</si>
  <si>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</si>
  <si>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</si>
  <si>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</si>
  <si>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</si>
  <si>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</si>
  <si>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</si>
  <si>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</si>
  <si>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</si>
  <si>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</si>
  <si>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</si>
  <si>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</si>
  <si>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</si>
  <si>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</si>
  <si>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</si>
  <si>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</si>
  <si>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</si>
  <si>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</si>
  <si>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</si>
  <si>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</si>
  <si>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</si>
  <si>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</si>
  <si>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</si>
  <si>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</si>
  <si>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</si>
  <si>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</si>
  <si>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</si>
  <si>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</si>
  <si>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</si>
  <si>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</si>
  <si>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</si>
  <si>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</si>
  <si>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</si>
  <si>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</si>
  <si>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</si>
  <si>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</si>
  <si>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</si>
  <si>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</si>
  <si>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</si>
  <si>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</si>
  <si>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</si>
  <si>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</si>
  <si>
    <t>2014 tammi</t>
  </si>
  <si>
    <t>2014.helmi</t>
  </si>
  <si>
    <t>2014 maalis</t>
  </si>
  <si>
    <t>2014 huhti</t>
  </si>
  <si>
    <t>2014.touko</t>
  </si>
  <si>
    <t>2014.kesä</t>
  </si>
  <si>
    <t>2014.heinä</t>
  </si>
  <si>
    <t>2014.elo</t>
  </si>
  <si>
    <t>2014.syys</t>
  </si>
  <si>
    <t>2014.loka</t>
  </si>
  <si>
    <t>2014.marras</t>
  </si>
  <si>
    <t>2014.joulu</t>
  </si>
  <si>
    <t>2014.YHTEENSÄ</t>
  </si>
  <si>
    <t>ORKESTERI 2016</t>
  </si>
  <si>
    <t>MUSEOPALVELUT 2016</t>
  </si>
  <si>
    <t>KIRJASTOPALVELUT 2016</t>
  </si>
  <si>
    <t>LIIKUNTAPALVELUT 2016</t>
  </si>
  <si>
    <t>NUORISOPALVELUT 2016</t>
  </si>
  <si>
    <t>Täyttöaste sinfoniasarjassa</t>
  </si>
  <si>
    <t>Kävijät lastentapahtumissa</t>
  </si>
  <si>
    <t>Kävijät yleisökasvatustapahtumissa</t>
  </si>
  <si>
    <t>Konserttien ulosvuokraus</t>
  </si>
  <si>
    <t>Nuorisotilat ja talot, käyntikerrat</t>
  </si>
  <si>
    <t>Vimma, A-panimo, Käsityötoiminta käyntikerrat</t>
  </si>
  <si>
    <t>Avustusta hakeneet nuorisojärjestöt ja nuorten toimintaryhmät</t>
  </si>
  <si>
    <t>Seikkailupuisto, käyntikerrat</t>
  </si>
  <si>
    <t>Taidekeskus kouluissasi käyntikerrat</t>
  </si>
  <si>
    <t>Ohjaus ja tuki- yksikön asiakasmäärä sis. Etsivät, startti, Fendari ja NT sekä seinätön pajatoiminta</t>
  </si>
  <si>
    <t>Nuorten työpaja Fendari, onnistumisprosentti</t>
  </si>
  <si>
    <t>Stipendin saaneiden nuorten urheilijoiden määrä (yksilö+joukkue)</t>
  </si>
  <si>
    <t>Toiminta-avustusta hakeneiden seurojen harrastajamäärä</t>
  </si>
  <si>
    <t>Uimalaitosten (Impivaara, Petrelius) kävijämäärä yhteensä</t>
  </si>
  <si>
    <t>Jäähallien (Impivaara, Varissuo) kävijämäärä yhteensä</t>
  </si>
  <si>
    <t>Koulujen salien ja palloiluhallien käyttöaste</t>
  </si>
  <si>
    <t>Turun laskennallinen osuus (45,28 %)</t>
  </si>
  <si>
    <t xml:space="preserve"> Turun laskennallinen osuus  (45,28 %)</t>
  </si>
  <si>
    <t xml:space="preserve"> Turun laskennallinen osuus (45,28 %)</t>
  </si>
  <si>
    <t>KV- ja monikulttuurinen toiminta; Tapahtumiin ja toimintoihin osallistuneiden käyntikerrat (sis. Varissuo)</t>
  </si>
  <si>
    <t>Konserttitalon ulosvuokraus</t>
  </si>
  <si>
    <t>Aktivointiosaston käyntikerrat (saadaan 1x/v)</t>
  </si>
  <si>
    <t>Digitaalisesti saavutettavien objektien määrän lisäys</t>
  </si>
  <si>
    <t>KIRJASTOPALVELUT 2017</t>
  </si>
  <si>
    <t>MUSEOPALVELUT 2017</t>
  </si>
  <si>
    <t>Aikuisille suunnattuun toimintaa museopaikoissa osallistuneiden määrä</t>
  </si>
  <si>
    <t>Neuvontapalveluiden käyttötapahtumat</t>
  </si>
  <si>
    <t>Kävijät maahanmuuttajatapahtumissa</t>
  </si>
  <si>
    <t>Aikaisemma vuoden tilastot saat auki klikkaamalla +</t>
  </si>
  <si>
    <t>ORKESTERI 2017</t>
  </si>
  <si>
    <t>LIIKUNTAPALVELUT 2017</t>
  </si>
  <si>
    <t>9-18 –vuotiaat Yksittäisten ohjattujen nuorten määrä (mm. nuorisokorttit, Cube kausikortit, ja ohjatut harrastekurssit- osallistujat)</t>
  </si>
  <si>
    <t>Lasten luovuuskasvatus (0-12 vuotiaat), Ohjatut lapset, käyntikerrat, oma toiminta ja taidekeskus kouluissasi</t>
  </si>
  <si>
    <t>Avustusta saaneet nuorisojärjestöt ja nuorten toimintaryhmät</t>
  </si>
  <si>
    <t>Nuorisopalveluiden ohjaustoiminnassa tavoitettujen nuorten käyntikerrat (kaikki NUORET kävijät kaikissa OHJATUISSA palveluissa)</t>
  </si>
  <si>
    <t>Asiakastyytyväisyys KA lapset – seikkailupuisto (FCG)</t>
  </si>
  <si>
    <t>Asiakastyytyväisyys KA nuoret – nuorten tilat (FCG)</t>
  </si>
  <si>
    <t>Asiakastyytyväisyys KA leirialueet (FCG)</t>
  </si>
  <si>
    <t>NUORISOPALVELUT 2017</t>
  </si>
  <si>
    <t>15 – 29 –vuotiaat Fendarissa, Starttivalmennuksessa sekä seinättömässä pajatoiminnassa ja Etsivässä nuorisotyössä ohjatut yksittäiset nuoret, sekä Nuorten Turku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</si>
</sst>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  <font>
      <sz val="10"/>
      <color theme="1"/>
      <name val="Arial"/>
      <family val="2"/>
    </font>
    <font>
      <i/>
      <sz val="11"/>
      <color theme="4" tint="-0.249977111117893"/>
      <name val="Arial"/>
      <family val="2"/>
      <scheme val="minor"/>
    </font>
    <font>
      <i/>
      <sz val="9"/>
      <color theme="4" tint="-0.249977111117893"/>
      <name val="Arial"/>
      <family val="2"/>
    </font>
    <font>
      <sz val="10"/>
      <color theme="1"/>
      <name val="Times New Roman"/>
      <family val="1"/>
    </font>
    <font>
      <sz val="11"/>
      <color rgb="FF003366"/>
      <name val="Arial"/>
      <family val="2"/>
    </font>
    <font>
      <sz val="11"/>
      <color theme="1"/>
      <name val="Arial"/>
      <family val="2"/>
      <scheme val="major"/>
    </font>
    <font>
      <i/>
      <sz val="11"/>
      <color theme="1"/>
      <name val="Arial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5DA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0" fontId="6" fillId="0" borderId="0" xfId="0" applyFont="1"/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0" xfId="0" quotePrefix="1" applyFont="1" applyBorder="1" applyAlignment="1">
      <alignment wrapText="1"/>
    </xf>
    <xf numFmtId="0" fontId="9" fillId="2" borderId="0" xfId="0" quotePrefix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4" borderId="0" xfId="0" applyFont="1" applyFill="1" applyBorder="1"/>
    <xf numFmtId="0" fontId="0" fillId="0" borderId="0" xfId="0" applyProtection="1"/>
    <xf numFmtId="17" fontId="0" fillId="0" borderId="0" xfId="0" applyNumberFormat="1"/>
    <xf numFmtId="0" fontId="12" fillId="0" borderId="0" xfId="0" applyFont="1" applyBorder="1" applyAlignment="1">
      <alignment vertical="center" wrapText="1"/>
    </xf>
    <xf numFmtId="0" fontId="3" fillId="2" borderId="0" xfId="0" applyFont="1" applyFill="1" applyBorder="1"/>
    <xf numFmtId="3" fontId="4" fillId="0" borderId="0" xfId="0" applyNumberFormat="1" applyFont="1" applyBorder="1" applyProtection="1"/>
    <xf numFmtId="0" fontId="0" fillId="0" borderId="0" xfId="0" quotePrefix="1" applyNumberFormat="1" applyAlignment="1"/>
    <xf numFmtId="0" fontId="0" fillId="0" borderId="0" xfId="0" applyNumberFormat="1" applyAlignment="1"/>
    <xf numFmtId="3" fontId="4" fillId="0" borderId="3" xfId="0" applyNumberFormat="1" applyFont="1" applyBorder="1" applyProtection="1"/>
    <xf numFmtId="0" fontId="3" fillId="0" borderId="0" xfId="0" applyFont="1" applyFill="1" applyBorder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Border="1"/>
    <xf numFmtId="0" fontId="9" fillId="0" borderId="0" xfId="0" quotePrefix="1" applyFont="1" applyFill="1" applyBorder="1" applyAlignment="1">
      <alignment vertical="center" wrapText="1"/>
    </xf>
    <xf numFmtId="0" fontId="0" fillId="0" borderId="0" xfId="0" applyFill="1" applyBorder="1"/>
    <xf numFmtId="3" fontId="4" fillId="3" borderId="0" xfId="0" applyNumberFormat="1" applyFont="1" applyFill="1" applyProtection="1">
      <protection locked="0"/>
    </xf>
    <xf numFmtId="3" fontId="4" fillId="3" borderId="0" xfId="0" applyNumberFormat="1" applyFont="1" applyFill="1" applyProtection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7" fillId="3" borderId="0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4" fillId="3" borderId="3" xfId="0" applyNumberFormat="1" applyFont="1" applyFill="1" applyBorder="1" applyProtection="1">
      <protection locked="0"/>
    </xf>
    <xf numFmtId="3" fontId="4" fillId="3" borderId="0" xfId="0" applyNumberFormat="1" applyFont="1" applyFill="1"/>
    <xf numFmtId="0" fontId="0" fillId="3" borderId="0" xfId="0" applyFill="1" applyProtection="1"/>
    <xf numFmtId="0" fontId="0" fillId="3" borderId="3" xfId="0" applyFill="1" applyBorder="1" applyProtection="1"/>
    <xf numFmtId="3" fontId="4" fillId="3" borderId="4" xfId="0" applyNumberFormat="1" applyFont="1" applyFill="1" applyBorder="1" applyProtection="1">
      <protection locked="0"/>
    </xf>
    <xf numFmtId="3" fontId="4" fillId="3" borderId="5" xfId="0" applyNumberFormat="1" applyFont="1" applyFill="1" applyBorder="1" applyProtection="1">
      <protection locked="0"/>
    </xf>
    <xf numFmtId="3" fontId="4" fillId="3" borderId="5" xfId="0" applyNumberFormat="1" applyFont="1" applyFill="1" applyBorder="1" applyProtection="1"/>
    <xf numFmtId="0" fontId="4" fillId="0" borderId="0" xfId="0" applyFont="1" applyFill="1" applyBorder="1"/>
    <xf numFmtId="3" fontId="4" fillId="3" borderId="3" xfId="0" applyNumberFormat="1" applyFont="1" applyFill="1" applyBorder="1"/>
    <xf numFmtId="3" fontId="4" fillId="3" borderId="3" xfId="0" applyNumberFormat="1" applyFont="1" applyFill="1" applyBorder="1" applyProtection="1"/>
    <xf numFmtId="4" fontId="4" fillId="0" borderId="0" xfId="0" applyNumberFormat="1" applyFont="1" applyProtection="1">
      <protection locked="0"/>
    </xf>
    <xf numFmtId="0" fontId="7" fillId="0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3" fontId="4" fillId="5" borderId="0" xfId="0" applyNumberFormat="1" applyFont="1" applyFill="1" applyProtection="1">
      <protection locked="0"/>
    </xf>
    <xf numFmtId="3" fontId="4" fillId="5" borderId="0" xfId="0" applyNumberFormat="1" applyFont="1" applyFill="1"/>
    <xf numFmtId="3" fontId="14" fillId="0" borderId="0" xfId="0" applyNumberFormat="1" applyFont="1" applyProtection="1">
      <protection locked="0"/>
    </xf>
    <xf numFmtId="3" fontId="14" fillId="0" borderId="0" xfId="0" applyNumberFormat="1" applyFont="1"/>
    <xf numFmtId="0" fontId="8" fillId="2" borderId="0" xfId="0" applyFont="1" applyFill="1" applyBorder="1" applyAlignment="1">
      <alignment vertical="center" wrapText="1"/>
    </xf>
    <xf numFmtId="3" fontId="14" fillId="2" borderId="0" xfId="0" applyNumberFormat="1" applyFont="1" applyFill="1" applyBorder="1" applyProtection="1">
      <protection locked="0"/>
    </xf>
    <xf numFmtId="0" fontId="15" fillId="0" borderId="0" xfId="0" applyFont="1" applyBorder="1" applyAlignment="1">
      <alignment vertical="center" wrapText="1"/>
    </xf>
    <xf numFmtId="3" fontId="17" fillId="0" borderId="0" xfId="0" applyNumberFormat="1" applyFont="1" applyAlignment="1">
      <alignment horizontal="right" vertical="center"/>
    </xf>
    <xf numFmtId="3" fontId="17" fillId="6" borderId="0" xfId="0" applyNumberFormat="1" applyFont="1" applyFill="1" applyAlignment="1">
      <alignment horizontal="right" vertical="center"/>
    </xf>
    <xf numFmtId="0" fontId="16" fillId="0" borderId="0" xfId="0" applyFont="1"/>
    <xf numFmtId="0" fontId="17" fillId="6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17" fillId="6" borderId="6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 wrapText="1"/>
    </xf>
    <xf numFmtId="0" fontId="16" fillId="3" borderId="0" xfId="0" applyFont="1" applyFill="1"/>
    <xf numFmtId="0" fontId="0" fillId="3" borderId="0" xfId="0" applyFill="1"/>
    <xf numFmtId="0" fontId="17" fillId="3" borderId="0" xfId="0" applyFont="1" applyFill="1" applyAlignment="1">
      <alignment horizontal="right" vertical="center"/>
    </xf>
    <xf numFmtId="0" fontId="5" fillId="4" borderId="0" xfId="0" applyFont="1" applyFill="1" applyBorder="1" applyAlignment="1">
      <alignment vertical="center" wrapText="1"/>
    </xf>
    <xf numFmtId="3" fontId="4" fillId="4" borderId="0" xfId="0" applyNumberFormat="1" applyFont="1" applyFill="1" applyBorder="1" applyProtection="1">
      <protection locked="0"/>
    </xf>
    <xf numFmtId="0" fontId="17" fillId="7" borderId="0" xfId="0" applyFont="1" applyFill="1" applyAlignment="1">
      <alignment vertical="center"/>
    </xf>
    <xf numFmtId="3" fontId="4" fillId="7" borderId="0" xfId="0" applyNumberFormat="1" applyFont="1" applyFill="1" applyProtection="1"/>
    <xf numFmtId="0" fontId="5" fillId="4" borderId="3" xfId="0" applyFont="1" applyFill="1" applyBorder="1" applyAlignment="1">
      <alignment vertical="center" wrapText="1"/>
    </xf>
    <xf numFmtId="3" fontId="4" fillId="4" borderId="3" xfId="0" applyNumberFormat="1" applyFont="1" applyFill="1" applyBorder="1" applyProtection="1">
      <protection locked="0"/>
    </xf>
    <xf numFmtId="0" fontId="17" fillId="7" borderId="6" xfId="0" applyFont="1" applyFill="1" applyBorder="1" applyAlignment="1">
      <alignment horizontal="right" vertical="center"/>
    </xf>
    <xf numFmtId="0" fontId="0" fillId="0" borderId="0" xfId="0" applyFont="1"/>
    <xf numFmtId="3" fontId="18" fillId="3" borderId="0" xfId="0" applyNumberFormat="1" applyFont="1" applyFill="1"/>
    <xf numFmtId="3" fontId="17" fillId="3" borderId="0" xfId="0" applyNumberFormat="1" applyFont="1" applyFill="1" applyAlignment="1">
      <alignment horizontal="right" vertical="center"/>
    </xf>
    <xf numFmtId="0" fontId="5" fillId="3" borderId="3" xfId="0" applyFont="1" applyFill="1" applyBorder="1" applyAlignment="1">
      <alignment vertical="center" wrapText="1"/>
    </xf>
    <xf numFmtId="0" fontId="19" fillId="0" borderId="0" xfId="0" applyFont="1"/>
    <xf numFmtId="0" fontId="2" fillId="3" borderId="0" xfId="0" applyFont="1" applyFill="1"/>
    <xf numFmtId="0" fontId="17" fillId="7" borderId="3" xfId="0" applyFont="1" applyFill="1" applyBorder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3" fillId="2" borderId="2" xfId="0" applyNumberFormat="1" applyFont="1" applyFill="1" applyBorder="1" applyAlignment="1">
      <alignment wrapText="1"/>
    </xf>
    <xf numFmtId="49" fontId="3" fillId="4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0" fontId="4" fillId="4" borderId="0" xfId="0" applyFont="1" applyFill="1" applyBorder="1" applyAlignment="1">
      <alignment wrapText="1"/>
    </xf>
    <xf numFmtId="3" fontId="4" fillId="2" borderId="0" xfId="0" applyNumberFormat="1" applyFont="1" applyFill="1" applyBorder="1" applyAlignment="1">
      <alignment wrapText="1"/>
    </xf>
    <xf numFmtId="3" fontId="4" fillId="0" borderId="0" xfId="0" applyNumberFormat="1" applyFont="1" applyAlignment="1">
      <alignment wrapText="1"/>
    </xf>
    <xf numFmtId="3" fontId="4" fillId="0" borderId="3" xfId="0" applyNumberFormat="1" applyFont="1" applyBorder="1" applyAlignment="1">
      <alignment wrapText="1"/>
    </xf>
    <xf numFmtId="0" fontId="20" fillId="0" borderId="0" xfId="0" applyFont="1"/>
    <xf numFmtId="3" fontId="4" fillId="0" borderId="3" xfId="0" applyNumberFormat="1" applyFont="1" applyFill="1" applyBorder="1" applyProtection="1">
      <protection locked="0"/>
    </xf>
  </cellXfs>
  <cellStyles count="1">
    <cellStyle name="Normaali" xfId="0" builtinId="0"/>
  </cellStyles>
  <dxfs count="116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-0.249977111117893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top style="thin">
          <color theme="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5"/>
      <tableStyleElement type="headerRow" dxfId="114"/>
      <tableStyleElement type="firstRowStripe" dxfId="113"/>
    </tableStyle>
    <tableStyle name="TableStyleQueryResult" pivot="0" count="3">
      <tableStyleElement type="wholeTable" dxfId="112"/>
      <tableStyleElement type="headerRow" dxfId="111"/>
      <tableStyleElement type="firstRowStripe" dxfId="1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2017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UlkoisetTiedot_1" connectionId="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KIRJASTOPALVELUT 2014" tableColumnId="30"/>
      <queryTableField id="2" name="tammi" tableColumnId="31"/>
      <queryTableField id="3" name="helmi" tableColumnId="32"/>
      <queryTableField id="4" name="maalis" tableColumnId="33"/>
      <queryTableField id="5" name="huhti" tableColumnId="34"/>
      <queryTableField id="6" name="touko" tableColumnId="35"/>
      <queryTableField id="7" name="kesä" tableColumnId="36"/>
      <queryTableField id="8" name="heinä" tableColumnId="37"/>
      <queryTableField id="9" name="elo" tableColumnId="38"/>
      <queryTableField id="10" name="syys" tableColumnId="39"/>
      <queryTableField id="11" name="loka" tableColumnId="40"/>
      <queryTableField id="12" name="marras" tableColumnId="41"/>
      <queryTableField id="13" name="joulu" tableColumnId="42"/>
      <queryTableField id="14" name="YHTEENSÄ" tableColumnId="43"/>
      <queryTableField id="15" name="TAVOITE" tableColumnId="44"/>
    </queryTableFields>
  </queryTableRefresh>
</queryTable>
</file>

<file path=xl/queryTables/queryTable2.xml><?xml version="1.0" encoding="utf-8"?>
<queryTable xmlns="http://schemas.openxmlformats.org/spreadsheetml/2006/main" name="UlkoisetTiedot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KIRJASTOPALVELUT 2015" tableColumnId="135"/>
      <queryTableField id="2" name="2014 tammi" tableColumnId="136"/>
      <queryTableField id="3" name="tammi" tableColumnId="137"/>
      <queryTableField id="4" name="2014.helmi" tableColumnId="138"/>
      <queryTableField id="5" name="helmi" tableColumnId="139"/>
      <queryTableField id="6" name="2014 maalis" tableColumnId="140"/>
      <queryTableField id="7" name="maalis" tableColumnId="141"/>
      <queryTableField id="8" name="2014 huhti" tableColumnId="142"/>
      <queryTableField id="9" name="huhti" tableColumnId="143"/>
      <queryTableField id="10" name="2014.touko" tableColumnId="144"/>
      <queryTableField id="11" name="touko" tableColumnId="145"/>
      <queryTableField id="12" name="2014.kesä" tableColumnId="146"/>
      <queryTableField id="13" name="kesä" tableColumnId="147"/>
      <queryTableField id="14" name="2014.heinä" tableColumnId="148"/>
      <queryTableField id="15" name="heinä" tableColumnId="149"/>
      <queryTableField id="16" name="2014.elo" tableColumnId="150"/>
      <queryTableField id="17" name="elo" tableColumnId="151"/>
      <queryTableField id="18" name="2014.syys" tableColumnId="152"/>
      <queryTableField id="19" name="syys" tableColumnId="153"/>
      <queryTableField id="20" name="2014.loka" tableColumnId="154"/>
      <queryTableField id="21" name="loka" tableColumnId="155"/>
      <queryTableField id="22" name="2014.marras" tableColumnId="156"/>
      <queryTableField id="23" name="marras" tableColumnId="157"/>
      <queryTableField id="24" name="2014.joulu" tableColumnId="158"/>
      <queryTableField id="25" name="joulu" tableColumnId="159"/>
      <queryTableField id="26" name="2014.YHTEENSÄ" tableColumnId="160"/>
      <queryTableField id="27" name="YHTEENSÄ" tableColumnId="161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09"/>
    <tableColumn id="2" name="Sarake2" dataDxfId="108"/>
    <tableColumn id="3" name="Sarake3" dataDxfId="107"/>
    <tableColumn id="4" name="Sarake4" dataDxfId="106"/>
    <tableColumn id="5" name="Sarake5" dataDxfId="105"/>
    <tableColumn id="6" name="Sarake6" dataDxfId="104"/>
    <tableColumn id="7" name="Sarake7" dataDxfId="103"/>
    <tableColumn id="8" name="Sarake8" dataDxfId="102"/>
    <tableColumn id="9" name="Sarake9" dataDxfId="101"/>
    <tableColumn id="10" name="Sarake10" dataDxfId="100"/>
    <tableColumn id="11" name="Sarake11" dataDxfId="99"/>
    <tableColumn id="12" name="Sarake12" dataDxfId="98"/>
    <tableColumn id="13" name="Sarake13" dataDxfId="97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0" name="Taulukko10" displayName="Taulukko10" ref="A3:N15" totalsRowCount="1">
  <autoFilter ref="A3:N14"/>
  <tableColumns count="14">
    <tableColumn id="1" name="Sarake1" dataDxfId="96" totalsRowDxfId="95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2" name="Taulukko123" displayName="Taulukko123" ref="A79:N81" totalsRowShown="0">
  <autoFilter ref="A79:N81"/>
  <tableColumns count="14">
    <tableColumn id="1" name="Sarake1" dataDxfId="94"/>
    <tableColumn id="2" name="Sarake2" dataDxfId="93"/>
    <tableColumn id="3" name="Sarake3" dataDxfId="92"/>
    <tableColumn id="4" name="Sarake4" dataDxfId="91"/>
    <tableColumn id="5" name="Sarake5" dataDxfId="90"/>
    <tableColumn id="6" name="Sarake6" dataDxfId="89"/>
    <tableColumn id="7" name="Sarake7" dataDxfId="88"/>
    <tableColumn id="8" name="Sarake8" dataDxfId="87"/>
    <tableColumn id="9" name="Sarake9" dataDxfId="86"/>
    <tableColumn id="10" name="Sarake10" dataDxfId="85"/>
    <tableColumn id="11" name="Sarake11" dataDxfId="84"/>
    <tableColumn id="12" name="Sarake12" dataDxfId="83"/>
    <tableColumn id="13" name="Sarake13" dataDxfId="82"/>
    <tableColumn id="14" name="Sarake14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" name="Taulukko1" displayName="Taulukko1" ref="A4:O16" totalsRowShown="0" headerRowDxfId="81" dataDxfId="80" tableBorderDxfId="79">
  <autoFilter ref="A4:O16"/>
  <tableColumns count="15">
    <tableColumn id="1" name="KIRJASTOPALVELUT 2014" dataDxfId="78"/>
    <tableColumn id="2" name="tammi" dataDxfId="77">
      <calculatedColumnFormula>Kirjasto!B5</calculatedColumnFormula>
    </tableColumn>
    <tableColumn id="3" name="helmi" dataDxfId="76">
      <calculatedColumnFormula>Kirjasto!C5</calculatedColumnFormula>
    </tableColumn>
    <tableColumn id="4" name="maalis" dataDxfId="75">
      <calculatedColumnFormula>Kirjasto!D5</calculatedColumnFormula>
    </tableColumn>
    <tableColumn id="5" name="huhti" dataDxfId="74">
      <calculatedColumnFormula>Kirjasto!E5</calculatedColumnFormula>
    </tableColumn>
    <tableColumn id="6" name="touko" dataDxfId="73">
      <calculatedColumnFormula>Kirjasto!F5</calculatedColumnFormula>
    </tableColumn>
    <tableColumn id="7" name="kesä" dataDxfId="72">
      <calculatedColumnFormula>Kirjasto!G5</calculatedColumnFormula>
    </tableColumn>
    <tableColumn id="8" name="heinä" dataDxfId="71">
      <calculatedColumnFormula>Kirjasto!H5</calculatedColumnFormula>
    </tableColumn>
    <tableColumn id="9" name="elo" dataDxfId="70">
      <calculatedColumnFormula>Kirjasto!I5</calculatedColumnFormula>
    </tableColumn>
    <tableColumn id="10" name="syys" dataDxfId="69">
      <calculatedColumnFormula>Kirjasto!J5</calculatedColumnFormula>
    </tableColumn>
    <tableColumn id="11" name="loka" dataDxfId="68">
      <calculatedColumnFormula>Kirjasto!K5</calculatedColumnFormula>
    </tableColumn>
    <tableColumn id="12" name="marras" dataDxfId="67">
      <calculatedColumnFormula>Kirjasto!L5</calculatedColumnFormula>
    </tableColumn>
    <tableColumn id="13" name="joulu" dataDxfId="66">
      <calculatedColumnFormula>Kirjasto!M5</calculatedColumnFormula>
    </tableColumn>
    <tableColumn id="14" name="YHTEENSÄ" dataDxfId="65">
      <calculatedColumnFormula>SUM(B5:M5)</calculatedColumnFormula>
    </tableColumn>
    <tableColumn id="15" name="TAVOITE" dataDxfId="6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ulukko4" displayName="Taulukko4" ref="A22:O34" totalsRowShown="0" headerRowDxfId="63" dataDxfId="62" tableBorderDxfId="61">
  <autoFilter ref="A22:O34"/>
  <tableColumns count="15">
    <tableColumn id="1" name="KIRJASTOPALVELUT 2015" dataDxfId="60"/>
    <tableColumn id="2" name="tammi" dataDxfId="59">
      <calculatedColumnFormula>Kirjasto!B33</calculatedColumnFormula>
    </tableColumn>
    <tableColumn id="3" name="helmi" dataDxfId="58">
      <calculatedColumnFormula>Kirjasto!C33</calculatedColumnFormula>
    </tableColumn>
    <tableColumn id="4" name="maalis" dataDxfId="57">
      <calculatedColumnFormula>Kirjasto!D33</calculatedColumnFormula>
    </tableColumn>
    <tableColumn id="5" name="huhti" dataDxfId="56">
      <calculatedColumnFormula>Kirjasto!E33</calculatedColumnFormula>
    </tableColumn>
    <tableColumn id="6" name="touko" dataDxfId="55">
      <calculatedColumnFormula>Kirjasto!F33</calculatedColumnFormula>
    </tableColumn>
    <tableColumn id="7" name="kesä" dataDxfId="54">
      <calculatedColumnFormula>Kirjasto!G33</calculatedColumnFormula>
    </tableColumn>
    <tableColumn id="8" name="heinä" dataDxfId="53">
      <calculatedColumnFormula>Kirjasto!H33</calculatedColumnFormula>
    </tableColumn>
    <tableColumn id="9" name="elo" dataDxfId="52">
      <calculatedColumnFormula>Kirjasto!I33</calculatedColumnFormula>
    </tableColumn>
    <tableColumn id="10" name="syys" dataDxfId="51">
      <calculatedColumnFormula>Kirjasto!J33</calculatedColumnFormula>
    </tableColumn>
    <tableColumn id="11" name="loka" dataDxfId="50">
      <calculatedColumnFormula>Kirjasto!K33</calculatedColumnFormula>
    </tableColumn>
    <tableColumn id="12" name="marras" dataDxfId="49">
      <calculatedColumnFormula>Kirjasto!L33</calculatedColumnFormula>
    </tableColumn>
    <tableColumn id="13" name="joulu" dataDxfId="48">
      <calculatedColumnFormula>Kirjasto!M33</calculatedColumnFormula>
    </tableColumn>
    <tableColumn id="14" name="YHTEENSÄ" dataDxfId="47">
      <calculatedColumnFormula>SUM(B23:M23)</calculatedColumnFormula>
    </tableColumn>
    <tableColumn id="15" name="TAVOITE" dataDxfId="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ulukko1_2" displayName="Taulukko1_2" ref="A1:O13" tableType="queryTable" totalsRowShown="0" headerRowDxfId="45" dataDxfId="44">
  <autoFilter ref="A1:O13"/>
  <tableColumns count="15">
    <tableColumn id="30" uniqueName="30" name="KIRJASTOPALVELUT 2014" queryTableFieldId="1" dataDxfId="43"/>
    <tableColumn id="31" uniqueName="31" name="tammi" queryTableFieldId="2" dataDxfId="42"/>
    <tableColumn id="32" uniqueName="32" name="helmi" queryTableFieldId="3" dataDxfId="41"/>
    <tableColumn id="33" uniqueName="33" name="maalis" queryTableFieldId="4" dataDxfId="40"/>
    <tableColumn id="34" uniqueName="34" name="huhti" queryTableFieldId="5" dataDxfId="39"/>
    <tableColumn id="35" uniqueName="35" name="touko" queryTableFieldId="6" dataDxfId="38"/>
    <tableColumn id="36" uniqueName="36" name="kesä" queryTableFieldId="7" dataDxfId="37"/>
    <tableColumn id="37" uniqueName="37" name="heinä" queryTableFieldId="8" dataDxfId="36"/>
    <tableColumn id="38" uniqueName="38" name="elo" queryTableFieldId="9" dataDxfId="35"/>
    <tableColumn id="39" uniqueName="39" name="syys" queryTableFieldId="10" dataDxfId="34"/>
    <tableColumn id="40" uniqueName="40" name="loka" queryTableFieldId="11" dataDxfId="33"/>
    <tableColumn id="41" uniqueName="41" name="marras" queryTableFieldId="12" dataDxfId="32"/>
    <tableColumn id="42" uniqueName="42" name="joulu" queryTableFieldId="13" dataDxfId="31"/>
    <tableColumn id="43" uniqueName="43" name="YHTEENSÄ" queryTableFieldId="14" dataDxfId="30"/>
    <tableColumn id="44" uniqueName="44" name="TAVOITE" queryTableFieldId="15" dataDxfId="29"/>
  </tableColumns>
  <tableStyleInfo name="TableStyleQueryResult" showFirstColumn="0" showLastColumn="0" showRowStripes="1" showColumnStripes="0"/>
</table>
</file>

<file path=xl/tables/table7.xml><?xml version="1.0" encoding="utf-8"?>
<table xmlns="http://schemas.openxmlformats.org/spreadsheetml/2006/main" id="5" name="Taulukko4_2" displayName="Taulukko4_2" ref="A1:AA13" tableType="queryTable" totalsRowShown="0" headerRowDxfId="28" dataDxfId="27">
  <autoFilter ref="A1:AA13"/>
  <tableColumns count="27">
    <tableColumn id="135" uniqueName="135" name="KIRJASTOPALVELUT 2015" queryTableFieldId="1" dataDxfId="26"/>
    <tableColumn id="136" uniqueName="136" name="2014 tammi" queryTableFieldId="2" dataDxfId="25"/>
    <tableColumn id="137" uniqueName="137" name="tammi" queryTableFieldId="3" dataDxfId="24"/>
    <tableColumn id="138" uniqueName="138" name="2014.helmi" queryTableFieldId="4" dataDxfId="23"/>
    <tableColumn id="139" uniqueName="139" name="helmi" queryTableFieldId="5" dataDxfId="22"/>
    <tableColumn id="140" uniqueName="140" name="2014 maalis" queryTableFieldId="6" dataDxfId="21"/>
    <tableColumn id="141" uniqueName="141" name="maalis" queryTableFieldId="7" dataDxfId="20"/>
    <tableColumn id="142" uniqueName="142" name="2014 huhti" queryTableFieldId="8" dataDxfId="19"/>
    <tableColumn id="143" uniqueName="143" name="huhti" queryTableFieldId="9" dataDxfId="18"/>
    <tableColumn id="144" uniqueName="144" name="2014.touko" queryTableFieldId="10" dataDxfId="17"/>
    <tableColumn id="145" uniqueName="145" name="touko" queryTableFieldId="11" dataDxfId="16"/>
    <tableColumn id="146" uniqueName="146" name="2014.kesä" queryTableFieldId="12" dataDxfId="15"/>
    <tableColumn id="147" uniqueName="147" name="kesä" queryTableFieldId="13" dataDxfId="14"/>
    <tableColumn id="148" uniqueName="148" name="2014.heinä" queryTableFieldId="14" dataDxfId="13"/>
    <tableColumn id="149" uniqueName="149" name="heinä" queryTableFieldId="15" dataDxfId="12"/>
    <tableColumn id="150" uniqueName="150" name="2014.elo" queryTableFieldId="16" dataDxfId="11"/>
    <tableColumn id="151" uniqueName="151" name="elo" queryTableFieldId="17" dataDxfId="10"/>
    <tableColumn id="152" uniqueName="152" name="2014.syys" queryTableFieldId="18" dataDxfId="9"/>
    <tableColumn id="153" uniqueName="153" name="syys" queryTableFieldId="19" dataDxfId="8"/>
    <tableColumn id="154" uniqueName="154" name="2014.loka" queryTableFieldId="20" dataDxfId="7"/>
    <tableColumn id="155" uniqueName="155" name="loka" queryTableFieldId="21" dataDxfId="6"/>
    <tableColumn id="156" uniqueName="156" name="2014.marras" queryTableFieldId="22" dataDxfId="5"/>
    <tableColumn id="157" uniqueName="157" name="marras" queryTableFieldId="23" dataDxfId="4"/>
    <tableColumn id="158" uniqueName="158" name="2014.joulu" queryTableFieldId="24" dataDxfId="3"/>
    <tableColumn id="159" uniqueName="159" name="joulu" queryTableFieldId="25" dataDxfId="2"/>
    <tableColumn id="160" uniqueName="160" name="2014.YHTEENSÄ" queryTableFieldId="26" dataDxfId="1"/>
    <tableColumn id="161" uniqueName="161" name="YHTEENSÄ" queryTableFieldId="2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42" sqref="G42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80"/>
  <sheetViews>
    <sheetView topLeftCell="A97" zoomScaleNormal="100" workbookViewId="0">
      <selection activeCell="K87" sqref="K87"/>
    </sheetView>
  </sheetViews>
  <sheetFormatPr defaultRowHeight="14.25" outlineLevelRow="1" x14ac:dyDescent="0.2"/>
  <cols>
    <col min="1" max="1" width="39.5" customWidth="1"/>
    <col min="2" max="13" width="8.625" customWidth="1"/>
    <col min="14" max="14" width="12.625" customWidth="1"/>
  </cols>
  <sheetData>
    <row r="3" spans="1:15" x14ac:dyDescent="0.2">
      <c r="A3" s="110" t="s">
        <v>168</v>
      </c>
    </row>
    <row r="4" spans="1:15" ht="15" hidden="1" outlineLevel="1" x14ac:dyDescent="0.25">
      <c r="A4" s="8" t="s">
        <v>41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83</v>
      </c>
    </row>
    <row r="5" spans="1:15" ht="20.100000000000001" hidden="1" customHeight="1" outlineLevel="1" x14ac:dyDescent="0.2">
      <c r="A5" s="34" t="s">
        <v>42</v>
      </c>
      <c r="B5" s="18">
        <v>169619</v>
      </c>
      <c r="C5" s="18">
        <v>156506</v>
      </c>
      <c r="D5" s="18">
        <v>177044</v>
      </c>
      <c r="E5" s="18">
        <v>153352</v>
      </c>
      <c r="F5" s="18">
        <v>169494</v>
      </c>
      <c r="G5" s="18">
        <v>125909</v>
      </c>
      <c r="H5" s="18">
        <v>126001</v>
      </c>
      <c r="I5" s="18">
        <v>155502</v>
      </c>
      <c r="J5" s="18">
        <v>172401</v>
      </c>
      <c r="K5" s="18">
        <v>178277</v>
      </c>
      <c r="L5" s="18">
        <v>154886</v>
      </c>
      <c r="M5" s="18">
        <v>136807</v>
      </c>
      <c r="N5" s="9">
        <f>SUM(B5:M5)</f>
        <v>1875798</v>
      </c>
      <c r="O5" s="9">
        <v>1900000</v>
      </c>
    </row>
    <row r="6" spans="1:15" ht="29.25" hidden="1" customHeight="1" outlineLevel="1" x14ac:dyDescent="0.2">
      <c r="A6" s="38" t="s">
        <v>84</v>
      </c>
      <c r="B6" s="18"/>
      <c r="C6" s="18"/>
      <c r="D6" s="18">
        <v>1006</v>
      </c>
      <c r="E6" s="18">
        <v>1430</v>
      </c>
      <c r="F6" s="18">
        <v>789</v>
      </c>
      <c r="G6" s="18">
        <v>1071</v>
      </c>
      <c r="H6" s="18">
        <v>1101</v>
      </c>
      <c r="I6" s="18">
        <v>1283</v>
      </c>
      <c r="J6" s="18">
        <v>1496</v>
      </c>
      <c r="K6" s="18">
        <v>1915</v>
      </c>
      <c r="L6" s="18">
        <v>2719</v>
      </c>
      <c r="M6" s="18">
        <v>2953</v>
      </c>
      <c r="N6" s="9">
        <f>SUM(B6:M6)</f>
        <v>15763</v>
      </c>
      <c r="O6" s="9"/>
    </row>
    <row r="7" spans="1:15" ht="15" hidden="1" outlineLevel="1" x14ac:dyDescent="0.2">
      <c r="A7" s="35" t="s">
        <v>81</v>
      </c>
      <c r="B7" s="19">
        <v>124852</v>
      </c>
      <c r="C7" s="19">
        <v>115540</v>
      </c>
      <c r="D7" s="19">
        <v>125690</v>
      </c>
      <c r="E7" s="19">
        <v>116314</v>
      </c>
      <c r="F7" s="19">
        <v>119356</v>
      </c>
      <c r="G7" s="19">
        <v>113976</v>
      </c>
      <c r="H7" s="19">
        <v>114021</v>
      </c>
      <c r="I7" s="19">
        <v>132451</v>
      </c>
      <c r="J7" s="19">
        <v>151036</v>
      </c>
      <c r="K7" s="19">
        <v>156178</v>
      </c>
      <c r="L7" s="19">
        <v>143247</v>
      </c>
      <c r="M7" s="19">
        <v>130292</v>
      </c>
      <c r="N7" s="10">
        <f t="shared" ref="N7:N16" si="0">SUM(B7:M7)</f>
        <v>1542953</v>
      </c>
      <c r="O7" s="10">
        <v>1500000</v>
      </c>
    </row>
    <row r="8" spans="1:15" ht="20.100000000000001" hidden="1" customHeight="1" outlineLevel="1" x14ac:dyDescent="0.2">
      <c r="A8" s="5" t="s">
        <v>82</v>
      </c>
      <c r="B8" s="19">
        <f t="shared" ref="B8" si="1">SUM(B7/100*52.2)</f>
        <v>65172.744000000006</v>
      </c>
      <c r="C8" s="19">
        <f t="shared" ref="C8" si="2">SUM(C7/100*52.2)</f>
        <v>60311.880000000005</v>
      </c>
      <c r="D8" s="19">
        <f t="shared" ref="D8" si="3">SUM(D7/100*52.2)</f>
        <v>65610.180000000008</v>
      </c>
      <c r="E8" s="19">
        <f t="shared" ref="E8" si="4">SUM(E7/100*52.2)</f>
        <v>60715.90800000001</v>
      </c>
      <c r="F8" s="19">
        <f t="shared" ref="F8" si="5">SUM(F7/100*52.2)</f>
        <v>62303.832000000002</v>
      </c>
      <c r="G8" s="19">
        <f t="shared" ref="G8" si="6">SUM(G7/100*52.2)</f>
        <v>59495.472000000002</v>
      </c>
      <c r="H8" s="19">
        <f t="shared" ref="H8" si="7">SUM(H7/100*52.2)</f>
        <v>59518.962000000007</v>
      </c>
      <c r="I8" s="19">
        <f t="shared" ref="I8" si="8">SUM(I7/100*52.2)</f>
        <v>69139.422000000006</v>
      </c>
      <c r="J8" s="19">
        <f t="shared" ref="J8" si="9">SUM(J7/100*52.2)</f>
        <v>78840.792000000001</v>
      </c>
      <c r="K8" s="19">
        <f t="shared" ref="K8" si="10">SUM(K7/100*52.2)</f>
        <v>81524.915999999997</v>
      </c>
      <c r="L8" s="19">
        <f t="shared" ref="L8" si="11">SUM(L7/100*52.2)</f>
        <v>74774.934000000008</v>
      </c>
      <c r="M8" s="19">
        <f t="shared" ref="M8" si="12">SUM(M7/100*52.2)</f>
        <v>68012.424000000014</v>
      </c>
      <c r="N8" s="10">
        <f t="shared" ref="N8" si="13">SUM(N7/100*52.2)</f>
        <v>805421.46600000013</v>
      </c>
      <c r="O8" s="10"/>
    </row>
    <row r="9" spans="1:15" ht="20.100000000000001" hidden="1" customHeight="1" outlineLevel="1" x14ac:dyDescent="0.2">
      <c r="A9" s="36" t="s">
        <v>43</v>
      </c>
      <c r="B9" s="18">
        <v>262095</v>
      </c>
      <c r="C9" s="18">
        <v>248676</v>
      </c>
      <c r="D9" s="18">
        <v>276226</v>
      </c>
      <c r="E9" s="18">
        <v>244231</v>
      </c>
      <c r="F9" s="18">
        <v>227860</v>
      </c>
      <c r="G9" s="18">
        <v>228137</v>
      </c>
      <c r="H9" s="18">
        <v>222933</v>
      </c>
      <c r="I9" s="18">
        <v>242848</v>
      </c>
      <c r="J9" s="18">
        <v>266814</v>
      </c>
      <c r="K9" s="18">
        <v>274756</v>
      </c>
      <c r="L9" s="18">
        <v>258154</v>
      </c>
      <c r="M9" s="18">
        <v>242890</v>
      </c>
      <c r="N9" s="9">
        <f t="shared" si="0"/>
        <v>2995620</v>
      </c>
      <c r="O9" s="9">
        <v>3000000</v>
      </c>
    </row>
    <row r="10" spans="1:15" ht="20.100000000000001" hidden="1" customHeight="1" outlineLevel="1" x14ac:dyDescent="0.2">
      <c r="A10" s="35" t="s">
        <v>44</v>
      </c>
      <c r="B10" s="19">
        <v>2042</v>
      </c>
      <c r="C10" s="19">
        <v>1958</v>
      </c>
      <c r="D10" s="19">
        <v>2226</v>
      </c>
      <c r="E10" s="19">
        <v>2056</v>
      </c>
      <c r="F10" s="19">
        <v>2097</v>
      </c>
      <c r="G10" s="19">
        <v>1673</v>
      </c>
      <c r="H10" s="19">
        <v>1467</v>
      </c>
      <c r="I10" s="19">
        <v>2102</v>
      </c>
      <c r="J10" s="19">
        <v>2329</v>
      </c>
      <c r="K10" s="19">
        <v>2553</v>
      </c>
      <c r="L10" s="19">
        <v>2463</v>
      </c>
      <c r="M10" s="19">
        <v>2521</v>
      </c>
      <c r="N10" s="10">
        <f t="shared" si="0"/>
        <v>25487</v>
      </c>
      <c r="O10" s="10">
        <v>21500</v>
      </c>
    </row>
    <row r="11" spans="1:15" ht="31.5" hidden="1" customHeight="1" outlineLevel="1" x14ac:dyDescent="0.2">
      <c r="A11" s="39" t="s">
        <v>85</v>
      </c>
      <c r="B11" s="19"/>
      <c r="C11" s="19"/>
      <c r="D11" s="19">
        <v>120</v>
      </c>
      <c r="E11" s="19">
        <v>132</v>
      </c>
      <c r="F11" s="19">
        <v>103</v>
      </c>
      <c r="G11" s="19">
        <v>200</v>
      </c>
      <c r="H11" s="19">
        <v>230</v>
      </c>
      <c r="I11" s="19">
        <v>198</v>
      </c>
      <c r="J11" s="19">
        <v>190</v>
      </c>
      <c r="K11" s="19">
        <v>512</v>
      </c>
      <c r="L11" s="19">
        <v>617</v>
      </c>
      <c r="M11" s="19">
        <v>942</v>
      </c>
      <c r="N11" s="10">
        <f t="shared" si="0"/>
        <v>3244</v>
      </c>
      <c r="O11" s="10"/>
    </row>
    <row r="12" spans="1:15" ht="20.100000000000001" hidden="1" customHeight="1" outlineLevel="1" x14ac:dyDescent="0.2">
      <c r="A12" s="36" t="s">
        <v>45</v>
      </c>
      <c r="B12" s="18">
        <v>3675</v>
      </c>
      <c r="C12" s="18">
        <v>5090</v>
      </c>
      <c r="D12" s="18">
        <v>6238</v>
      </c>
      <c r="E12" s="18">
        <v>4319</v>
      </c>
      <c r="F12" s="18">
        <v>4586</v>
      </c>
      <c r="G12" s="18">
        <v>4262</v>
      </c>
      <c r="H12" s="18">
        <v>4441</v>
      </c>
      <c r="I12" s="18">
        <v>4755</v>
      </c>
      <c r="J12" s="18">
        <v>5347</v>
      </c>
      <c r="K12" s="18">
        <v>8161</v>
      </c>
      <c r="L12" s="18">
        <v>10176</v>
      </c>
      <c r="M12" s="18">
        <v>4784</v>
      </c>
      <c r="N12" s="9">
        <f t="shared" si="0"/>
        <v>65834</v>
      </c>
      <c r="O12" s="9">
        <v>58000</v>
      </c>
    </row>
    <row r="13" spans="1:15" ht="20.100000000000001" hidden="1" customHeight="1" outlineLevel="1" x14ac:dyDescent="0.2">
      <c r="A13" s="35" t="s">
        <v>46</v>
      </c>
      <c r="B13" s="19">
        <v>76</v>
      </c>
      <c r="C13" s="19">
        <v>57</v>
      </c>
      <c r="D13" s="19">
        <v>71</v>
      </c>
      <c r="E13" s="19">
        <v>46</v>
      </c>
      <c r="F13" s="19">
        <v>48</v>
      </c>
      <c r="G13" s="19">
        <v>11</v>
      </c>
      <c r="H13" s="19">
        <v>5</v>
      </c>
      <c r="I13" s="19">
        <v>29</v>
      </c>
      <c r="J13" s="19">
        <v>80</v>
      </c>
      <c r="K13" s="19">
        <v>104</v>
      </c>
      <c r="L13" s="19">
        <v>91</v>
      </c>
      <c r="M13" s="19">
        <v>51</v>
      </c>
      <c r="N13" s="10">
        <f t="shared" si="0"/>
        <v>669</v>
      </c>
      <c r="O13" s="10">
        <v>600</v>
      </c>
    </row>
    <row r="14" spans="1:15" ht="20.100000000000001" hidden="1" customHeight="1" outlineLevel="1" x14ac:dyDescent="0.2">
      <c r="A14" s="36" t="s">
        <v>47</v>
      </c>
      <c r="B14" s="18">
        <v>1354</v>
      </c>
      <c r="C14" s="18">
        <v>1146</v>
      </c>
      <c r="D14" s="18">
        <v>1238</v>
      </c>
      <c r="E14" s="18">
        <v>832</v>
      </c>
      <c r="F14" s="18">
        <v>919</v>
      </c>
      <c r="G14" s="18">
        <v>95</v>
      </c>
      <c r="H14" s="18">
        <v>13</v>
      </c>
      <c r="I14" s="18">
        <v>476</v>
      </c>
      <c r="J14" s="18">
        <v>1802</v>
      </c>
      <c r="K14" s="18">
        <v>2036</v>
      </c>
      <c r="L14" s="18">
        <v>1342</v>
      </c>
      <c r="M14" s="18">
        <v>889</v>
      </c>
      <c r="N14" s="9">
        <f t="shared" si="0"/>
        <v>12142</v>
      </c>
      <c r="O14" s="9">
        <v>10000</v>
      </c>
    </row>
    <row r="15" spans="1:15" ht="34.5" hidden="1" customHeight="1" outlineLevel="1" x14ac:dyDescent="0.2">
      <c r="A15" s="35" t="s">
        <v>48</v>
      </c>
      <c r="B15" s="19">
        <v>79</v>
      </c>
      <c r="C15" s="19">
        <v>135</v>
      </c>
      <c r="D15" s="19">
        <v>168</v>
      </c>
      <c r="E15" s="19">
        <v>169</v>
      </c>
      <c r="F15" s="19">
        <v>107</v>
      </c>
      <c r="G15" s="19">
        <v>48</v>
      </c>
      <c r="H15" s="19">
        <v>32</v>
      </c>
      <c r="I15" s="19">
        <v>49</v>
      </c>
      <c r="J15" s="19">
        <v>149</v>
      </c>
      <c r="K15" s="19">
        <v>234</v>
      </c>
      <c r="L15" s="19">
        <v>244</v>
      </c>
      <c r="M15" s="19">
        <v>103</v>
      </c>
      <c r="N15" s="10">
        <f t="shared" si="0"/>
        <v>1517</v>
      </c>
      <c r="O15" s="10">
        <v>1200</v>
      </c>
    </row>
    <row r="16" spans="1:15" ht="20.100000000000001" hidden="1" customHeight="1" outlineLevel="1" x14ac:dyDescent="0.2">
      <c r="A16" s="37" t="s">
        <v>49</v>
      </c>
      <c r="B16" s="20">
        <v>1182</v>
      </c>
      <c r="C16" s="20">
        <v>2046</v>
      </c>
      <c r="D16" s="20">
        <v>2462</v>
      </c>
      <c r="E16" s="20">
        <v>2781</v>
      </c>
      <c r="F16" s="20">
        <v>3855</v>
      </c>
      <c r="G16" s="20">
        <v>583</v>
      </c>
      <c r="H16" s="20">
        <v>242</v>
      </c>
      <c r="I16" s="20">
        <v>1866</v>
      </c>
      <c r="J16" s="20">
        <v>2670</v>
      </c>
      <c r="K16" s="20">
        <v>4105</v>
      </c>
      <c r="L16" s="20">
        <v>4717</v>
      </c>
      <c r="M16" s="20">
        <v>1561</v>
      </c>
      <c r="N16" s="13">
        <f t="shared" si="0"/>
        <v>28070</v>
      </c>
      <c r="O16" s="13">
        <v>20000</v>
      </c>
    </row>
    <row r="17" spans="1:15" ht="15" hidden="1" outlineLevel="1" x14ac:dyDescent="0.2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</row>
    <row r="18" spans="1:15" hidden="1" outlineLevel="1" x14ac:dyDescent="0.2">
      <c r="A18" s="40" t="s">
        <v>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9"/>
      <c r="O18" s="9"/>
    </row>
    <row r="19" spans="1:15" hidden="1" outlineLevel="1" x14ac:dyDescent="0.2">
      <c r="A19" s="42" t="s">
        <v>87</v>
      </c>
    </row>
    <row r="20" spans="1:15" hidden="1" outlineLevel="1" x14ac:dyDescent="0.2">
      <c r="A20" s="42" t="s">
        <v>88</v>
      </c>
      <c r="B20" s="33"/>
    </row>
    <row r="21" spans="1:15" hidden="1" outlineLevel="1" x14ac:dyDescent="0.2">
      <c r="A21" s="41"/>
    </row>
    <row r="22" spans="1:15" hidden="1" outlineLevel="1" x14ac:dyDescent="0.2">
      <c r="A22" s="41"/>
    </row>
    <row r="23" spans="1:15" hidden="1" outlineLevel="1" x14ac:dyDescent="0.2">
      <c r="A23" s="41"/>
    </row>
    <row r="24" spans="1:15" hidden="1" outlineLevel="1" x14ac:dyDescent="0.2">
      <c r="A24" s="41"/>
    </row>
    <row r="25" spans="1:15" hidden="1" outlineLevel="1" x14ac:dyDescent="0.2"/>
    <row r="26" spans="1:15" hidden="1" outlineLevel="1" x14ac:dyDescent="0.2"/>
    <row r="27" spans="1:15" hidden="1" outlineLevel="1" x14ac:dyDescent="0.2"/>
    <row r="28" spans="1:15" hidden="1" outlineLevel="1" x14ac:dyDescent="0.2"/>
    <row r="29" spans="1:15" hidden="1" outlineLevel="1" x14ac:dyDescent="0.2"/>
    <row r="30" spans="1:15" ht="15" hidden="1" outlineLevel="1" x14ac:dyDescent="0.25">
      <c r="A30" s="8" t="s">
        <v>89</v>
      </c>
      <c r="B30" s="8" t="s">
        <v>8</v>
      </c>
      <c r="C30" s="8" t="s">
        <v>9</v>
      </c>
      <c r="D30" s="8" t="s">
        <v>10</v>
      </c>
      <c r="E30" s="8" t="s">
        <v>11</v>
      </c>
      <c r="F30" s="8" t="s">
        <v>12</v>
      </c>
      <c r="G30" s="8" t="s">
        <v>13</v>
      </c>
      <c r="H30" s="8" t="s">
        <v>14</v>
      </c>
      <c r="I30" s="8" t="s">
        <v>15</v>
      </c>
      <c r="J30" s="8" t="s">
        <v>16</v>
      </c>
      <c r="K30" s="8" t="s">
        <v>17</v>
      </c>
      <c r="L30" s="8" t="s">
        <v>18</v>
      </c>
      <c r="M30" s="8" t="s">
        <v>19</v>
      </c>
      <c r="N30" s="8" t="s">
        <v>20</v>
      </c>
      <c r="O30" s="8" t="s">
        <v>83</v>
      </c>
    </row>
    <row r="31" spans="1:15" ht="15" hidden="1" outlineLevel="1" x14ac:dyDescent="0.2">
      <c r="A31" s="34" t="s">
        <v>42</v>
      </c>
      <c r="B31" s="18">
        <v>162809</v>
      </c>
      <c r="C31" s="18">
        <v>160998</v>
      </c>
      <c r="D31" s="18">
        <v>178913</v>
      </c>
      <c r="E31" s="18">
        <v>179723</v>
      </c>
      <c r="F31" s="18">
        <v>155836</v>
      </c>
      <c r="G31" s="18">
        <v>131736</v>
      </c>
      <c r="H31" s="18">
        <v>135762</v>
      </c>
      <c r="I31" s="18">
        <v>156995</v>
      </c>
      <c r="J31" s="18">
        <v>178743</v>
      </c>
      <c r="K31" s="18">
        <v>185489</v>
      </c>
      <c r="L31" s="18">
        <v>159377</v>
      </c>
      <c r="M31" s="18">
        <v>149295</v>
      </c>
      <c r="N31" s="9">
        <f>SUM(B31:M31)</f>
        <v>1935676</v>
      </c>
      <c r="O31" s="9">
        <v>1900000</v>
      </c>
    </row>
    <row r="32" spans="1:15" hidden="1" outlineLevel="1" x14ac:dyDescent="0.2">
      <c r="A32" s="38" t="s">
        <v>84</v>
      </c>
      <c r="B32" s="18">
        <v>5571</v>
      </c>
      <c r="C32" s="18">
        <v>5063</v>
      </c>
      <c r="D32" s="18">
        <v>6881</v>
      </c>
      <c r="E32" s="18">
        <v>5418</v>
      </c>
      <c r="F32" s="18">
        <v>5049</v>
      </c>
      <c r="G32" s="18">
        <v>7425</v>
      </c>
      <c r="H32" s="18">
        <v>7548</v>
      </c>
      <c r="I32" s="18">
        <v>6792</v>
      </c>
      <c r="J32" s="18">
        <v>7783</v>
      </c>
      <c r="K32" s="18">
        <v>11000</v>
      </c>
      <c r="L32" s="18">
        <v>7809</v>
      </c>
      <c r="M32" s="18">
        <v>9329</v>
      </c>
      <c r="N32" s="9">
        <f t="shared" ref="N32:N44" si="14">SUM(B32:M32)</f>
        <v>85668</v>
      </c>
      <c r="O32" s="9"/>
    </row>
    <row r="33" spans="1:15" ht="15" hidden="1" outlineLevel="1" x14ac:dyDescent="0.2">
      <c r="A33" s="35" t="s">
        <v>81</v>
      </c>
      <c r="B33" s="19">
        <v>156010</v>
      </c>
      <c r="C33" s="19">
        <v>148678</v>
      </c>
      <c r="D33" s="19">
        <v>158439</v>
      </c>
      <c r="E33" s="19">
        <v>113642</v>
      </c>
      <c r="F33" s="19">
        <v>109811</v>
      </c>
      <c r="G33" s="19">
        <v>104058</v>
      </c>
      <c r="H33" s="19">
        <v>105171</v>
      </c>
      <c r="I33" s="19">
        <v>117800</v>
      </c>
      <c r="J33" s="19">
        <v>134025</v>
      </c>
      <c r="K33" s="19">
        <v>135038</v>
      </c>
      <c r="L33" s="19">
        <v>116483</v>
      </c>
      <c r="M33" s="19">
        <v>124968</v>
      </c>
      <c r="N33" s="19">
        <f t="shared" si="14"/>
        <v>1524123</v>
      </c>
      <c r="O33" s="10"/>
    </row>
    <row r="34" spans="1:15" hidden="1" outlineLevel="1" x14ac:dyDescent="0.2">
      <c r="A34" s="5" t="s">
        <v>118</v>
      </c>
      <c r="B34" s="19">
        <f>SUM(B33/100*52.38)</f>
        <v>81718.038</v>
      </c>
      <c r="C34" s="19">
        <f>SUM(C33/100*52.38)</f>
        <v>77877.536399999997</v>
      </c>
      <c r="D34" s="19">
        <f>SUM(D33/100*52.38)</f>
        <v>82990.348200000008</v>
      </c>
      <c r="E34" s="19">
        <f t="shared" ref="E34:M34" si="15">SUM(E33/100*52.38)</f>
        <v>59525.679600000003</v>
      </c>
      <c r="F34" s="19">
        <f t="shared" si="15"/>
        <v>57519.001799999998</v>
      </c>
      <c r="G34" s="19">
        <f t="shared" si="15"/>
        <v>54505.580399999999</v>
      </c>
      <c r="H34" s="19">
        <f t="shared" si="15"/>
        <v>55088.569800000005</v>
      </c>
      <c r="I34" s="19">
        <f t="shared" si="15"/>
        <v>61703.64</v>
      </c>
      <c r="J34" s="19">
        <f t="shared" si="15"/>
        <v>70202.294999999998</v>
      </c>
      <c r="K34" s="19">
        <f t="shared" si="15"/>
        <v>70732.904400000014</v>
      </c>
      <c r="L34" s="19">
        <f t="shared" si="15"/>
        <v>61013.795400000003</v>
      </c>
      <c r="M34" s="19">
        <f t="shared" si="15"/>
        <v>65458.238400000009</v>
      </c>
      <c r="N34" s="19">
        <f t="shared" si="14"/>
        <v>798335.6274</v>
      </c>
      <c r="O34" s="10"/>
    </row>
    <row r="35" spans="1:15" ht="15" hidden="1" outlineLevel="1" x14ac:dyDescent="0.2">
      <c r="A35" s="36" t="s">
        <v>121</v>
      </c>
      <c r="B35" s="18">
        <v>266331</v>
      </c>
      <c r="C35" s="18">
        <v>260075</v>
      </c>
      <c r="D35" s="18">
        <v>286771</v>
      </c>
      <c r="E35" s="18">
        <v>254240</v>
      </c>
      <c r="F35" s="18">
        <v>240739</v>
      </c>
      <c r="G35" s="18">
        <v>240080</v>
      </c>
      <c r="H35" s="18">
        <v>248251</v>
      </c>
      <c r="I35" s="18">
        <v>254615</v>
      </c>
      <c r="J35" s="18">
        <v>271003</v>
      </c>
      <c r="K35" s="18">
        <v>273545</v>
      </c>
      <c r="L35" s="18">
        <v>207053</v>
      </c>
      <c r="M35" s="18">
        <v>271523</v>
      </c>
      <c r="N35" s="18">
        <f t="shared" si="14"/>
        <v>3074226</v>
      </c>
      <c r="O35" s="9">
        <v>3000000</v>
      </c>
    </row>
    <row r="36" spans="1:15" ht="15" hidden="1" outlineLevel="1" x14ac:dyDescent="0.2">
      <c r="A36" s="36" t="s">
        <v>120</v>
      </c>
      <c r="B36" s="18">
        <v>1188</v>
      </c>
      <c r="C36" s="18">
        <v>1814</v>
      </c>
      <c r="D36" s="18">
        <v>1594</v>
      </c>
      <c r="E36" s="18">
        <v>1362</v>
      </c>
      <c r="F36" s="18">
        <v>1406</v>
      </c>
      <c r="G36" s="18">
        <v>1460</v>
      </c>
      <c r="H36" s="18">
        <v>1614</v>
      </c>
      <c r="I36" s="18">
        <v>1280</v>
      </c>
      <c r="J36" s="18">
        <v>1835</v>
      </c>
      <c r="K36" s="18">
        <v>1838</v>
      </c>
      <c r="L36" s="18">
        <v>1724</v>
      </c>
      <c r="M36" s="18">
        <v>2123</v>
      </c>
      <c r="N36" s="18">
        <f t="shared" si="14"/>
        <v>19238</v>
      </c>
      <c r="O36" s="9"/>
    </row>
    <row r="37" spans="1:15" hidden="1" outlineLevel="1" x14ac:dyDescent="0.2">
      <c r="A37" s="52" t="s">
        <v>119</v>
      </c>
      <c r="B37" s="18">
        <f>SUM(B36/100*52.38)</f>
        <v>622.27440000000013</v>
      </c>
      <c r="C37" s="18">
        <f t="shared" ref="C37:D37" si="16">SUM(C36/100*52.38)</f>
        <v>950.17320000000007</v>
      </c>
      <c r="D37" s="18">
        <f t="shared" si="16"/>
        <v>834.93719999999996</v>
      </c>
      <c r="E37" s="18">
        <v>713</v>
      </c>
      <c r="F37" s="18">
        <f>SUM(F36/100*52.38)</f>
        <v>736.46280000000002</v>
      </c>
      <c r="G37" s="18">
        <f t="shared" ref="G37:M37" si="17">SUM(G36/100*52.38)</f>
        <v>764.74800000000005</v>
      </c>
      <c r="H37" s="18">
        <f t="shared" si="17"/>
        <v>845.41320000000007</v>
      </c>
      <c r="I37" s="18">
        <f t="shared" si="17"/>
        <v>670.46400000000006</v>
      </c>
      <c r="J37" s="18">
        <f t="shared" si="17"/>
        <v>961.17300000000012</v>
      </c>
      <c r="K37" s="18">
        <f t="shared" si="17"/>
        <v>962.74440000000004</v>
      </c>
      <c r="L37" s="18">
        <f t="shared" si="17"/>
        <v>903.03120000000001</v>
      </c>
      <c r="M37" s="18">
        <f t="shared" si="17"/>
        <v>1112.0274000000002</v>
      </c>
      <c r="N37" s="18">
        <f t="shared" si="14"/>
        <v>10076.4488</v>
      </c>
      <c r="O37" s="9"/>
    </row>
    <row r="38" spans="1:15" ht="15" hidden="1" outlineLevel="1" x14ac:dyDescent="0.2">
      <c r="A38" s="35" t="s">
        <v>44</v>
      </c>
      <c r="B38" s="19">
        <v>2748</v>
      </c>
      <c r="C38" s="19">
        <v>2720</v>
      </c>
      <c r="D38" s="19">
        <v>3017</v>
      </c>
      <c r="E38" s="19">
        <v>2610</v>
      </c>
      <c r="F38" s="19">
        <v>2633</v>
      </c>
      <c r="G38" s="19">
        <v>2398</v>
      </c>
      <c r="H38" s="19">
        <v>2226</v>
      </c>
      <c r="I38" s="19">
        <v>2834</v>
      </c>
      <c r="J38" s="19">
        <v>3156</v>
      </c>
      <c r="K38" s="19">
        <v>3193</v>
      </c>
      <c r="L38" s="19">
        <v>2514</v>
      </c>
      <c r="M38" s="19">
        <v>2796</v>
      </c>
      <c r="N38" s="19">
        <f t="shared" si="14"/>
        <v>32845</v>
      </c>
      <c r="O38" s="10">
        <v>25000</v>
      </c>
    </row>
    <row r="39" spans="1:15" hidden="1" outlineLevel="1" x14ac:dyDescent="0.2">
      <c r="A39" s="39" t="s">
        <v>85</v>
      </c>
      <c r="B39" s="19">
        <v>972</v>
      </c>
      <c r="C39" s="19">
        <v>992</v>
      </c>
      <c r="D39" s="19">
        <v>992</v>
      </c>
      <c r="E39" s="19">
        <v>872</v>
      </c>
      <c r="F39" s="19">
        <v>953</v>
      </c>
      <c r="G39" s="19">
        <v>1134</v>
      </c>
      <c r="H39" s="19">
        <v>1222</v>
      </c>
      <c r="I39" s="19">
        <v>1098</v>
      </c>
      <c r="J39" s="19">
        <v>1214</v>
      </c>
      <c r="K39" s="19">
        <v>1293</v>
      </c>
      <c r="L39" s="19">
        <v>948</v>
      </c>
      <c r="M39" s="19">
        <v>1084</v>
      </c>
      <c r="N39" s="19">
        <f t="shared" si="14"/>
        <v>12774</v>
      </c>
      <c r="O39" s="10"/>
    </row>
    <row r="40" spans="1:15" ht="15" hidden="1" outlineLevel="1" x14ac:dyDescent="0.2">
      <c r="A40" s="36" t="s">
        <v>45</v>
      </c>
      <c r="B40" s="18">
        <v>3784</v>
      </c>
      <c r="C40" s="18">
        <v>4877</v>
      </c>
      <c r="D40" s="18">
        <v>5753</v>
      </c>
      <c r="E40" s="18">
        <v>5060</v>
      </c>
      <c r="F40" s="18">
        <v>4091</v>
      </c>
      <c r="G40" s="18">
        <v>3392</v>
      </c>
      <c r="H40" s="18">
        <v>2550</v>
      </c>
      <c r="I40" s="18">
        <v>3348</v>
      </c>
      <c r="J40" s="18">
        <v>3439</v>
      </c>
      <c r="K40" s="18">
        <v>6371</v>
      </c>
      <c r="L40" s="18">
        <v>7303</v>
      </c>
      <c r="M40" s="18">
        <v>7764</v>
      </c>
      <c r="N40" s="18">
        <f t="shared" si="14"/>
        <v>57732</v>
      </c>
      <c r="O40" s="9">
        <v>56000</v>
      </c>
    </row>
    <row r="41" spans="1:15" ht="15" hidden="1" outlineLevel="1" x14ac:dyDescent="0.2">
      <c r="A41" s="35" t="s">
        <v>46</v>
      </c>
      <c r="B41" s="19">
        <v>78</v>
      </c>
      <c r="C41" s="19">
        <v>86</v>
      </c>
      <c r="D41" s="19">
        <v>105</v>
      </c>
      <c r="E41" s="19">
        <v>86</v>
      </c>
      <c r="F41" s="19">
        <v>66</v>
      </c>
      <c r="G41" s="19">
        <v>16</v>
      </c>
      <c r="H41" s="19">
        <v>8</v>
      </c>
      <c r="I41" s="19">
        <v>24</v>
      </c>
      <c r="J41" s="19">
        <v>100</v>
      </c>
      <c r="K41" s="19">
        <v>110</v>
      </c>
      <c r="L41" s="19">
        <v>85</v>
      </c>
      <c r="M41" s="19">
        <v>63</v>
      </c>
      <c r="N41" s="19">
        <f t="shared" si="14"/>
        <v>827</v>
      </c>
      <c r="O41" s="10">
        <v>800</v>
      </c>
    </row>
    <row r="42" spans="1:15" ht="15" hidden="1" outlineLevel="1" x14ac:dyDescent="0.2">
      <c r="A42" s="36" t="s">
        <v>47</v>
      </c>
      <c r="B42" s="18">
        <v>1112</v>
      </c>
      <c r="C42" s="18">
        <v>1272</v>
      </c>
      <c r="D42" s="18">
        <v>1398</v>
      </c>
      <c r="E42" s="18">
        <v>1462</v>
      </c>
      <c r="F42" s="18">
        <v>925</v>
      </c>
      <c r="G42" s="18">
        <v>112</v>
      </c>
      <c r="H42" s="18">
        <v>62</v>
      </c>
      <c r="I42" s="18">
        <v>388</v>
      </c>
      <c r="J42" s="18">
        <v>1762</v>
      </c>
      <c r="K42" s="18">
        <v>1674</v>
      </c>
      <c r="L42" s="18">
        <v>1151</v>
      </c>
      <c r="M42" s="18">
        <v>1004</v>
      </c>
      <c r="N42" s="18">
        <f t="shared" si="14"/>
        <v>12322</v>
      </c>
      <c r="O42" s="9">
        <v>13000</v>
      </c>
    </row>
    <row r="43" spans="1:15" ht="15" hidden="1" outlineLevel="1" x14ac:dyDescent="0.2">
      <c r="A43" s="35" t="s">
        <v>48</v>
      </c>
      <c r="B43" s="19">
        <v>78</v>
      </c>
      <c r="C43" s="19">
        <v>156</v>
      </c>
      <c r="D43" s="19">
        <v>169</v>
      </c>
      <c r="E43" s="19">
        <v>133</v>
      </c>
      <c r="F43" s="19">
        <v>113</v>
      </c>
      <c r="G43" s="19">
        <v>56</v>
      </c>
      <c r="H43" s="19">
        <v>11</v>
      </c>
      <c r="I43" s="19">
        <v>40</v>
      </c>
      <c r="J43" s="19">
        <v>113</v>
      </c>
      <c r="K43" s="19">
        <v>187</v>
      </c>
      <c r="L43" s="19">
        <v>159</v>
      </c>
      <c r="M43" s="19">
        <v>60</v>
      </c>
      <c r="N43" s="19">
        <f t="shared" si="14"/>
        <v>1275</v>
      </c>
      <c r="O43" s="10">
        <v>1000</v>
      </c>
    </row>
    <row r="44" spans="1:15" ht="15" hidden="1" outlineLevel="1" x14ac:dyDescent="0.2">
      <c r="A44" s="37" t="s">
        <v>49</v>
      </c>
      <c r="B44" s="20">
        <v>1193</v>
      </c>
      <c r="C44" s="20">
        <v>2920</v>
      </c>
      <c r="D44" s="20">
        <v>2943</v>
      </c>
      <c r="E44" s="20">
        <v>2074</v>
      </c>
      <c r="F44" s="20">
        <v>2717</v>
      </c>
      <c r="G44" s="20">
        <v>1022</v>
      </c>
      <c r="H44" s="20">
        <v>192</v>
      </c>
      <c r="I44" s="20">
        <v>1203</v>
      </c>
      <c r="J44" s="20">
        <v>3715</v>
      </c>
      <c r="K44" s="20">
        <v>4214</v>
      </c>
      <c r="L44" s="20">
        <v>4434</v>
      </c>
      <c r="M44" s="20">
        <v>1341</v>
      </c>
      <c r="N44" s="20">
        <f t="shared" si="14"/>
        <v>27968</v>
      </c>
      <c r="O44" s="13">
        <v>20000</v>
      </c>
    </row>
    <row r="45" spans="1:15" hidden="1" outlineLevel="1" x14ac:dyDescent="0.2"/>
    <row r="46" spans="1:15" hidden="1" outlineLevel="1" x14ac:dyDescent="0.2"/>
    <row r="47" spans="1:15" hidden="1" outlineLevel="1" x14ac:dyDescent="0.2"/>
    <row r="48" spans="1:15" ht="15" hidden="1" outlineLevel="1" x14ac:dyDescent="0.25">
      <c r="A48" s="8" t="s">
        <v>137</v>
      </c>
      <c r="B48" s="8" t="s">
        <v>8</v>
      </c>
      <c r="C48" s="8" t="s">
        <v>9</v>
      </c>
      <c r="D48" s="8" t="s">
        <v>10</v>
      </c>
      <c r="E48" s="8" t="s">
        <v>11</v>
      </c>
      <c r="F48" s="8" t="s">
        <v>12</v>
      </c>
      <c r="G48" s="8" t="s">
        <v>13</v>
      </c>
      <c r="H48" s="8" t="s">
        <v>14</v>
      </c>
      <c r="I48" s="8" t="s">
        <v>15</v>
      </c>
      <c r="J48" s="8" t="s">
        <v>16</v>
      </c>
      <c r="K48" s="8" t="s">
        <v>17</v>
      </c>
      <c r="L48" s="8" t="s">
        <v>18</v>
      </c>
      <c r="M48" s="8" t="s">
        <v>19</v>
      </c>
      <c r="N48" s="8" t="s">
        <v>20</v>
      </c>
      <c r="O48" s="8" t="s">
        <v>83</v>
      </c>
    </row>
    <row r="49" spans="1:18" ht="15" hidden="1" outlineLevel="1" x14ac:dyDescent="0.2">
      <c r="A49" s="34" t="s">
        <v>42</v>
      </c>
      <c r="B49" s="18">
        <v>160910</v>
      </c>
      <c r="C49" s="18">
        <v>170208</v>
      </c>
      <c r="D49" s="18">
        <v>174352</v>
      </c>
      <c r="E49" s="18">
        <v>178570</v>
      </c>
      <c r="F49" s="18">
        <v>166653</v>
      </c>
      <c r="G49" s="18">
        <v>135608</v>
      </c>
      <c r="H49" s="18">
        <v>135554</v>
      </c>
      <c r="I49" s="18">
        <v>170618</v>
      </c>
      <c r="J49" s="18">
        <v>182432</v>
      </c>
      <c r="K49" s="18">
        <v>180838</v>
      </c>
      <c r="L49" s="18">
        <v>173376</v>
      </c>
      <c r="M49" s="18">
        <v>144062</v>
      </c>
      <c r="N49" s="9">
        <f>SUM(B49:M49)</f>
        <v>1973181</v>
      </c>
      <c r="O49" s="9">
        <v>1950000</v>
      </c>
    </row>
    <row r="50" spans="1:18" hidden="1" outlineLevel="1" x14ac:dyDescent="0.2">
      <c r="A50" s="38" t="s">
        <v>84</v>
      </c>
      <c r="B50" s="84">
        <v>10190</v>
      </c>
      <c r="C50" s="84">
        <v>10257</v>
      </c>
      <c r="D50" s="84">
        <v>11512</v>
      </c>
      <c r="E50" s="84">
        <v>13172</v>
      </c>
      <c r="F50" s="84">
        <v>11106</v>
      </c>
      <c r="G50" s="84">
        <v>10755</v>
      </c>
      <c r="H50" s="84">
        <v>13345</v>
      </c>
      <c r="I50" s="84">
        <v>13491</v>
      </c>
      <c r="J50" s="84">
        <v>15242</v>
      </c>
      <c r="K50" s="84">
        <v>15063</v>
      </c>
      <c r="L50" s="84">
        <v>15473</v>
      </c>
      <c r="M50" s="84">
        <v>13816</v>
      </c>
      <c r="N50" s="85">
        <f t="shared" ref="N50:N62" si="18">SUM(B50:M50)</f>
        <v>153422</v>
      </c>
      <c r="O50" s="9"/>
    </row>
    <row r="51" spans="1:18" ht="15" hidden="1" outlineLevel="1" x14ac:dyDescent="0.2">
      <c r="A51" s="35" t="s">
        <v>81</v>
      </c>
      <c r="B51" s="19">
        <v>139448</v>
      </c>
      <c r="C51" s="19">
        <v>130592</v>
      </c>
      <c r="D51" s="19">
        <v>144219</v>
      </c>
      <c r="E51" s="19">
        <v>129417</v>
      </c>
      <c r="F51" s="19">
        <v>120516</v>
      </c>
      <c r="G51" s="19">
        <v>107752</v>
      </c>
      <c r="H51" s="19">
        <v>107673</v>
      </c>
      <c r="I51" s="19">
        <v>129809</v>
      </c>
      <c r="J51" s="19">
        <v>142172</v>
      </c>
      <c r="K51" s="19">
        <v>149016</v>
      </c>
      <c r="L51" s="19">
        <v>143456</v>
      </c>
      <c r="M51" s="19">
        <v>124622</v>
      </c>
      <c r="N51" s="19">
        <f t="shared" si="18"/>
        <v>1568692</v>
      </c>
      <c r="O51" s="10">
        <v>1400000</v>
      </c>
      <c r="R51" s="46"/>
    </row>
    <row r="52" spans="1:18" hidden="1" outlineLevel="1" x14ac:dyDescent="0.2">
      <c r="A52" s="86" t="s">
        <v>156</v>
      </c>
      <c r="B52" s="87">
        <v>63142.054400000001</v>
      </c>
      <c r="C52" s="87">
        <v>59132.057600000007</v>
      </c>
      <c r="D52" s="87">
        <v>65302.363200000007</v>
      </c>
      <c r="E52" s="87">
        <v>58600.017600000006</v>
      </c>
      <c r="F52" s="87">
        <v>54569.644800000002</v>
      </c>
      <c r="G52" s="87">
        <v>48790.105600000003</v>
      </c>
      <c r="H52" s="87">
        <v>48754.3344</v>
      </c>
      <c r="I52" s="87">
        <v>58777.515199999994</v>
      </c>
      <c r="J52" s="87">
        <v>64375.481600000006</v>
      </c>
      <c r="K52" s="87">
        <v>67474.444800000012</v>
      </c>
      <c r="L52" s="87">
        <v>64956.876799999998</v>
      </c>
      <c r="M52" s="87">
        <v>56428.8416</v>
      </c>
      <c r="N52" s="87">
        <f t="shared" si="18"/>
        <v>710303.73759999999</v>
      </c>
      <c r="O52" s="10"/>
    </row>
    <row r="53" spans="1:18" ht="15" hidden="1" outlineLevel="1" x14ac:dyDescent="0.2">
      <c r="A53" s="36" t="s">
        <v>121</v>
      </c>
      <c r="B53" s="18">
        <v>266917</v>
      </c>
      <c r="C53" s="18">
        <v>279099</v>
      </c>
      <c r="D53" s="18">
        <v>273805</v>
      </c>
      <c r="E53" s="18">
        <v>257071</v>
      </c>
      <c r="F53" s="18">
        <v>242584</v>
      </c>
      <c r="G53" s="18">
        <v>225324</v>
      </c>
      <c r="H53" s="18">
        <v>231728</v>
      </c>
      <c r="I53" s="18">
        <v>264523</v>
      </c>
      <c r="J53" s="18">
        <v>266200</v>
      </c>
      <c r="K53" s="18">
        <v>269543</v>
      </c>
      <c r="L53" s="18">
        <v>257757</v>
      </c>
      <c r="M53" s="18">
        <v>230644</v>
      </c>
      <c r="N53" s="18">
        <f t="shared" si="18"/>
        <v>3065195</v>
      </c>
      <c r="O53" s="9">
        <v>3000000</v>
      </c>
    </row>
    <row r="54" spans="1:18" ht="15" hidden="1" outlineLevel="1" x14ac:dyDescent="0.2">
      <c r="A54" s="36" t="s">
        <v>120</v>
      </c>
      <c r="B54" s="18">
        <v>2128</v>
      </c>
      <c r="C54" s="18">
        <v>2107</v>
      </c>
      <c r="D54" s="18">
        <v>2301</v>
      </c>
      <c r="E54" s="18">
        <v>2218</v>
      </c>
      <c r="F54" s="18">
        <v>1995</v>
      </c>
      <c r="G54" s="18">
        <v>2116</v>
      </c>
      <c r="H54" s="18">
        <v>2479</v>
      </c>
      <c r="I54" s="18">
        <v>2373</v>
      </c>
      <c r="J54" s="18">
        <v>2319</v>
      </c>
      <c r="K54" s="18">
        <v>2590</v>
      </c>
      <c r="L54" s="18">
        <v>2661</v>
      </c>
      <c r="M54" s="18">
        <v>2449</v>
      </c>
      <c r="N54" s="18">
        <f t="shared" si="18"/>
        <v>27736</v>
      </c>
      <c r="O54" s="9"/>
    </row>
    <row r="55" spans="1:18" hidden="1" outlineLevel="1" x14ac:dyDescent="0.2">
      <c r="A55" s="88" t="s">
        <v>157</v>
      </c>
      <c r="B55" s="84">
        <v>963.55840000000012</v>
      </c>
      <c r="C55" s="84">
        <v>954.04960000000005</v>
      </c>
      <c r="D55" s="84">
        <v>1041.8928000000001</v>
      </c>
      <c r="E55" s="84">
        <v>1004.3104</v>
      </c>
      <c r="F55" s="84">
        <v>903.33600000000001</v>
      </c>
      <c r="G55" s="84">
        <v>958.12480000000005</v>
      </c>
      <c r="H55" s="84">
        <v>1122.4911999999999</v>
      </c>
      <c r="I55" s="84">
        <v>1074.4944</v>
      </c>
      <c r="J55" s="84">
        <v>1050.0432000000001</v>
      </c>
      <c r="K55" s="84">
        <v>1172.752</v>
      </c>
      <c r="L55" s="84">
        <v>1204.9008000000001</v>
      </c>
      <c r="M55" s="84">
        <v>1108.9071999999999</v>
      </c>
      <c r="N55" s="84">
        <f t="shared" si="18"/>
        <v>12558.8608</v>
      </c>
      <c r="O55" s="9"/>
    </row>
    <row r="56" spans="1:18" ht="15" hidden="1" outlineLevel="1" x14ac:dyDescent="0.2">
      <c r="A56" s="35" t="s">
        <v>44</v>
      </c>
      <c r="B56" s="19">
        <v>3039</v>
      </c>
      <c r="C56" s="19">
        <v>3277</v>
      </c>
      <c r="D56" s="19">
        <v>3075</v>
      </c>
      <c r="E56" s="19">
        <v>3228</v>
      </c>
      <c r="F56" s="19">
        <v>3188</v>
      </c>
      <c r="G56" s="19">
        <v>2660</v>
      </c>
      <c r="H56" s="19">
        <v>2760</v>
      </c>
      <c r="I56" s="19">
        <v>3621</v>
      </c>
      <c r="J56" s="19">
        <v>3907</v>
      </c>
      <c r="K56" s="19">
        <v>3972</v>
      </c>
      <c r="L56" s="19">
        <v>3864</v>
      </c>
      <c r="M56" s="19">
        <v>3772</v>
      </c>
      <c r="N56" s="19">
        <f t="shared" si="18"/>
        <v>40363</v>
      </c>
      <c r="O56" s="10">
        <v>34000</v>
      </c>
    </row>
    <row r="57" spans="1:18" hidden="1" outlineLevel="1" x14ac:dyDescent="0.2">
      <c r="A57" s="39" t="s">
        <v>85</v>
      </c>
      <c r="B57" s="87">
        <v>1380</v>
      </c>
      <c r="C57" s="87">
        <v>1454</v>
      </c>
      <c r="D57" s="87">
        <v>1245</v>
      </c>
      <c r="E57" s="87">
        <v>1394</v>
      </c>
      <c r="F57" s="87">
        <v>1365</v>
      </c>
      <c r="G57" s="87">
        <v>1352</v>
      </c>
      <c r="H57" s="87">
        <v>1748</v>
      </c>
      <c r="I57" s="87">
        <v>1830</v>
      </c>
      <c r="J57" s="87">
        <v>2003</v>
      </c>
      <c r="K57" s="87">
        <v>2095</v>
      </c>
      <c r="L57" s="87">
        <v>1979</v>
      </c>
      <c r="M57" s="87">
        <v>2193</v>
      </c>
      <c r="N57" s="87">
        <f t="shared" si="18"/>
        <v>20038</v>
      </c>
      <c r="O57" s="10"/>
    </row>
    <row r="58" spans="1:18" ht="15" hidden="1" outlineLevel="1" x14ac:dyDescent="0.2">
      <c r="A58" s="36" t="s">
        <v>45</v>
      </c>
      <c r="B58" s="18">
        <v>2795</v>
      </c>
      <c r="C58" s="18">
        <v>4573</v>
      </c>
      <c r="D58" s="18">
        <v>4791</v>
      </c>
      <c r="E58" s="18">
        <v>5573</v>
      </c>
      <c r="F58" s="18">
        <v>3870</v>
      </c>
      <c r="G58" s="18">
        <v>3079</v>
      </c>
      <c r="H58" s="18">
        <v>3350</v>
      </c>
      <c r="I58" s="18">
        <v>2840</v>
      </c>
      <c r="J58" s="18">
        <v>7980</v>
      </c>
      <c r="K58" s="18">
        <v>6773</v>
      </c>
      <c r="L58" s="18">
        <v>5473</v>
      </c>
      <c r="M58" s="18">
        <v>2288</v>
      </c>
      <c r="N58" s="18">
        <f t="shared" si="18"/>
        <v>53385</v>
      </c>
      <c r="O58" s="9">
        <v>58000</v>
      </c>
    </row>
    <row r="59" spans="1:18" ht="15" hidden="1" outlineLevel="1" x14ac:dyDescent="0.2">
      <c r="A59" s="35" t="s">
        <v>46</v>
      </c>
      <c r="B59" s="19">
        <v>61</v>
      </c>
      <c r="C59" s="19">
        <v>80</v>
      </c>
      <c r="D59" s="19">
        <v>100</v>
      </c>
      <c r="E59" s="19">
        <v>92</v>
      </c>
      <c r="F59" s="19">
        <v>55</v>
      </c>
      <c r="G59" s="19">
        <v>44</v>
      </c>
      <c r="H59" s="19">
        <v>19</v>
      </c>
      <c r="I59" s="19">
        <v>38</v>
      </c>
      <c r="J59" s="19">
        <v>120</v>
      </c>
      <c r="K59" s="19">
        <v>124</v>
      </c>
      <c r="L59" s="19">
        <v>131</v>
      </c>
      <c r="M59" s="19">
        <v>49</v>
      </c>
      <c r="N59" s="19">
        <f t="shared" si="18"/>
        <v>913</v>
      </c>
      <c r="O59" s="10">
        <v>800</v>
      </c>
    </row>
    <row r="60" spans="1:18" ht="15" hidden="1" outlineLevel="1" x14ac:dyDescent="0.2">
      <c r="A60" s="81" t="s">
        <v>47</v>
      </c>
      <c r="B60" s="82">
        <v>804</v>
      </c>
      <c r="C60" s="82">
        <v>1221</v>
      </c>
      <c r="D60" s="82">
        <v>1470</v>
      </c>
      <c r="E60" s="82">
        <v>1653</v>
      </c>
      <c r="F60" s="82">
        <v>1315</v>
      </c>
      <c r="G60" s="82">
        <v>373</v>
      </c>
      <c r="H60" s="82">
        <v>168</v>
      </c>
      <c r="I60" s="82">
        <v>401</v>
      </c>
      <c r="J60" s="82">
        <v>2117</v>
      </c>
      <c r="K60" s="82">
        <v>1685</v>
      </c>
      <c r="L60" s="82">
        <v>1770</v>
      </c>
      <c r="M60" s="82">
        <v>521</v>
      </c>
      <c r="N60" s="82">
        <f t="shared" si="18"/>
        <v>13498</v>
      </c>
      <c r="O60" s="83">
        <v>11500</v>
      </c>
    </row>
    <row r="61" spans="1:18" ht="15" hidden="1" outlineLevel="1" x14ac:dyDescent="0.2">
      <c r="A61" s="80" t="s">
        <v>48</v>
      </c>
      <c r="B61" s="66">
        <v>70</v>
      </c>
      <c r="C61" s="66">
        <v>151</v>
      </c>
      <c r="D61" s="66">
        <v>138</v>
      </c>
      <c r="E61" s="66">
        <v>151</v>
      </c>
      <c r="F61" s="66">
        <v>121</v>
      </c>
      <c r="G61" s="66">
        <v>46</v>
      </c>
      <c r="H61" s="66">
        <v>23</v>
      </c>
      <c r="I61" s="66">
        <v>53</v>
      </c>
      <c r="J61" s="66">
        <v>133</v>
      </c>
      <c r="K61" s="66">
        <v>175</v>
      </c>
      <c r="L61" s="66">
        <v>179</v>
      </c>
      <c r="M61" s="66">
        <v>57</v>
      </c>
      <c r="N61" s="66">
        <f t="shared" si="18"/>
        <v>1297</v>
      </c>
      <c r="O61" s="60">
        <v>1100</v>
      </c>
    </row>
    <row r="62" spans="1:18" ht="15" hidden="1" outlineLevel="1" x14ac:dyDescent="0.2">
      <c r="A62" s="37" t="s">
        <v>49</v>
      </c>
      <c r="B62" s="20">
        <v>1908</v>
      </c>
      <c r="C62" s="20">
        <v>3499</v>
      </c>
      <c r="D62" s="20">
        <v>2949</v>
      </c>
      <c r="E62" s="20">
        <v>3298</v>
      </c>
      <c r="F62" s="20">
        <v>5617</v>
      </c>
      <c r="G62" s="20">
        <v>745</v>
      </c>
      <c r="H62" s="20">
        <v>393</v>
      </c>
      <c r="I62" s="20">
        <v>2768</v>
      </c>
      <c r="J62" s="20">
        <v>3668</v>
      </c>
      <c r="K62" s="20">
        <v>3999</v>
      </c>
      <c r="L62" s="20">
        <v>3266</v>
      </c>
      <c r="M62" s="20">
        <v>1495</v>
      </c>
      <c r="N62" s="20">
        <f t="shared" si="18"/>
        <v>33605</v>
      </c>
      <c r="O62" s="13">
        <v>25000</v>
      </c>
      <c r="P62" s="46">
        <f>SUM(N49:N62)</f>
        <v>7674187.5983999996</v>
      </c>
    </row>
    <row r="63" spans="1:18" hidden="1" outlineLevel="1" x14ac:dyDescent="0.2"/>
    <row r="64" spans="1:18" collapsed="1" x14ac:dyDescent="0.2"/>
    <row r="65" spans="1:15" x14ac:dyDescent="0.2">
      <c r="F65" s="46"/>
    </row>
    <row r="66" spans="1:15" ht="15" x14ac:dyDescent="0.25">
      <c r="A66" s="8" t="s">
        <v>163</v>
      </c>
      <c r="B66" s="8" t="s">
        <v>8</v>
      </c>
      <c r="C66" s="8" t="s">
        <v>9</v>
      </c>
      <c r="D66" s="8" t="s">
        <v>10</v>
      </c>
      <c r="E66" s="8" t="s">
        <v>11</v>
      </c>
      <c r="F66" s="8" t="s">
        <v>12</v>
      </c>
      <c r="G66" s="8" t="s">
        <v>13</v>
      </c>
      <c r="H66" s="8" t="s">
        <v>14</v>
      </c>
      <c r="I66" s="8" t="s">
        <v>15</v>
      </c>
      <c r="J66" s="8" t="s">
        <v>16</v>
      </c>
      <c r="K66" s="8" t="s">
        <v>17</v>
      </c>
      <c r="L66" s="8" t="s">
        <v>18</v>
      </c>
      <c r="M66" s="8" t="s">
        <v>19</v>
      </c>
      <c r="N66" s="8" t="s">
        <v>20</v>
      </c>
      <c r="O66" s="8" t="s">
        <v>83</v>
      </c>
    </row>
    <row r="67" spans="1:15" ht="15" x14ac:dyDescent="0.2">
      <c r="A67" s="34" t="s">
        <v>42</v>
      </c>
      <c r="B67" s="18">
        <v>173632</v>
      </c>
      <c r="C67" s="18">
        <v>163636</v>
      </c>
      <c r="D67" s="18">
        <v>203504</v>
      </c>
      <c r="E67" s="18">
        <v>176048</v>
      </c>
      <c r="F67" s="18">
        <v>169153</v>
      </c>
      <c r="G67" s="18">
        <v>132250</v>
      </c>
      <c r="H67" s="18">
        <v>135545</v>
      </c>
      <c r="I67" s="18">
        <v>163384</v>
      </c>
      <c r="J67" s="18"/>
      <c r="K67" s="18"/>
      <c r="L67" s="18"/>
      <c r="M67" s="18"/>
      <c r="N67" s="9">
        <f>SUM(B67:M67)</f>
        <v>1317152</v>
      </c>
      <c r="O67" s="9">
        <v>2000000</v>
      </c>
    </row>
    <row r="68" spans="1:15" x14ac:dyDescent="0.2">
      <c r="A68" s="38" t="s">
        <v>84</v>
      </c>
      <c r="B68" s="84">
        <v>16394</v>
      </c>
      <c r="C68" s="84">
        <v>17267</v>
      </c>
      <c r="D68" s="84">
        <v>18603</v>
      </c>
      <c r="E68" s="84">
        <v>20586</v>
      </c>
      <c r="F68" s="84">
        <v>16052</v>
      </c>
      <c r="G68" s="84">
        <v>14177</v>
      </c>
      <c r="H68" s="84">
        <v>15684</v>
      </c>
      <c r="I68" s="84">
        <v>14401</v>
      </c>
      <c r="J68" s="84"/>
      <c r="K68" s="84"/>
      <c r="L68" s="84"/>
      <c r="M68" s="84"/>
      <c r="N68" s="85">
        <f t="shared" ref="N68:N80" si="19">SUM(B68:M68)</f>
        <v>133164</v>
      </c>
      <c r="O68" s="9">
        <v>150000</v>
      </c>
    </row>
    <row r="69" spans="1:15" ht="15" x14ac:dyDescent="0.2">
      <c r="A69" s="35" t="s">
        <v>81</v>
      </c>
      <c r="B69" s="19">
        <v>158695</v>
      </c>
      <c r="C69" s="19">
        <v>143508</v>
      </c>
      <c r="D69" s="19">
        <v>161503</v>
      </c>
      <c r="E69" s="19">
        <v>145087</v>
      </c>
      <c r="F69" s="19">
        <v>141766</v>
      </c>
      <c r="G69" s="19">
        <v>126335</v>
      </c>
      <c r="H69" s="19">
        <v>127989</v>
      </c>
      <c r="I69" s="19">
        <v>151616</v>
      </c>
      <c r="J69" s="19"/>
      <c r="K69" s="19"/>
      <c r="L69" s="19"/>
      <c r="M69" s="19"/>
      <c r="N69" s="19">
        <f t="shared" si="19"/>
        <v>1156499</v>
      </c>
      <c r="O69" s="10">
        <v>1600000</v>
      </c>
    </row>
    <row r="70" spans="1:15" x14ac:dyDescent="0.2">
      <c r="A70" s="86" t="s">
        <v>156</v>
      </c>
      <c r="B70" s="87">
        <v>71857.096000000005</v>
      </c>
      <c r="C70" s="87">
        <v>64980.422399999996</v>
      </c>
      <c r="D70" s="87">
        <v>73128.558399999994</v>
      </c>
      <c r="E70" s="87">
        <v>65695.393599999996</v>
      </c>
      <c r="F70" s="87">
        <v>64191.644800000002</v>
      </c>
      <c r="G70" s="87">
        <v>57204.487999999998</v>
      </c>
      <c r="H70" s="87">
        <v>57953.419200000004</v>
      </c>
      <c r="I70" s="87">
        <v>68651.724800000011</v>
      </c>
      <c r="J70" s="87"/>
      <c r="K70" s="87"/>
      <c r="L70" s="87"/>
      <c r="M70" s="87"/>
      <c r="N70" s="87"/>
      <c r="O70" s="10"/>
    </row>
    <row r="71" spans="1:15" ht="15" x14ac:dyDescent="0.2">
      <c r="A71" s="36" t="s">
        <v>121</v>
      </c>
      <c r="B71" s="18">
        <v>263063</v>
      </c>
      <c r="C71" s="18">
        <v>241567</v>
      </c>
      <c r="D71" s="18">
        <v>278112</v>
      </c>
      <c r="E71" s="18">
        <v>244630</v>
      </c>
      <c r="F71" s="18">
        <v>245012</v>
      </c>
      <c r="G71" s="18">
        <v>227924</v>
      </c>
      <c r="H71" s="18">
        <v>235727</v>
      </c>
      <c r="I71" s="18">
        <v>257741</v>
      </c>
      <c r="J71" s="18"/>
      <c r="K71" s="18"/>
      <c r="L71" s="18"/>
      <c r="M71" s="18"/>
      <c r="N71" s="18">
        <f t="shared" si="19"/>
        <v>1993776</v>
      </c>
      <c r="O71" s="9">
        <v>3000000</v>
      </c>
    </row>
    <row r="72" spans="1:15" ht="15" x14ac:dyDescent="0.2">
      <c r="A72" s="36" t="s">
        <v>120</v>
      </c>
      <c r="B72" s="18">
        <v>2986</v>
      </c>
      <c r="C72" s="18">
        <v>2613</v>
      </c>
      <c r="D72" s="18">
        <v>2674</v>
      </c>
      <c r="E72" s="18">
        <v>2596</v>
      </c>
      <c r="F72" s="18">
        <v>2700</v>
      </c>
      <c r="G72" s="18">
        <v>2938</v>
      </c>
      <c r="H72" s="18">
        <v>3430</v>
      </c>
      <c r="I72" s="18">
        <v>2977</v>
      </c>
      <c r="J72" s="18"/>
      <c r="K72" s="18"/>
      <c r="L72" s="18"/>
      <c r="M72" s="18"/>
      <c r="N72" s="18">
        <f t="shared" si="19"/>
        <v>22914</v>
      </c>
      <c r="O72" s="9">
        <v>35000</v>
      </c>
    </row>
    <row r="73" spans="1:15" x14ac:dyDescent="0.2">
      <c r="A73" s="88" t="s">
        <v>157</v>
      </c>
      <c r="B73" s="84">
        <v>1352.0608</v>
      </c>
      <c r="C73" s="84">
        <v>1183.1664000000001</v>
      </c>
      <c r="D73" s="84">
        <v>1210.7872</v>
      </c>
      <c r="E73" s="84">
        <v>1175.4688000000001</v>
      </c>
      <c r="F73" s="84">
        <v>1222.56</v>
      </c>
      <c r="G73" s="84">
        <v>1330.3263999999999</v>
      </c>
      <c r="H73" s="84">
        <v>1553.1039999999998</v>
      </c>
      <c r="I73" s="84">
        <v>1347.9856</v>
      </c>
      <c r="J73" s="84"/>
      <c r="K73" s="84"/>
      <c r="L73" s="84"/>
      <c r="M73" s="84"/>
      <c r="N73" s="84"/>
      <c r="O73" s="9"/>
    </row>
    <row r="74" spans="1:15" ht="15" x14ac:dyDescent="0.2">
      <c r="A74" s="35" t="s">
        <v>44</v>
      </c>
      <c r="B74" s="19">
        <v>3937</v>
      </c>
      <c r="C74" s="19">
        <v>3627</v>
      </c>
      <c r="D74" s="19">
        <v>4048</v>
      </c>
      <c r="E74" s="19">
        <v>3647</v>
      </c>
      <c r="F74" s="19">
        <v>3871</v>
      </c>
      <c r="G74" s="19">
        <v>3553</v>
      </c>
      <c r="H74" s="19">
        <v>3260</v>
      </c>
      <c r="I74" s="19">
        <v>3709</v>
      </c>
      <c r="J74" s="19"/>
      <c r="K74" s="19"/>
      <c r="L74" s="19"/>
      <c r="M74" s="19"/>
      <c r="N74" s="19">
        <f t="shared" si="19"/>
        <v>29652</v>
      </c>
      <c r="O74" s="10">
        <v>40000</v>
      </c>
    </row>
    <row r="75" spans="1:15" x14ac:dyDescent="0.2">
      <c r="A75" s="39" t="s">
        <v>85</v>
      </c>
      <c r="B75" s="87">
        <v>2109</v>
      </c>
      <c r="C75" s="87">
        <v>1901</v>
      </c>
      <c r="D75" s="87">
        <v>2054</v>
      </c>
      <c r="E75" s="87">
        <v>2078</v>
      </c>
      <c r="F75" s="87">
        <v>2064</v>
      </c>
      <c r="G75" s="87">
        <v>2056</v>
      </c>
      <c r="H75" s="87">
        <v>2320</v>
      </c>
      <c r="I75" s="87">
        <v>1817</v>
      </c>
      <c r="J75" s="87"/>
      <c r="K75" s="87"/>
      <c r="L75" s="87"/>
      <c r="M75" s="87"/>
      <c r="N75" s="87">
        <f t="shared" si="19"/>
        <v>16399</v>
      </c>
      <c r="O75" s="10">
        <v>20000</v>
      </c>
    </row>
    <row r="76" spans="1:15" ht="15" x14ac:dyDescent="0.2">
      <c r="A76" s="36" t="s">
        <v>45</v>
      </c>
      <c r="B76" s="18">
        <v>4112</v>
      </c>
      <c r="C76" s="18">
        <v>3404</v>
      </c>
      <c r="D76" s="18">
        <v>5466</v>
      </c>
      <c r="E76" s="18">
        <v>3886</v>
      </c>
      <c r="F76" s="18">
        <v>5595</v>
      </c>
      <c r="G76" s="18">
        <v>3107</v>
      </c>
      <c r="H76" s="18">
        <v>2823</v>
      </c>
      <c r="I76" s="18">
        <v>3117</v>
      </c>
      <c r="J76" s="18"/>
      <c r="K76" s="18"/>
      <c r="L76" s="18"/>
      <c r="M76" s="18"/>
      <c r="N76" s="18">
        <f t="shared" si="19"/>
        <v>31510</v>
      </c>
      <c r="O76" s="9">
        <v>56000</v>
      </c>
    </row>
    <row r="77" spans="1:15" ht="15" x14ac:dyDescent="0.2">
      <c r="A77" s="35" t="s">
        <v>46</v>
      </c>
      <c r="B77" s="19">
        <v>66</v>
      </c>
      <c r="C77" s="19">
        <v>92</v>
      </c>
      <c r="D77" s="19">
        <v>137</v>
      </c>
      <c r="E77" s="19">
        <v>88</v>
      </c>
      <c r="F77" s="19">
        <v>80</v>
      </c>
      <c r="G77" s="19">
        <v>58</v>
      </c>
      <c r="H77" s="19">
        <v>20</v>
      </c>
      <c r="I77" s="19">
        <v>57</v>
      </c>
      <c r="J77" s="19"/>
      <c r="K77" s="19"/>
      <c r="L77" s="19"/>
      <c r="M77" s="19"/>
      <c r="N77" s="19">
        <f t="shared" si="19"/>
        <v>598</v>
      </c>
      <c r="O77" s="10">
        <v>900</v>
      </c>
    </row>
    <row r="78" spans="1:15" ht="15" x14ac:dyDescent="0.2">
      <c r="A78" s="81" t="s">
        <v>47</v>
      </c>
      <c r="B78" s="82">
        <v>1016</v>
      </c>
      <c r="C78" s="82">
        <v>1131</v>
      </c>
      <c r="D78" s="82">
        <v>1840</v>
      </c>
      <c r="E78" s="82">
        <v>1074</v>
      </c>
      <c r="F78" s="82">
        <v>755</v>
      </c>
      <c r="G78" s="82">
        <v>224</v>
      </c>
      <c r="H78" s="82">
        <v>140</v>
      </c>
      <c r="I78" s="82">
        <v>578</v>
      </c>
      <c r="J78" s="82"/>
      <c r="K78" s="82"/>
      <c r="L78" s="82"/>
      <c r="M78" s="82"/>
      <c r="N78" s="82">
        <f t="shared" si="19"/>
        <v>6758</v>
      </c>
      <c r="O78" s="83">
        <v>12000</v>
      </c>
    </row>
    <row r="79" spans="1:15" ht="15" x14ac:dyDescent="0.2">
      <c r="A79" s="80" t="s">
        <v>48</v>
      </c>
      <c r="B79" s="66">
        <v>68</v>
      </c>
      <c r="C79" s="66">
        <v>136</v>
      </c>
      <c r="D79" s="66">
        <v>188</v>
      </c>
      <c r="E79" s="66">
        <v>152</v>
      </c>
      <c r="F79" s="66">
        <v>120</v>
      </c>
      <c r="G79" s="66">
        <v>29</v>
      </c>
      <c r="H79" s="66">
        <v>19</v>
      </c>
      <c r="I79" s="66">
        <v>51</v>
      </c>
      <c r="J79" s="66"/>
      <c r="K79" s="66"/>
      <c r="L79" s="66"/>
      <c r="M79" s="66"/>
      <c r="N79" s="66">
        <f t="shared" si="19"/>
        <v>763</v>
      </c>
      <c r="O79" s="60">
        <v>1100</v>
      </c>
    </row>
    <row r="80" spans="1:15" ht="15" x14ac:dyDescent="0.2">
      <c r="A80" s="37" t="s">
        <v>49</v>
      </c>
      <c r="B80" s="20">
        <v>1268</v>
      </c>
      <c r="C80" s="20">
        <v>2812</v>
      </c>
      <c r="D80" s="20">
        <v>7427</v>
      </c>
      <c r="E80" s="20">
        <v>5279</v>
      </c>
      <c r="F80" s="20">
        <v>5616</v>
      </c>
      <c r="G80" s="20">
        <v>520</v>
      </c>
      <c r="H80" s="20">
        <v>433</v>
      </c>
      <c r="I80" s="20">
        <v>2524</v>
      </c>
      <c r="J80" s="20"/>
      <c r="K80" s="20"/>
      <c r="L80" s="20"/>
      <c r="M80" s="20"/>
      <c r="N80" s="20">
        <f t="shared" si="19"/>
        <v>25879</v>
      </c>
      <c r="O80" s="13">
        <v>25000</v>
      </c>
    </row>
  </sheetData>
  <dataConsolidate/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25" zoomScaleNormal="100" workbookViewId="0">
      <selection activeCell="I64" sqref="I64"/>
    </sheetView>
  </sheetViews>
  <sheetFormatPr defaultRowHeight="14.25" outlineLevelRow="1" x14ac:dyDescent="0.2"/>
  <cols>
    <col min="1" max="1" width="41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8" t="s">
        <v>39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</row>
    <row r="5" spans="1:14" hidden="1" outlineLevel="1" x14ac:dyDescent="0.2">
      <c r="A5" s="4" t="s">
        <v>62</v>
      </c>
      <c r="B5" s="23">
        <v>14726</v>
      </c>
      <c r="C5" s="18">
        <v>15479</v>
      </c>
      <c r="D5" s="18">
        <v>12303</v>
      </c>
      <c r="E5" s="18">
        <v>13494</v>
      </c>
      <c r="F5" s="18">
        <v>25341</v>
      </c>
      <c r="G5" s="18">
        <v>26436</v>
      </c>
      <c r="H5" s="18">
        <v>43916</v>
      </c>
      <c r="I5" s="18">
        <v>31137</v>
      </c>
      <c r="J5" s="18">
        <v>22106</v>
      </c>
      <c r="K5" s="18">
        <v>16093</v>
      </c>
      <c r="L5" s="18">
        <v>18430</v>
      </c>
      <c r="M5" s="18">
        <v>19041</v>
      </c>
      <c r="N5" s="28">
        <f>SUM(B5:M5)</f>
        <v>258502</v>
      </c>
    </row>
    <row r="6" spans="1:14" hidden="1" outlineLevel="1" x14ac:dyDescent="0.2">
      <c r="A6" s="5" t="s">
        <v>63</v>
      </c>
      <c r="B6" s="19">
        <v>1170</v>
      </c>
      <c r="C6" s="19">
        <v>3057</v>
      </c>
      <c r="D6" s="19">
        <v>2628</v>
      </c>
      <c r="E6" s="19">
        <v>2683</v>
      </c>
      <c r="F6" s="19">
        <v>7139</v>
      </c>
      <c r="G6" s="19">
        <v>3158</v>
      </c>
      <c r="H6" s="19">
        <v>6434</v>
      </c>
      <c r="I6" s="19">
        <v>957</v>
      </c>
      <c r="J6" s="19">
        <v>2279</v>
      </c>
      <c r="K6" s="19">
        <v>2749</v>
      </c>
      <c r="L6" s="19">
        <v>2822</v>
      </c>
      <c r="M6" s="19">
        <v>3586</v>
      </c>
      <c r="N6" s="29">
        <f t="shared" ref="N6:N11" si="0">SUM(B6:M6)</f>
        <v>38662</v>
      </c>
    </row>
    <row r="7" spans="1:14" ht="25.5" hidden="1" outlineLevel="1" x14ac:dyDescent="0.2">
      <c r="A7" s="6" t="s">
        <v>64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28">
        <f t="shared" si="0"/>
        <v>0</v>
      </c>
    </row>
    <row r="8" spans="1:14" hidden="1" outlineLevel="1" x14ac:dyDescent="0.2">
      <c r="A8" s="5" t="s">
        <v>65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29">
        <f t="shared" si="0"/>
        <v>0</v>
      </c>
    </row>
    <row r="9" spans="1:14" hidden="1" outlineLevel="1" x14ac:dyDescent="0.2">
      <c r="A9" s="6" t="s">
        <v>66</v>
      </c>
      <c r="B9" s="18">
        <v>152</v>
      </c>
      <c r="C9" s="18">
        <v>129</v>
      </c>
      <c r="D9" s="18">
        <v>129</v>
      </c>
      <c r="E9" s="18">
        <v>118</v>
      </c>
      <c r="F9" s="18">
        <v>393</v>
      </c>
      <c r="G9" s="18">
        <v>372</v>
      </c>
      <c r="H9" s="18">
        <v>785</v>
      </c>
      <c r="I9" s="18">
        <v>468</v>
      </c>
      <c r="J9" s="18">
        <v>76</v>
      </c>
      <c r="K9" s="18">
        <v>152</v>
      </c>
      <c r="L9" s="18">
        <v>124</v>
      </c>
      <c r="M9" s="18">
        <v>112</v>
      </c>
      <c r="N9" s="28">
        <f t="shared" si="0"/>
        <v>3010</v>
      </c>
    </row>
    <row r="10" spans="1:14" hidden="1" outlineLevel="1" x14ac:dyDescent="0.2">
      <c r="A10" s="5" t="s">
        <v>67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29">
        <f t="shared" si="0"/>
        <v>0</v>
      </c>
    </row>
    <row r="11" spans="1:14" hidden="1" outlineLevel="1" x14ac:dyDescent="0.2">
      <c r="A11" s="6" t="s">
        <v>68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28">
        <f t="shared" si="0"/>
        <v>0</v>
      </c>
    </row>
    <row r="12" spans="1:14" hidden="1" outlineLevel="1" x14ac:dyDescent="0.2">
      <c r="A12" s="11" t="s">
        <v>69</v>
      </c>
      <c r="B12" s="24">
        <v>1056</v>
      </c>
      <c r="C12" s="24">
        <v>839</v>
      </c>
      <c r="D12" s="24">
        <v>824</v>
      </c>
      <c r="E12" s="24">
        <v>782</v>
      </c>
      <c r="F12" s="24">
        <v>1249</v>
      </c>
      <c r="G12" s="24">
        <v>708</v>
      </c>
      <c r="H12" s="24">
        <v>1643</v>
      </c>
      <c r="I12" s="24">
        <v>621</v>
      </c>
      <c r="J12" s="24">
        <v>991</v>
      </c>
      <c r="K12" s="24">
        <v>959</v>
      </c>
      <c r="L12" s="24">
        <v>862</v>
      </c>
      <c r="M12" s="24">
        <v>1040</v>
      </c>
      <c r="N12" s="27">
        <f>SUM(B12:M12)</f>
        <v>11574</v>
      </c>
    </row>
    <row r="13" spans="1:14" hidden="1" outlineLevel="1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4" hidden="1" outlineLevel="1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hidden="1" outlineLevel="1" x14ac:dyDescent="0.2">
      <c r="A15" s="1" t="s">
        <v>22</v>
      </c>
      <c r="B15" s="23" t="s">
        <v>23</v>
      </c>
      <c r="C15" s="23" t="s">
        <v>24</v>
      </c>
      <c r="D15" s="23" t="s">
        <v>25</v>
      </c>
      <c r="E15" s="23" t="s">
        <v>26</v>
      </c>
      <c r="F15" s="23" t="s">
        <v>27</v>
      </c>
      <c r="G15" s="23" t="s">
        <v>28</v>
      </c>
      <c r="H15" s="23" t="s">
        <v>29</v>
      </c>
      <c r="I15" s="23" t="s">
        <v>30</v>
      </c>
      <c r="J15" s="23" t="s">
        <v>31</v>
      </c>
      <c r="K15" s="23" t="s">
        <v>32</v>
      </c>
      <c r="L15" s="23" t="s">
        <v>33</v>
      </c>
      <c r="M15" s="23" t="s">
        <v>34</v>
      </c>
      <c r="N15" t="s">
        <v>35</v>
      </c>
    </row>
    <row r="16" spans="1:14" hidden="1" outlineLevel="1" x14ac:dyDescent="0.2">
      <c r="A16" s="1" t="s">
        <v>71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4" hidden="1" outlineLevel="1" x14ac:dyDescent="0.2">
      <c r="A17" s="1" t="s">
        <v>70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26" spans="1:14" ht="15" hidden="1" outlineLevel="1" x14ac:dyDescent="0.25">
      <c r="A26" s="8" t="s">
        <v>91</v>
      </c>
      <c r="B26" s="8" t="s">
        <v>8</v>
      </c>
      <c r="C26" s="8" t="s">
        <v>9</v>
      </c>
      <c r="D26" s="8" t="s">
        <v>10</v>
      </c>
      <c r="E26" s="8" t="s">
        <v>11</v>
      </c>
      <c r="F26" s="8" t="s">
        <v>12</v>
      </c>
      <c r="G26" s="8" t="s">
        <v>13</v>
      </c>
      <c r="H26" s="8" t="s">
        <v>14</v>
      </c>
      <c r="I26" s="8" t="s">
        <v>15</v>
      </c>
      <c r="J26" s="8" t="s">
        <v>16</v>
      </c>
      <c r="K26" s="8" t="s">
        <v>17</v>
      </c>
      <c r="L26" s="8" t="s">
        <v>18</v>
      </c>
      <c r="M26" s="8" t="s">
        <v>19</v>
      </c>
      <c r="N26" s="8" t="s">
        <v>20</v>
      </c>
    </row>
    <row r="27" spans="1:14" hidden="1" outlineLevel="1" x14ac:dyDescent="0.2">
      <c r="A27" s="4" t="s">
        <v>62</v>
      </c>
      <c r="B27" s="23">
        <v>12381</v>
      </c>
      <c r="C27" s="18">
        <v>16369</v>
      </c>
      <c r="D27" s="18">
        <v>14356</v>
      </c>
      <c r="E27" s="18">
        <v>15505</v>
      </c>
      <c r="F27" s="18">
        <v>27662</v>
      </c>
      <c r="G27" s="18">
        <v>37989</v>
      </c>
      <c r="H27" s="18">
        <v>65089</v>
      </c>
      <c r="I27" s="18">
        <v>44358</v>
      </c>
      <c r="J27" s="18">
        <v>27177</v>
      </c>
      <c r="K27" s="18">
        <v>17282</v>
      </c>
      <c r="L27" s="18">
        <v>20406</v>
      </c>
      <c r="M27" s="18">
        <v>24461</v>
      </c>
      <c r="N27" s="28">
        <f>SUM(B27:M27)</f>
        <v>323035</v>
      </c>
    </row>
    <row r="28" spans="1:14" hidden="1" outlineLevel="1" x14ac:dyDescent="0.2">
      <c r="A28" s="5" t="s">
        <v>63</v>
      </c>
      <c r="B28" s="19">
        <v>4381</v>
      </c>
      <c r="C28" s="19">
        <v>2713</v>
      </c>
      <c r="D28" s="19">
        <v>1533</v>
      </c>
      <c r="E28" s="19">
        <v>2922</v>
      </c>
      <c r="F28" s="19">
        <v>6874</v>
      </c>
      <c r="G28" s="19">
        <v>4030</v>
      </c>
      <c r="H28" s="19">
        <v>8593</v>
      </c>
      <c r="I28" s="19">
        <v>3064</v>
      </c>
      <c r="J28" s="19">
        <v>577</v>
      </c>
      <c r="K28" s="19">
        <v>2941</v>
      </c>
      <c r="L28" s="19">
        <v>3903</v>
      </c>
      <c r="M28" s="19">
        <v>2226</v>
      </c>
      <c r="N28" s="29">
        <f>SUM(B28:M28)</f>
        <v>43757</v>
      </c>
    </row>
    <row r="29" spans="1:14" ht="25.5" hidden="1" outlineLevel="1" x14ac:dyDescent="0.2">
      <c r="A29" s="6" t="s">
        <v>64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8">
        <v>8</v>
      </c>
    </row>
    <row r="30" spans="1:14" hidden="1" outlineLevel="1" x14ac:dyDescent="0.2">
      <c r="A30" s="5" t="s">
        <v>65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9">
        <v>4210</v>
      </c>
    </row>
    <row r="31" spans="1:14" hidden="1" outlineLevel="1" x14ac:dyDescent="0.2">
      <c r="A31" s="6" t="s">
        <v>66</v>
      </c>
      <c r="B31" s="18">
        <v>116</v>
      </c>
      <c r="C31" s="18">
        <v>116</v>
      </c>
      <c r="D31" s="18">
        <v>107</v>
      </c>
      <c r="E31" s="18">
        <v>151</v>
      </c>
      <c r="F31" s="18">
        <v>380</v>
      </c>
      <c r="G31" s="18">
        <v>480</v>
      </c>
      <c r="H31" s="18">
        <v>569</v>
      </c>
      <c r="I31" s="18">
        <v>496</v>
      </c>
      <c r="J31" s="18">
        <v>136</v>
      </c>
      <c r="K31" s="18">
        <v>149</v>
      </c>
      <c r="L31" s="18">
        <v>207</v>
      </c>
      <c r="M31" s="18">
        <v>162</v>
      </c>
      <c r="N31" s="28">
        <f>SUM(B31:M31)</f>
        <v>3069</v>
      </c>
    </row>
    <row r="32" spans="1:14" hidden="1" outlineLevel="1" x14ac:dyDescent="0.2">
      <c r="A32" s="5" t="s">
        <v>67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9">
        <v>1196</v>
      </c>
    </row>
    <row r="33" spans="1:14" hidden="1" outlineLevel="1" x14ac:dyDescent="0.2">
      <c r="A33" s="6" t="s">
        <v>162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8">
        <v>92848</v>
      </c>
    </row>
    <row r="34" spans="1:14" hidden="1" outlineLevel="1" x14ac:dyDescent="0.2">
      <c r="A34" s="11" t="s">
        <v>69</v>
      </c>
      <c r="B34" s="24">
        <v>1014</v>
      </c>
      <c r="C34" s="24">
        <v>860</v>
      </c>
      <c r="D34" s="24">
        <v>513</v>
      </c>
      <c r="E34" s="24">
        <v>713</v>
      </c>
      <c r="F34" s="24">
        <v>956</v>
      </c>
      <c r="G34" s="24">
        <v>637</v>
      </c>
      <c r="H34" s="24">
        <v>1671</v>
      </c>
      <c r="I34" s="24">
        <v>1401</v>
      </c>
      <c r="J34" s="24">
        <v>890</v>
      </c>
      <c r="K34" s="24">
        <v>740</v>
      </c>
      <c r="L34" s="24">
        <v>925</v>
      </c>
      <c r="M34" s="24">
        <v>1090</v>
      </c>
      <c r="N34" s="27">
        <f>SUM(B34:M34)</f>
        <v>11410</v>
      </c>
    </row>
    <row r="35" spans="1:14" hidden="1" outlineLevel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4" hidden="1" outlineLevel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4" s="23" customFormat="1" hidden="1" outlineLevel="1" x14ac:dyDescent="0.2">
      <c r="A37" s="47" t="s">
        <v>71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>
        <v>4</v>
      </c>
    </row>
    <row r="38" spans="1:14" hidden="1" outlineLevel="1" x14ac:dyDescent="0.2">
      <c r="A38" s="48" t="s">
        <v>70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>
        <v>11.16</v>
      </c>
    </row>
    <row r="39" spans="1:14" collapsed="1" x14ac:dyDescent="0.2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4" ht="15" hidden="1" outlineLevel="1" x14ac:dyDescent="0.25">
      <c r="A40" s="8" t="s">
        <v>136</v>
      </c>
      <c r="B40" s="8" t="s">
        <v>8</v>
      </c>
      <c r="C40" s="8" t="s">
        <v>9</v>
      </c>
      <c r="D40" s="8" t="s">
        <v>10</v>
      </c>
      <c r="E40" s="8" t="s">
        <v>11</v>
      </c>
      <c r="F40" s="8" t="s">
        <v>12</v>
      </c>
      <c r="G40" s="8" t="s">
        <v>13</v>
      </c>
      <c r="H40" s="8" t="s">
        <v>14</v>
      </c>
      <c r="I40" s="8" t="s">
        <v>15</v>
      </c>
      <c r="J40" s="8" t="s">
        <v>16</v>
      </c>
      <c r="K40" s="8" t="s">
        <v>17</v>
      </c>
      <c r="L40" s="8" t="s">
        <v>18</v>
      </c>
      <c r="M40" s="8" t="s">
        <v>19</v>
      </c>
      <c r="N40" s="8" t="s">
        <v>20</v>
      </c>
    </row>
    <row r="41" spans="1:14" hidden="1" outlineLevel="1" x14ac:dyDescent="0.2">
      <c r="A41" s="4" t="s">
        <v>62</v>
      </c>
      <c r="B41" s="23">
        <v>12007</v>
      </c>
      <c r="C41" s="18">
        <v>13841</v>
      </c>
      <c r="D41" s="18">
        <v>13900</v>
      </c>
      <c r="E41" s="18">
        <v>16089</v>
      </c>
      <c r="F41" s="18">
        <v>23843</v>
      </c>
      <c r="G41" s="18">
        <v>42450</v>
      </c>
      <c r="H41" s="18">
        <v>72235</v>
      </c>
      <c r="I41" s="18">
        <v>49702</v>
      </c>
      <c r="J41" s="18">
        <v>32588</v>
      </c>
      <c r="K41" s="89">
        <v>26284</v>
      </c>
      <c r="L41" s="89">
        <v>20248</v>
      </c>
      <c r="M41" s="89">
        <v>29823</v>
      </c>
      <c r="N41" s="28">
        <f>SUM(B41:M41)</f>
        <v>353010</v>
      </c>
    </row>
    <row r="42" spans="1:14" hidden="1" outlineLevel="1" x14ac:dyDescent="0.2">
      <c r="A42" s="5" t="s">
        <v>63</v>
      </c>
      <c r="B42" s="19">
        <v>3759</v>
      </c>
      <c r="C42" s="19">
        <v>2281</v>
      </c>
      <c r="D42" s="19">
        <v>1943</v>
      </c>
      <c r="E42" s="19">
        <v>3536</v>
      </c>
      <c r="F42" s="19">
        <v>7061</v>
      </c>
      <c r="G42" s="19">
        <v>3070</v>
      </c>
      <c r="H42" s="19">
        <v>4850</v>
      </c>
      <c r="I42" s="19">
        <v>3377</v>
      </c>
      <c r="J42" s="19">
        <v>1169</v>
      </c>
      <c r="K42" s="90">
        <v>3577</v>
      </c>
      <c r="L42" s="90">
        <v>3276</v>
      </c>
      <c r="M42" s="90">
        <v>3118</v>
      </c>
      <c r="N42" s="64">
        <f t="shared" ref="N42:N48" si="1">SUM(B42:M42)</f>
        <v>41017</v>
      </c>
    </row>
    <row r="43" spans="1:14" ht="25.5" hidden="1" outlineLevel="1" x14ac:dyDescent="0.2">
      <c r="A43" s="6" t="s">
        <v>64</v>
      </c>
      <c r="B43" s="18"/>
      <c r="C43" s="18"/>
      <c r="D43" s="18"/>
      <c r="E43" s="18"/>
      <c r="F43" s="18"/>
      <c r="G43" s="18"/>
      <c r="H43" s="18"/>
      <c r="I43" s="18"/>
      <c r="J43" s="18"/>
      <c r="K43" s="91"/>
      <c r="L43" s="91"/>
      <c r="M43" s="91"/>
      <c r="N43" s="28">
        <v>85</v>
      </c>
    </row>
    <row r="44" spans="1:14" hidden="1" outlineLevel="1" x14ac:dyDescent="0.2">
      <c r="A44" s="5" t="s">
        <v>65</v>
      </c>
      <c r="B44" s="19"/>
      <c r="C44" s="19"/>
      <c r="D44" s="19"/>
      <c r="E44" s="19"/>
      <c r="F44" s="19"/>
      <c r="G44" s="19"/>
      <c r="H44" s="19"/>
      <c r="I44" s="19"/>
      <c r="J44" s="19"/>
      <c r="K44" s="92"/>
      <c r="L44" s="92"/>
      <c r="M44" s="92"/>
      <c r="N44" s="64">
        <v>3114</v>
      </c>
    </row>
    <row r="45" spans="1:14" hidden="1" outlineLevel="1" x14ac:dyDescent="0.2">
      <c r="A45" s="6" t="s">
        <v>66</v>
      </c>
      <c r="B45" s="18">
        <v>86</v>
      </c>
      <c r="C45" s="18">
        <v>99</v>
      </c>
      <c r="D45" s="18">
        <v>1269</v>
      </c>
      <c r="E45" s="18">
        <v>94</v>
      </c>
      <c r="F45" s="18">
        <v>276</v>
      </c>
      <c r="G45" s="18">
        <v>361</v>
      </c>
      <c r="H45" s="18">
        <v>815</v>
      </c>
      <c r="I45" s="18">
        <v>494</v>
      </c>
      <c r="J45" s="18">
        <v>118</v>
      </c>
      <c r="K45" s="93">
        <v>194</v>
      </c>
      <c r="L45" s="93">
        <v>178</v>
      </c>
      <c r="M45" s="93">
        <v>153</v>
      </c>
      <c r="N45" s="28">
        <f t="shared" si="1"/>
        <v>4137</v>
      </c>
    </row>
    <row r="46" spans="1:14" hidden="1" outlineLevel="1" x14ac:dyDescent="0.2">
      <c r="A46" s="5" t="s">
        <v>67</v>
      </c>
      <c r="B46" s="19"/>
      <c r="C46" s="19"/>
      <c r="D46" s="19"/>
      <c r="E46" s="19"/>
      <c r="F46" s="19"/>
      <c r="G46" s="19"/>
      <c r="H46" s="19"/>
      <c r="I46" s="19"/>
      <c r="J46" s="19"/>
      <c r="K46" s="92"/>
      <c r="L46" s="92"/>
      <c r="M46" s="92"/>
      <c r="N46" s="64">
        <v>3228</v>
      </c>
    </row>
    <row r="47" spans="1:14" hidden="1" outlineLevel="1" x14ac:dyDescent="0.2">
      <c r="A47" s="6" t="s">
        <v>162</v>
      </c>
      <c r="B47" s="18"/>
      <c r="C47" s="18"/>
      <c r="D47" s="18"/>
      <c r="E47" s="18"/>
      <c r="F47" s="18"/>
      <c r="G47" s="18"/>
      <c r="H47" s="18"/>
      <c r="I47" s="18"/>
      <c r="J47" s="18"/>
      <c r="K47" s="91"/>
      <c r="L47" s="91"/>
      <c r="M47" s="91"/>
      <c r="N47" s="28">
        <v>51107</v>
      </c>
    </row>
    <row r="48" spans="1:14" ht="15" hidden="1" outlineLevel="1" thickBot="1" x14ac:dyDescent="0.25">
      <c r="A48" s="11" t="s">
        <v>69</v>
      </c>
      <c r="B48" s="24">
        <v>588</v>
      </c>
      <c r="C48" s="24">
        <v>692</v>
      </c>
      <c r="D48" s="24">
        <v>598</v>
      </c>
      <c r="E48" s="24">
        <v>623</v>
      </c>
      <c r="F48" s="24">
        <v>1003</v>
      </c>
      <c r="G48" s="24">
        <v>1275</v>
      </c>
      <c r="H48" s="24">
        <v>1576</v>
      </c>
      <c r="I48" s="24">
        <v>1497</v>
      </c>
      <c r="J48" s="24">
        <v>905</v>
      </c>
      <c r="K48" s="94">
        <v>434</v>
      </c>
      <c r="L48" s="94">
        <v>912</v>
      </c>
      <c r="M48" s="94">
        <v>800</v>
      </c>
      <c r="N48" s="78">
        <f t="shared" si="1"/>
        <v>10903</v>
      </c>
    </row>
    <row r="49" spans="1:15" hidden="1" outlineLevel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5" hidden="1" outlineLevel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5" hidden="1" outlineLevel="1" x14ac:dyDescent="0.2">
      <c r="A51" s="47" t="s">
        <v>71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>
        <v>4.2</v>
      </c>
    </row>
    <row r="52" spans="1:15" hidden="1" outlineLevel="1" x14ac:dyDescent="0.2">
      <c r="A52" s="48" t="s">
        <v>70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>
        <v>10.050000000000001</v>
      </c>
      <c r="O52" s="46"/>
    </row>
    <row r="53" spans="1:15" collapsed="1" x14ac:dyDescent="0.2"/>
    <row r="54" spans="1:15" ht="15" outlineLevel="1" x14ac:dyDescent="0.25">
      <c r="A54" s="8" t="s">
        <v>164</v>
      </c>
      <c r="B54" s="8" t="s">
        <v>8</v>
      </c>
      <c r="C54" s="8" t="s">
        <v>9</v>
      </c>
      <c r="D54" s="8" t="s">
        <v>10</v>
      </c>
      <c r="E54" s="8" t="s">
        <v>11</v>
      </c>
      <c r="F54" s="8" t="s">
        <v>12</v>
      </c>
      <c r="G54" s="8" t="s">
        <v>13</v>
      </c>
      <c r="H54" s="8" t="s">
        <v>14</v>
      </c>
      <c r="I54" s="8" t="s">
        <v>15</v>
      </c>
      <c r="J54" s="8" t="s">
        <v>16</v>
      </c>
      <c r="K54" s="8" t="s">
        <v>17</v>
      </c>
      <c r="L54" s="8" t="s">
        <v>18</v>
      </c>
      <c r="M54" s="8" t="s">
        <v>19</v>
      </c>
      <c r="N54" s="8" t="s">
        <v>20</v>
      </c>
    </row>
    <row r="55" spans="1:15" outlineLevel="1" x14ac:dyDescent="0.2">
      <c r="A55" s="4" t="s">
        <v>62</v>
      </c>
      <c r="B55" s="23">
        <v>19890</v>
      </c>
      <c r="C55" s="18">
        <v>21774</v>
      </c>
      <c r="D55" s="18">
        <v>25920</v>
      </c>
      <c r="E55" s="18">
        <v>25947</v>
      </c>
      <c r="F55" s="18">
        <v>38302</v>
      </c>
      <c r="G55" s="18">
        <v>45295</v>
      </c>
      <c r="H55" s="18">
        <v>90518</v>
      </c>
      <c r="I55" s="18">
        <v>60397</v>
      </c>
      <c r="J55" s="18"/>
      <c r="K55" s="89"/>
      <c r="L55" s="89"/>
      <c r="M55" s="89"/>
      <c r="N55" s="28">
        <f>SUM(B55:M55)</f>
        <v>328043</v>
      </c>
    </row>
    <row r="56" spans="1:15" outlineLevel="1" x14ac:dyDescent="0.2">
      <c r="A56" s="5" t="s">
        <v>63</v>
      </c>
      <c r="B56" s="19">
        <v>3852</v>
      </c>
      <c r="C56" s="19">
        <v>4199</v>
      </c>
      <c r="D56" s="19">
        <v>2615</v>
      </c>
      <c r="E56" s="19">
        <v>5042</v>
      </c>
      <c r="F56" s="19">
        <v>8318</v>
      </c>
      <c r="G56" s="19">
        <v>2443</v>
      </c>
      <c r="H56" s="19">
        <v>4119</v>
      </c>
      <c r="I56" s="19">
        <v>2535</v>
      </c>
      <c r="J56" s="19"/>
      <c r="K56" s="90"/>
      <c r="L56" s="90"/>
      <c r="M56" s="90"/>
      <c r="N56" s="90">
        <f>SUM(B56:M56)</f>
        <v>33123</v>
      </c>
    </row>
    <row r="57" spans="1:15" ht="25.5" outlineLevel="1" x14ac:dyDescent="0.2">
      <c r="A57" s="6" t="s">
        <v>64</v>
      </c>
      <c r="B57" s="18"/>
      <c r="C57" s="18"/>
      <c r="D57" s="18"/>
      <c r="E57" s="18"/>
      <c r="F57" s="18"/>
      <c r="G57" s="18"/>
      <c r="H57" s="18"/>
      <c r="I57" s="18"/>
      <c r="J57" s="18"/>
      <c r="K57" s="91"/>
      <c r="L57" s="91"/>
      <c r="M57" s="91"/>
      <c r="N57" s="28">
        <f t="shared" ref="N57:N61" si="2">SUM(B57:M57)</f>
        <v>0</v>
      </c>
    </row>
    <row r="58" spans="1:15" ht="25.5" outlineLevel="1" x14ac:dyDescent="0.2">
      <c r="A58" s="95" t="s">
        <v>165</v>
      </c>
      <c r="B58" s="97"/>
      <c r="C58" s="97"/>
      <c r="D58" s="63"/>
      <c r="E58" s="63"/>
      <c r="F58" s="63"/>
      <c r="G58" s="63"/>
      <c r="H58" s="63"/>
      <c r="I58" s="63"/>
      <c r="J58" s="63"/>
      <c r="K58" s="96"/>
      <c r="L58" s="96"/>
      <c r="M58" s="96"/>
      <c r="N58" s="107">
        <f>SUM(B58:M58)</f>
        <v>0</v>
      </c>
    </row>
    <row r="59" spans="1:15" outlineLevel="1" x14ac:dyDescent="0.2">
      <c r="A59" s="6" t="s">
        <v>166</v>
      </c>
      <c r="B59" s="18"/>
      <c r="C59" s="18"/>
      <c r="D59" s="18"/>
      <c r="E59" s="18"/>
      <c r="F59" s="18"/>
      <c r="G59" s="18"/>
      <c r="H59" s="18"/>
      <c r="I59" s="18"/>
      <c r="J59" s="18"/>
      <c r="K59" s="91"/>
      <c r="L59" s="91"/>
      <c r="M59" s="91"/>
      <c r="N59" s="28">
        <f t="shared" si="2"/>
        <v>0</v>
      </c>
    </row>
    <row r="60" spans="1:15" outlineLevel="1" x14ac:dyDescent="0.2">
      <c r="A60" s="95" t="s">
        <v>66</v>
      </c>
      <c r="B60" s="63"/>
      <c r="C60" s="63"/>
      <c r="D60" s="63"/>
      <c r="E60" s="63"/>
      <c r="F60" s="63"/>
      <c r="G60" s="63"/>
      <c r="H60" s="63"/>
      <c r="I60" s="63"/>
      <c r="J60" s="63"/>
      <c r="K60" s="98"/>
      <c r="L60" s="98"/>
      <c r="M60" s="98"/>
      <c r="N60" s="108">
        <f>SUM(B60:M60)</f>
        <v>0</v>
      </c>
    </row>
    <row r="61" spans="1:15" outlineLevel="1" x14ac:dyDescent="0.2">
      <c r="A61" s="99" t="s">
        <v>67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1"/>
      <c r="L61" s="101"/>
      <c r="M61" s="101"/>
      <c r="N61" s="28">
        <f t="shared" si="2"/>
        <v>0</v>
      </c>
    </row>
    <row r="62" spans="1:15" outlineLevel="1" x14ac:dyDescent="0.2">
      <c r="A62" s="95" t="s">
        <v>162</v>
      </c>
      <c r="B62" s="63"/>
      <c r="C62" s="63"/>
      <c r="D62" s="63"/>
      <c r="E62" s="63"/>
      <c r="F62" s="63"/>
      <c r="G62" s="63"/>
      <c r="H62" s="63"/>
      <c r="I62" s="63"/>
      <c r="J62" s="63"/>
      <c r="K62" s="96"/>
      <c r="L62" s="96"/>
      <c r="M62" s="96"/>
      <c r="N62" s="107">
        <f>SUM(B62:M62)</f>
        <v>0</v>
      </c>
    </row>
    <row r="63" spans="1:15" ht="15" outlineLevel="1" thickBot="1" x14ac:dyDescent="0.25">
      <c r="A63" s="103" t="s">
        <v>69</v>
      </c>
      <c r="B63" s="129">
        <v>606.5</v>
      </c>
      <c r="C63" s="129">
        <v>597</v>
      </c>
      <c r="D63" s="104">
        <v>678</v>
      </c>
      <c r="E63" s="104">
        <v>682</v>
      </c>
      <c r="F63" s="104">
        <v>896</v>
      </c>
      <c r="G63" s="104">
        <v>738</v>
      </c>
      <c r="H63" s="104">
        <v>664</v>
      </c>
      <c r="I63" s="104">
        <v>1155</v>
      </c>
      <c r="J63" s="104"/>
      <c r="K63" s="105"/>
      <c r="L63" s="105"/>
      <c r="M63" s="105"/>
      <c r="N63" s="28">
        <f>SUM(B63:M63)</f>
        <v>6016.5</v>
      </c>
    </row>
    <row r="64" spans="1:15" outlineLevel="1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106"/>
    </row>
    <row r="65" spans="1:14" outlineLevel="1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106"/>
    </row>
    <row r="66" spans="1:14" outlineLevel="1" x14ac:dyDescent="0.2">
      <c r="A66" s="47" t="s">
        <v>71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4" outlineLevel="1" x14ac:dyDescent="0.2">
      <c r="A67" s="48" t="s">
        <v>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26" workbookViewId="0">
      <selection activeCell="J57" sqref="J57"/>
    </sheetView>
  </sheetViews>
  <sheetFormatPr defaultRowHeight="14.25" outlineLevelRow="2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8" t="s">
        <v>40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</row>
    <row r="5" spans="1:14" hidden="1" outlineLevel="1" x14ac:dyDescent="0.2">
      <c r="A5" s="4" t="s">
        <v>72</v>
      </c>
      <c r="B5" s="18">
        <v>5851</v>
      </c>
      <c r="C5" s="18">
        <v>3874</v>
      </c>
      <c r="D5" s="18">
        <v>10543</v>
      </c>
      <c r="E5" s="18">
        <v>4067</v>
      </c>
      <c r="F5" s="18">
        <v>8755</v>
      </c>
      <c r="G5" s="18">
        <v>0</v>
      </c>
      <c r="H5" s="18">
        <v>0</v>
      </c>
      <c r="I5" s="18">
        <v>0</v>
      </c>
      <c r="J5" s="18">
        <v>4511</v>
      </c>
      <c r="K5" s="18">
        <v>4760</v>
      </c>
      <c r="L5" s="18">
        <v>7989</v>
      </c>
      <c r="M5" s="18">
        <v>10118</v>
      </c>
      <c r="N5" s="28">
        <f>SUM(B5:M5)</f>
        <v>60468</v>
      </c>
    </row>
    <row r="6" spans="1:14" hidden="1" outlineLevel="1" x14ac:dyDescent="0.2">
      <c r="A6" s="5" t="s">
        <v>73</v>
      </c>
      <c r="B6" s="19">
        <v>13</v>
      </c>
      <c r="C6" s="19">
        <v>10</v>
      </c>
      <c r="D6" s="19">
        <v>25</v>
      </c>
      <c r="E6" s="19">
        <v>14</v>
      </c>
      <c r="F6" s="19">
        <v>33</v>
      </c>
      <c r="G6" s="19">
        <v>0</v>
      </c>
      <c r="H6" s="19">
        <v>0</v>
      </c>
      <c r="I6" s="19">
        <v>0</v>
      </c>
      <c r="J6" s="19">
        <v>14</v>
      </c>
      <c r="K6" s="19">
        <v>16</v>
      </c>
      <c r="L6" s="19">
        <v>24</v>
      </c>
      <c r="M6" s="19">
        <v>26</v>
      </c>
      <c r="N6" s="29">
        <f t="shared" ref="N6:N10" si="0">SUM(B6:M6)</f>
        <v>175</v>
      </c>
    </row>
    <row r="7" spans="1:14" hidden="1" outlineLevel="1" x14ac:dyDescent="0.2">
      <c r="A7" s="6" t="s">
        <v>74</v>
      </c>
      <c r="B7" s="18">
        <v>0</v>
      </c>
      <c r="C7" s="18">
        <v>3</v>
      </c>
      <c r="D7" s="18">
        <v>15</v>
      </c>
      <c r="E7" s="18">
        <v>2</v>
      </c>
      <c r="F7" s="18">
        <v>2</v>
      </c>
      <c r="G7" s="18">
        <v>0</v>
      </c>
      <c r="H7" s="18">
        <v>0</v>
      </c>
      <c r="I7" s="18">
        <v>0</v>
      </c>
      <c r="J7" s="18">
        <v>2</v>
      </c>
      <c r="K7" s="18">
        <v>2</v>
      </c>
      <c r="L7" s="18">
        <v>8</v>
      </c>
      <c r="M7" s="18">
        <v>11</v>
      </c>
      <c r="N7" s="28">
        <f t="shared" si="0"/>
        <v>45</v>
      </c>
    </row>
    <row r="8" spans="1:14" hidden="1" outlineLevel="1" x14ac:dyDescent="0.2">
      <c r="A8" s="5" t="s">
        <v>75</v>
      </c>
      <c r="B8" s="19">
        <v>0</v>
      </c>
      <c r="C8" s="19">
        <v>46</v>
      </c>
      <c r="D8" s="19">
        <v>6544</v>
      </c>
      <c r="E8" s="19">
        <v>119</v>
      </c>
      <c r="F8" s="19">
        <v>144</v>
      </c>
      <c r="G8" s="19">
        <v>0</v>
      </c>
      <c r="H8" s="19">
        <v>0</v>
      </c>
      <c r="I8" s="19">
        <v>0</v>
      </c>
      <c r="J8" s="19">
        <v>115</v>
      </c>
      <c r="K8" s="19">
        <v>111</v>
      </c>
      <c r="L8" s="19">
        <v>4144</v>
      </c>
      <c r="M8" s="19">
        <v>2313</v>
      </c>
      <c r="N8" s="29">
        <f t="shared" si="0"/>
        <v>13536</v>
      </c>
    </row>
    <row r="9" spans="1:14" hidden="1" outlineLevel="1" x14ac:dyDescent="0.2">
      <c r="A9" s="6" t="s">
        <v>76</v>
      </c>
      <c r="B9" s="18">
        <v>0</v>
      </c>
      <c r="C9" s="18">
        <v>1</v>
      </c>
      <c r="D9" s="18">
        <v>9</v>
      </c>
      <c r="E9" s="18">
        <v>7</v>
      </c>
      <c r="F9" s="18">
        <v>11</v>
      </c>
      <c r="G9" s="18">
        <v>0</v>
      </c>
      <c r="H9" s="18">
        <v>1</v>
      </c>
      <c r="I9" s="18">
        <v>5</v>
      </c>
      <c r="J9" s="18">
        <v>3</v>
      </c>
      <c r="K9" s="18">
        <v>8</v>
      </c>
      <c r="L9" s="18">
        <v>7</v>
      </c>
      <c r="M9" s="18">
        <v>26</v>
      </c>
      <c r="N9" s="28">
        <f t="shared" si="0"/>
        <v>78</v>
      </c>
    </row>
    <row r="10" spans="1:14" hidden="1" outlineLevel="1" x14ac:dyDescent="0.2">
      <c r="A10" s="11" t="s">
        <v>77</v>
      </c>
      <c r="B10" s="24">
        <v>2</v>
      </c>
      <c r="C10" s="24">
        <v>3</v>
      </c>
      <c r="D10" s="24">
        <v>0</v>
      </c>
      <c r="E10" s="24">
        <v>2</v>
      </c>
      <c r="F10" s="24">
        <v>1</v>
      </c>
      <c r="G10" s="24">
        <v>0</v>
      </c>
      <c r="H10" s="24">
        <v>0</v>
      </c>
      <c r="I10" s="24">
        <v>0</v>
      </c>
      <c r="J10" s="24">
        <v>1</v>
      </c>
      <c r="K10" s="24">
        <v>3</v>
      </c>
      <c r="L10" s="24">
        <v>2</v>
      </c>
      <c r="M10" s="24">
        <v>1</v>
      </c>
      <c r="N10" s="27">
        <f t="shared" si="0"/>
        <v>15</v>
      </c>
    </row>
    <row r="11" spans="1:14" hidden="1" outlineLevel="1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4" hidden="1" outlineLevel="1" x14ac:dyDescent="0.2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4" hidden="1" outlineLevel="1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4" hidden="1" outlineLevel="1" x14ac:dyDescent="0.2">
      <c r="A14" s="16" t="s">
        <v>78</v>
      </c>
      <c r="B14" s="26">
        <v>84.2</v>
      </c>
      <c r="C14" s="26">
        <v>93.8</v>
      </c>
      <c r="D14" s="26">
        <v>91.7</v>
      </c>
      <c r="E14" s="26">
        <v>74</v>
      </c>
      <c r="F14" s="26">
        <v>76.5</v>
      </c>
      <c r="G14" s="26">
        <v>0</v>
      </c>
      <c r="H14" s="26">
        <v>0</v>
      </c>
      <c r="I14" s="26">
        <v>0</v>
      </c>
      <c r="J14" s="26">
        <v>90.29</v>
      </c>
      <c r="K14" s="26">
        <v>82.1</v>
      </c>
      <c r="L14" s="26">
        <v>90</v>
      </c>
      <c r="M14" s="26">
        <v>100</v>
      </c>
      <c r="N14" s="17"/>
    </row>
    <row r="15" spans="1:14" hidden="1" outlineLevel="1" x14ac:dyDescent="0.2">
      <c r="A15" s="5" t="s">
        <v>79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0"/>
    </row>
    <row r="16" spans="1:14" hidden="1" outlineLevel="1" x14ac:dyDescent="0.2">
      <c r="A16" s="12" t="s">
        <v>80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3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27" spans="1:14" ht="15" hidden="1" outlineLevel="2" x14ac:dyDescent="0.25">
      <c r="A27" s="8" t="s">
        <v>92</v>
      </c>
      <c r="B27" s="8" t="s">
        <v>8</v>
      </c>
      <c r="C27" s="8" t="s">
        <v>9</v>
      </c>
      <c r="D27" s="8" t="s">
        <v>10</v>
      </c>
      <c r="E27" s="8" t="s">
        <v>11</v>
      </c>
      <c r="F27" s="8" t="s">
        <v>12</v>
      </c>
      <c r="G27" s="8" t="s">
        <v>13</v>
      </c>
      <c r="H27" s="8" t="s">
        <v>14</v>
      </c>
      <c r="I27" s="8" t="s">
        <v>15</v>
      </c>
      <c r="J27" s="8" t="s">
        <v>16</v>
      </c>
      <c r="K27" s="8" t="s">
        <v>17</v>
      </c>
      <c r="L27" s="8" t="s">
        <v>18</v>
      </c>
      <c r="M27" s="8" t="s">
        <v>19</v>
      </c>
      <c r="N27" s="8" t="s">
        <v>20</v>
      </c>
    </row>
    <row r="28" spans="1:14" hidden="1" outlineLevel="2" x14ac:dyDescent="0.2">
      <c r="A28" s="4" t="s">
        <v>72</v>
      </c>
      <c r="B28" s="18">
        <v>2530</v>
      </c>
      <c r="C28" s="18">
        <v>3755</v>
      </c>
      <c r="D28" s="18">
        <v>9383</v>
      </c>
      <c r="E28" s="18">
        <v>5607</v>
      </c>
      <c r="F28" s="18">
        <v>10960</v>
      </c>
      <c r="G28" s="18">
        <v>828</v>
      </c>
      <c r="H28" s="18">
        <v>0</v>
      </c>
      <c r="I28" s="18">
        <v>1204</v>
      </c>
      <c r="J28" s="18">
        <v>8996</v>
      </c>
      <c r="K28" s="18">
        <v>12075</v>
      </c>
      <c r="L28" s="18">
        <v>5172</v>
      </c>
      <c r="M28" s="18">
        <v>8809</v>
      </c>
      <c r="N28" s="28">
        <f>SUM(B28:M28)</f>
        <v>69319</v>
      </c>
    </row>
    <row r="29" spans="1:14" hidden="1" outlineLevel="2" x14ac:dyDescent="0.2">
      <c r="A29" s="5" t="s">
        <v>73</v>
      </c>
      <c r="B29" s="19">
        <v>10</v>
      </c>
      <c r="C29" s="19">
        <v>12</v>
      </c>
      <c r="D29" s="19">
        <v>20</v>
      </c>
      <c r="E29" s="19">
        <v>15</v>
      </c>
      <c r="F29" s="19">
        <v>19</v>
      </c>
      <c r="G29" s="19">
        <v>2</v>
      </c>
      <c r="H29" s="19">
        <v>0</v>
      </c>
      <c r="I29" s="19">
        <v>2</v>
      </c>
      <c r="J29" s="19">
        <v>22</v>
      </c>
      <c r="K29" s="19">
        <v>21</v>
      </c>
      <c r="L29" s="19">
        <v>17</v>
      </c>
      <c r="M29" s="19">
        <v>19</v>
      </c>
      <c r="N29" s="64">
        <f t="shared" ref="N29:N38" si="1">SUM(B29:M29)</f>
        <v>159</v>
      </c>
    </row>
    <row r="30" spans="1:14" hidden="1" outlineLevel="2" x14ac:dyDescent="0.2">
      <c r="A30" s="6" t="s">
        <v>74</v>
      </c>
      <c r="B30" s="18">
        <v>1</v>
      </c>
      <c r="C30" s="18">
        <v>2</v>
      </c>
      <c r="D30" s="18">
        <v>11</v>
      </c>
      <c r="E30" s="18">
        <v>4</v>
      </c>
      <c r="F30" s="18">
        <v>2</v>
      </c>
      <c r="G30" s="18">
        <v>0</v>
      </c>
      <c r="H30" s="18">
        <v>0</v>
      </c>
      <c r="I30" s="18">
        <v>0</v>
      </c>
      <c r="J30" s="18">
        <v>5</v>
      </c>
      <c r="K30" s="18">
        <v>8</v>
      </c>
      <c r="L30" s="18">
        <v>0</v>
      </c>
      <c r="M30" s="18">
        <v>2</v>
      </c>
      <c r="N30" s="28">
        <f t="shared" si="1"/>
        <v>35</v>
      </c>
    </row>
    <row r="31" spans="1:14" hidden="1" outlineLevel="2" x14ac:dyDescent="0.2">
      <c r="A31" s="5" t="s">
        <v>75</v>
      </c>
      <c r="B31" s="19">
        <v>11</v>
      </c>
      <c r="C31" s="19">
        <v>64</v>
      </c>
      <c r="D31" s="19">
        <v>5401</v>
      </c>
      <c r="E31" s="19">
        <v>146</v>
      </c>
      <c r="F31" s="19">
        <v>131</v>
      </c>
      <c r="G31" s="19">
        <v>0</v>
      </c>
      <c r="H31" s="19">
        <v>0</v>
      </c>
      <c r="I31" s="19">
        <v>0</v>
      </c>
      <c r="J31" s="19">
        <v>805</v>
      </c>
      <c r="K31" s="19">
        <v>7000</v>
      </c>
      <c r="L31" s="19">
        <v>0</v>
      </c>
      <c r="M31" s="19">
        <v>617</v>
      </c>
      <c r="N31" s="64">
        <f t="shared" si="1"/>
        <v>14175</v>
      </c>
    </row>
    <row r="32" spans="1:14" hidden="1" outlineLevel="2" x14ac:dyDescent="0.2">
      <c r="A32" s="6" t="s">
        <v>76</v>
      </c>
      <c r="B32" s="18">
        <v>1</v>
      </c>
      <c r="C32" s="18">
        <v>3</v>
      </c>
      <c r="D32" s="18">
        <v>4</v>
      </c>
      <c r="E32" s="18">
        <v>9</v>
      </c>
      <c r="F32" s="18">
        <v>12</v>
      </c>
      <c r="G32" s="18">
        <v>0</v>
      </c>
      <c r="H32" s="18">
        <v>0</v>
      </c>
      <c r="I32" s="18">
        <v>3</v>
      </c>
      <c r="J32" s="18">
        <v>2</v>
      </c>
      <c r="K32" s="18">
        <v>6</v>
      </c>
      <c r="L32" s="18">
        <v>8</v>
      </c>
      <c r="M32" s="18">
        <v>10</v>
      </c>
      <c r="N32" s="28">
        <f t="shared" si="1"/>
        <v>58</v>
      </c>
    </row>
    <row r="33" spans="1:14" hidden="1" outlineLevel="2" x14ac:dyDescent="0.2">
      <c r="A33" s="11" t="s">
        <v>77</v>
      </c>
      <c r="B33" s="24">
        <v>1</v>
      </c>
      <c r="C33" s="24">
        <v>1</v>
      </c>
      <c r="D33" s="24">
        <v>1</v>
      </c>
      <c r="E33" s="24">
        <v>1</v>
      </c>
      <c r="F33" s="24">
        <v>2</v>
      </c>
      <c r="G33" s="24">
        <v>0</v>
      </c>
      <c r="H33" s="24">
        <v>0</v>
      </c>
      <c r="I33" s="24">
        <v>0</v>
      </c>
      <c r="J33" s="24">
        <v>1</v>
      </c>
      <c r="K33" s="24">
        <v>1</v>
      </c>
      <c r="L33" s="24">
        <v>1</v>
      </c>
      <c r="M33" s="24">
        <v>4</v>
      </c>
      <c r="N33" s="78">
        <f t="shared" si="1"/>
        <v>13</v>
      </c>
    </row>
    <row r="34" spans="1:14" hidden="1" outlineLevel="2" x14ac:dyDescent="0.2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8"/>
    </row>
    <row r="35" spans="1:14" hidden="1" outlineLevel="2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57"/>
    </row>
    <row r="36" spans="1:14" hidden="1" outlineLevel="2" x14ac:dyDescent="0.2">
      <c r="A36" s="16" t="s">
        <v>78</v>
      </c>
      <c r="B36" s="26">
        <v>97.77</v>
      </c>
      <c r="C36" s="26">
        <v>90.19</v>
      </c>
      <c r="D36" s="26">
        <v>96.21</v>
      </c>
      <c r="E36" s="26">
        <v>95.89</v>
      </c>
      <c r="F36" s="26">
        <v>86.75</v>
      </c>
      <c r="G36" s="26">
        <v>0</v>
      </c>
      <c r="H36" s="26">
        <v>0</v>
      </c>
      <c r="I36" s="26">
        <v>0</v>
      </c>
      <c r="J36" s="26">
        <v>85.03</v>
      </c>
      <c r="K36" s="26">
        <v>95.24</v>
      </c>
      <c r="L36" s="26">
        <v>85.13</v>
      </c>
      <c r="M36" s="26">
        <v>91.33</v>
      </c>
      <c r="N36" s="28">
        <f t="shared" si="1"/>
        <v>823.54</v>
      </c>
    </row>
    <row r="37" spans="1:14" hidden="1" outlineLevel="2" x14ac:dyDescent="0.2">
      <c r="A37" s="5" t="s">
        <v>79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64">
        <f t="shared" si="1"/>
        <v>0</v>
      </c>
    </row>
    <row r="38" spans="1:14" ht="0.75" customHeight="1" outlineLevel="2" x14ac:dyDescent="0.2">
      <c r="A38" s="12" t="s">
        <v>80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57">
        <f t="shared" si="1"/>
        <v>0</v>
      </c>
    </row>
    <row r="40" spans="1:14" ht="15" hidden="1" outlineLevel="1" x14ac:dyDescent="0.25">
      <c r="A40" s="8" t="s">
        <v>135</v>
      </c>
      <c r="B40" s="8" t="s">
        <v>8</v>
      </c>
      <c r="C40" s="8" t="s">
        <v>9</v>
      </c>
      <c r="D40" s="8" t="s">
        <v>10</v>
      </c>
      <c r="E40" s="8" t="s">
        <v>11</v>
      </c>
      <c r="F40" s="8" t="s">
        <v>12</v>
      </c>
      <c r="G40" s="8" t="s">
        <v>13</v>
      </c>
      <c r="H40" s="8" t="s">
        <v>14</v>
      </c>
      <c r="I40" s="8" t="s">
        <v>15</v>
      </c>
      <c r="J40" s="8" t="s">
        <v>16</v>
      </c>
      <c r="K40" s="8" t="s">
        <v>17</v>
      </c>
      <c r="L40" s="8" t="s">
        <v>18</v>
      </c>
      <c r="M40" s="8" t="s">
        <v>19</v>
      </c>
      <c r="N40" s="8" t="s">
        <v>20</v>
      </c>
    </row>
    <row r="41" spans="1:14" hidden="1" outlineLevel="1" x14ac:dyDescent="0.2">
      <c r="A41" s="4" t="s">
        <v>72</v>
      </c>
      <c r="B41" s="18">
        <v>4399</v>
      </c>
      <c r="C41" s="18">
        <v>6382</v>
      </c>
      <c r="D41" s="18">
        <v>9643</v>
      </c>
      <c r="E41" s="18">
        <v>6600</v>
      </c>
      <c r="F41" s="18">
        <v>12809</v>
      </c>
      <c r="G41" s="18">
        <v>90</v>
      </c>
      <c r="H41" s="18">
        <v>0</v>
      </c>
      <c r="I41" s="18">
        <v>954</v>
      </c>
      <c r="J41" s="18">
        <v>8269</v>
      </c>
      <c r="K41" s="18">
        <v>5880</v>
      </c>
      <c r="L41" s="18">
        <v>7848</v>
      </c>
      <c r="M41" s="18">
        <v>9548</v>
      </c>
      <c r="N41" s="28">
        <f>SUM(B41:M41)</f>
        <v>72422</v>
      </c>
    </row>
    <row r="42" spans="1:14" hidden="1" outlineLevel="1" x14ac:dyDescent="0.2">
      <c r="A42" s="5" t="s">
        <v>140</v>
      </c>
      <c r="B42" s="19">
        <v>100</v>
      </c>
      <c r="C42" s="19">
        <v>95.78</v>
      </c>
      <c r="D42" s="19">
        <v>98.59</v>
      </c>
      <c r="E42" s="19">
        <v>98.31</v>
      </c>
      <c r="F42" s="19">
        <v>100</v>
      </c>
      <c r="G42" s="19">
        <v>0</v>
      </c>
      <c r="H42" s="19">
        <v>0</v>
      </c>
      <c r="I42" s="19">
        <v>0</v>
      </c>
      <c r="J42" s="19">
        <v>93</v>
      </c>
      <c r="K42" s="19">
        <v>98.41</v>
      </c>
      <c r="L42" s="19">
        <v>91.52</v>
      </c>
      <c r="M42" s="19">
        <v>96.01</v>
      </c>
      <c r="N42" s="64">
        <f t="shared" ref="N42:N45" si="2">SUM(B42:M42)</f>
        <v>871.62</v>
      </c>
    </row>
    <row r="43" spans="1:14" hidden="1" outlineLevel="1" x14ac:dyDescent="0.2">
      <c r="A43" s="6" t="s">
        <v>141</v>
      </c>
      <c r="B43" s="18">
        <v>126</v>
      </c>
      <c r="C43" s="18">
        <v>42</v>
      </c>
      <c r="D43" s="18">
        <v>5004</v>
      </c>
      <c r="E43" s="18">
        <v>0</v>
      </c>
      <c r="F43" s="18">
        <v>366</v>
      </c>
      <c r="G43" s="18">
        <v>0</v>
      </c>
      <c r="H43" s="18">
        <v>0</v>
      </c>
      <c r="I43" s="18">
        <v>0</v>
      </c>
      <c r="J43" s="18">
        <v>348</v>
      </c>
      <c r="K43" s="18">
        <v>160</v>
      </c>
      <c r="L43" s="18">
        <v>2203</v>
      </c>
      <c r="M43" s="18">
        <v>4463</v>
      </c>
      <c r="N43" s="28">
        <f t="shared" si="2"/>
        <v>12712</v>
      </c>
    </row>
    <row r="44" spans="1:14" hidden="1" outlineLevel="1" x14ac:dyDescent="0.2">
      <c r="A44" s="5" t="s">
        <v>142</v>
      </c>
      <c r="B44" s="19">
        <v>365</v>
      </c>
      <c r="C44" s="19">
        <v>388</v>
      </c>
      <c r="D44" s="19">
        <v>699</v>
      </c>
      <c r="E44" s="19">
        <v>596</v>
      </c>
      <c r="F44" s="19">
        <v>800</v>
      </c>
      <c r="G44" s="19">
        <v>0</v>
      </c>
      <c r="H44" s="19">
        <v>0</v>
      </c>
      <c r="I44" s="19">
        <v>50</v>
      </c>
      <c r="J44" s="19">
        <v>1505</v>
      </c>
      <c r="K44" s="19">
        <v>733</v>
      </c>
      <c r="L44" s="19">
        <v>803</v>
      </c>
      <c r="M44" s="19">
        <v>17</v>
      </c>
      <c r="N44" s="64">
        <f t="shared" si="2"/>
        <v>5956</v>
      </c>
    </row>
    <row r="45" spans="1:14" hidden="1" outlineLevel="1" x14ac:dyDescent="0.2">
      <c r="A45" s="12" t="s">
        <v>160</v>
      </c>
      <c r="B45" s="20">
        <v>2</v>
      </c>
      <c r="C45" s="20">
        <v>3</v>
      </c>
      <c r="D45" s="20">
        <v>3</v>
      </c>
      <c r="E45" s="20">
        <v>6</v>
      </c>
      <c r="F45" s="20">
        <v>11</v>
      </c>
      <c r="G45" s="20">
        <v>0</v>
      </c>
      <c r="H45" s="20">
        <v>1</v>
      </c>
      <c r="I45" s="20">
        <v>3</v>
      </c>
      <c r="J45" s="20">
        <v>0</v>
      </c>
      <c r="K45" s="20">
        <v>5</v>
      </c>
      <c r="L45" s="20">
        <v>8</v>
      </c>
      <c r="M45" s="20">
        <v>16</v>
      </c>
      <c r="N45" s="57">
        <f t="shared" si="2"/>
        <v>58</v>
      </c>
    </row>
    <row r="46" spans="1:14" hidden="1" outlineLevel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"/>
    </row>
    <row r="47" spans="1:14" hidden="1" outlineLevel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57"/>
    </row>
    <row r="48" spans="1:14" hidden="1" outlineLevel="1" x14ac:dyDescent="0.2">
      <c r="A48" s="16" t="s">
        <v>78</v>
      </c>
      <c r="B48" s="26">
        <v>100</v>
      </c>
      <c r="C48" s="26">
        <v>96</v>
      </c>
      <c r="D48" s="26">
        <v>99</v>
      </c>
      <c r="E48" s="26">
        <v>98</v>
      </c>
      <c r="F48" s="26">
        <v>100</v>
      </c>
      <c r="G48" s="26"/>
      <c r="H48" s="26"/>
      <c r="I48" s="26"/>
      <c r="J48" s="26">
        <v>96</v>
      </c>
      <c r="K48" s="26">
        <v>98</v>
      </c>
      <c r="L48" s="26">
        <v>92</v>
      </c>
      <c r="M48" s="26">
        <v>96</v>
      </c>
      <c r="N48" s="28">
        <v>96</v>
      </c>
    </row>
    <row r="49" spans="1:15" hidden="1" outlineLevel="1" x14ac:dyDescent="0.2">
      <c r="A49" s="5" t="s">
        <v>79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64">
        <f t="shared" ref="N49:N50" si="3">SUM(B49:M49)</f>
        <v>0</v>
      </c>
    </row>
    <row r="50" spans="1:15" hidden="1" outlineLevel="1" x14ac:dyDescent="0.2">
      <c r="A50" s="12" t="s">
        <v>80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57">
        <f t="shared" si="3"/>
        <v>0</v>
      </c>
      <c r="O50" s="46"/>
    </row>
    <row r="51" spans="1:15" collapsed="1" x14ac:dyDescent="0.2"/>
    <row r="52" spans="1:15" ht="15" outlineLevel="1" x14ac:dyDescent="0.25">
      <c r="A52" s="8" t="s">
        <v>169</v>
      </c>
      <c r="B52" s="8" t="s">
        <v>8</v>
      </c>
      <c r="C52" s="8" t="s">
        <v>9</v>
      </c>
      <c r="D52" s="8" t="s">
        <v>10</v>
      </c>
      <c r="E52" s="8" t="s">
        <v>11</v>
      </c>
      <c r="F52" s="8" t="s">
        <v>12</v>
      </c>
      <c r="G52" s="8" t="s">
        <v>13</v>
      </c>
      <c r="H52" s="8" t="s">
        <v>14</v>
      </c>
      <c r="I52" s="8" t="s">
        <v>15</v>
      </c>
      <c r="J52" s="8" t="s">
        <v>16</v>
      </c>
      <c r="K52" s="8" t="s">
        <v>17</v>
      </c>
      <c r="L52" s="8" t="s">
        <v>18</v>
      </c>
      <c r="M52" s="8" t="s">
        <v>19</v>
      </c>
      <c r="N52" s="8" t="s">
        <v>20</v>
      </c>
    </row>
    <row r="53" spans="1:15" outlineLevel="1" x14ac:dyDescent="0.2">
      <c r="A53" s="4" t="s">
        <v>72</v>
      </c>
      <c r="B53" s="18">
        <v>6242</v>
      </c>
      <c r="C53" s="18">
        <v>3426</v>
      </c>
      <c r="D53" s="18">
        <v>12141</v>
      </c>
      <c r="E53" s="18">
        <v>6094</v>
      </c>
      <c r="F53" s="18">
        <v>7541</v>
      </c>
      <c r="G53" s="18">
        <v>525</v>
      </c>
      <c r="H53" s="18">
        <v>0</v>
      </c>
      <c r="I53" s="18">
        <v>5270</v>
      </c>
      <c r="J53" s="18"/>
      <c r="K53" s="18"/>
      <c r="L53" s="18"/>
      <c r="M53" s="18"/>
      <c r="N53" s="28">
        <f>SUM(B53:M53)</f>
        <v>41239</v>
      </c>
    </row>
    <row r="54" spans="1:15" outlineLevel="1" x14ac:dyDescent="0.2">
      <c r="A54" s="5" t="s">
        <v>140</v>
      </c>
      <c r="B54" s="19">
        <v>99.48</v>
      </c>
      <c r="C54" s="19">
        <v>100</v>
      </c>
      <c r="D54" s="19">
        <v>91.63</v>
      </c>
      <c r="E54" s="19">
        <v>91.56</v>
      </c>
      <c r="F54" s="19">
        <v>93.57</v>
      </c>
      <c r="G54" s="19">
        <v>0</v>
      </c>
      <c r="H54" s="19">
        <v>0</v>
      </c>
      <c r="I54" s="19">
        <v>0</v>
      </c>
      <c r="J54" s="19"/>
      <c r="K54" s="19"/>
      <c r="L54" s="19"/>
      <c r="M54" s="19"/>
      <c r="N54" s="64">
        <f t="shared" ref="N54:N58" si="4">SUM(B54:M54)</f>
        <v>476.24</v>
      </c>
    </row>
    <row r="55" spans="1:15" outlineLevel="1" x14ac:dyDescent="0.2">
      <c r="A55" s="6" t="s">
        <v>141</v>
      </c>
      <c r="B55" s="18">
        <v>83</v>
      </c>
      <c r="C55" s="18">
        <v>133</v>
      </c>
      <c r="D55" s="18">
        <v>4834</v>
      </c>
      <c r="E55" s="18">
        <v>239</v>
      </c>
      <c r="F55" s="18">
        <v>109</v>
      </c>
      <c r="G55" s="18">
        <v>0</v>
      </c>
      <c r="H55" s="18">
        <v>0</v>
      </c>
      <c r="I55" s="18">
        <v>115</v>
      </c>
      <c r="J55" s="18"/>
      <c r="K55" s="18"/>
      <c r="L55" s="18"/>
      <c r="M55" s="18"/>
      <c r="N55" s="28">
        <f t="shared" si="4"/>
        <v>5513</v>
      </c>
    </row>
    <row r="56" spans="1:15" outlineLevel="1" x14ac:dyDescent="0.2">
      <c r="A56" s="5" t="s">
        <v>142</v>
      </c>
      <c r="B56" s="19">
        <v>1120</v>
      </c>
      <c r="C56" s="19">
        <v>640</v>
      </c>
      <c r="D56" s="19">
        <v>376</v>
      </c>
      <c r="E56" s="19">
        <v>668</v>
      </c>
      <c r="F56" s="19">
        <v>814</v>
      </c>
      <c r="G56" s="19">
        <v>0</v>
      </c>
      <c r="H56" s="19">
        <v>0</v>
      </c>
      <c r="I56" s="19">
        <v>0</v>
      </c>
      <c r="J56" s="19"/>
      <c r="K56" s="19"/>
      <c r="L56" s="19"/>
      <c r="M56" s="19"/>
      <c r="N56" s="64">
        <f t="shared" si="4"/>
        <v>3618</v>
      </c>
    </row>
    <row r="57" spans="1:15" outlineLevel="1" x14ac:dyDescent="0.2">
      <c r="A57" s="99" t="s">
        <v>167</v>
      </c>
      <c r="B57" s="100">
        <v>0</v>
      </c>
      <c r="C57" s="100">
        <v>56</v>
      </c>
      <c r="D57" s="100">
        <v>115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/>
      <c r="K57" s="100"/>
      <c r="L57" s="100"/>
      <c r="M57" s="100"/>
      <c r="N57" s="102">
        <f>SUM(B57:M57)</f>
        <v>171</v>
      </c>
    </row>
    <row r="58" spans="1:15" outlineLevel="1" x14ac:dyDescent="0.2">
      <c r="A58" s="109" t="s">
        <v>160</v>
      </c>
      <c r="B58" s="69">
        <v>6</v>
      </c>
      <c r="C58" s="69">
        <v>3</v>
      </c>
      <c r="D58" s="69">
        <v>7</v>
      </c>
      <c r="E58" s="69">
        <v>4</v>
      </c>
      <c r="F58" s="69">
        <v>17</v>
      </c>
      <c r="G58" s="69">
        <v>1</v>
      </c>
      <c r="H58" s="69">
        <v>1</v>
      </c>
      <c r="I58" s="69">
        <v>5</v>
      </c>
      <c r="J58" s="69"/>
      <c r="K58" s="69"/>
      <c r="L58" s="69"/>
      <c r="M58" s="69"/>
      <c r="N58" s="78">
        <f t="shared" si="4"/>
        <v>44</v>
      </c>
    </row>
    <row r="59" spans="1:15" outlineLevel="1" x14ac:dyDescent="0.2">
      <c r="A59" s="6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54"/>
    </row>
    <row r="60" spans="1:15" outlineLevel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8"/>
    </row>
    <row r="61" spans="1:15" outlineLevel="1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57"/>
    </row>
    <row r="62" spans="1:15" outlineLevel="1" x14ac:dyDescent="0.2">
      <c r="A62" s="16" t="s">
        <v>78</v>
      </c>
      <c r="B62" s="26">
        <v>99.48</v>
      </c>
      <c r="C62" s="26">
        <v>100</v>
      </c>
      <c r="D62" s="26">
        <v>92</v>
      </c>
      <c r="E62" s="26">
        <v>91.56</v>
      </c>
      <c r="F62" s="26">
        <v>94</v>
      </c>
      <c r="G62" s="26">
        <v>0</v>
      </c>
      <c r="H62" s="26">
        <v>0</v>
      </c>
      <c r="I62" s="26">
        <v>0</v>
      </c>
      <c r="J62" s="26"/>
      <c r="K62" s="26"/>
      <c r="L62" s="26"/>
      <c r="M62" s="26"/>
      <c r="N62" s="28"/>
    </row>
    <row r="63" spans="1:15" outlineLevel="1" x14ac:dyDescent="0.2">
      <c r="A63" s="5" t="s">
        <v>79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64"/>
    </row>
    <row r="64" spans="1:15" outlineLevel="1" x14ac:dyDescent="0.2">
      <c r="A64" s="12" t="s">
        <v>80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57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2"/>
  <sheetViews>
    <sheetView topLeftCell="A2" zoomScaleNormal="100" workbookViewId="0">
      <selection activeCell="F48" sqref="F48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3" spans="1:14" ht="15" hidden="1" outlineLevel="1" x14ac:dyDescent="0.25">
      <c r="A3" s="8" t="s">
        <v>38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  <c r="K3" s="8" t="s">
        <v>17</v>
      </c>
      <c r="L3" s="8" t="s">
        <v>18</v>
      </c>
      <c r="M3" s="8" t="s">
        <v>19</v>
      </c>
      <c r="N3" s="8" t="s">
        <v>20</v>
      </c>
    </row>
    <row r="4" spans="1:14" hidden="1" outlineLevel="1" x14ac:dyDescent="0.2">
      <c r="A4" s="4" t="s">
        <v>50</v>
      </c>
      <c r="B4" s="18">
        <v>14744</v>
      </c>
      <c r="C4" s="18">
        <v>11606</v>
      </c>
      <c r="D4" s="18">
        <v>13272</v>
      </c>
      <c r="E4" s="18">
        <v>6951</v>
      </c>
      <c r="F4" s="18">
        <v>3512</v>
      </c>
      <c r="G4" s="18">
        <v>2305</v>
      </c>
      <c r="H4" s="18">
        <v>0</v>
      </c>
      <c r="I4" s="18">
        <v>8549</v>
      </c>
      <c r="J4" s="18">
        <v>12641</v>
      </c>
      <c r="K4" s="18">
        <v>13184</v>
      </c>
      <c r="L4" s="18">
        <v>14477</v>
      </c>
      <c r="M4" s="18">
        <v>9896</v>
      </c>
      <c r="N4" s="18">
        <f>SUM(B4:M4)</f>
        <v>111137</v>
      </c>
    </row>
    <row r="5" spans="1:14" hidden="1" outlineLevel="1" x14ac:dyDescent="0.2">
      <c r="A5" s="5" t="s">
        <v>51</v>
      </c>
      <c r="B5" s="19">
        <v>13133</v>
      </c>
      <c r="C5" s="19">
        <v>10378</v>
      </c>
      <c r="D5" s="19">
        <v>9963</v>
      </c>
      <c r="E5" s="19">
        <v>6463</v>
      </c>
      <c r="F5" s="19">
        <v>1624</v>
      </c>
      <c r="G5" s="19">
        <v>698</v>
      </c>
      <c r="H5" s="19">
        <v>0</v>
      </c>
      <c r="I5" s="19">
        <v>5602</v>
      </c>
      <c r="J5" s="19">
        <v>9918</v>
      </c>
      <c r="K5" s="19">
        <v>12847</v>
      </c>
      <c r="L5" s="19">
        <v>12453</v>
      </c>
      <c r="M5" s="19">
        <v>8292</v>
      </c>
      <c r="N5" s="19">
        <f t="shared" ref="N5:N13" si="0">SUM(B5:M5)</f>
        <v>91371</v>
      </c>
    </row>
    <row r="6" spans="1:14" hidden="1" outlineLevel="1" x14ac:dyDescent="0.2">
      <c r="A6" s="6" t="s">
        <v>52</v>
      </c>
      <c r="B6" s="18">
        <v>42827</v>
      </c>
      <c r="C6" s="18">
        <v>28301</v>
      </c>
      <c r="D6" s="18">
        <v>30847</v>
      </c>
      <c r="E6" s="18">
        <v>15629</v>
      </c>
      <c r="F6" s="18">
        <v>19864</v>
      </c>
      <c r="G6" s="18">
        <v>8035</v>
      </c>
      <c r="H6" s="18">
        <v>7441</v>
      </c>
      <c r="I6" s="18">
        <v>7963</v>
      </c>
      <c r="J6" s="18">
        <v>10154</v>
      </c>
      <c r="K6" s="18">
        <v>27696</v>
      </c>
      <c r="L6" s="18">
        <v>34354</v>
      </c>
      <c r="M6" s="18">
        <v>18605</v>
      </c>
      <c r="N6" s="18">
        <f t="shared" si="0"/>
        <v>251716</v>
      </c>
    </row>
    <row r="7" spans="1:14" hidden="1" outlineLevel="1" x14ac:dyDescent="0.2">
      <c r="A7" s="5" t="s">
        <v>53</v>
      </c>
      <c r="B7" s="19">
        <v>62826</v>
      </c>
      <c r="C7" s="19">
        <v>60144</v>
      </c>
      <c r="D7" s="19">
        <v>65098</v>
      </c>
      <c r="E7" s="19">
        <v>45108</v>
      </c>
      <c r="F7" s="19">
        <v>37988</v>
      </c>
      <c r="G7" s="19">
        <v>3064</v>
      </c>
      <c r="H7" s="19">
        <v>2899</v>
      </c>
      <c r="I7" s="19">
        <v>23078</v>
      </c>
      <c r="J7" s="19">
        <v>49907</v>
      </c>
      <c r="K7" s="19">
        <v>61102</v>
      </c>
      <c r="L7" s="19">
        <v>59099</v>
      </c>
      <c r="M7" s="19">
        <v>46876</v>
      </c>
      <c r="N7" s="19">
        <f t="shared" si="0"/>
        <v>517189</v>
      </c>
    </row>
    <row r="8" spans="1:14" hidden="1" outlineLevel="1" x14ac:dyDescent="0.2">
      <c r="A8" s="6" t="s">
        <v>54</v>
      </c>
      <c r="B8" s="18">
        <v>8304</v>
      </c>
      <c r="C8" s="18">
        <v>8335</v>
      </c>
      <c r="D8" s="18">
        <v>6488</v>
      </c>
      <c r="E8" s="18">
        <v>7041</v>
      </c>
      <c r="F8" s="18">
        <v>3499</v>
      </c>
      <c r="G8" s="18">
        <v>0</v>
      </c>
      <c r="H8" s="18">
        <v>0</v>
      </c>
      <c r="I8" s="18">
        <v>954</v>
      </c>
      <c r="J8" s="18">
        <v>7427</v>
      </c>
      <c r="K8" s="18">
        <v>9092</v>
      </c>
      <c r="L8" s="18">
        <v>9190</v>
      </c>
      <c r="M8" s="18">
        <v>7396</v>
      </c>
      <c r="N8" s="18">
        <f t="shared" si="0"/>
        <v>67726</v>
      </c>
    </row>
    <row r="9" spans="1:14" hidden="1" outlineLevel="1" x14ac:dyDescent="0.2">
      <c r="A9" s="5" t="s">
        <v>55</v>
      </c>
      <c r="B9" s="19">
        <v>675</v>
      </c>
      <c r="C9" s="19">
        <v>1041</v>
      </c>
      <c r="D9" s="19">
        <v>936</v>
      </c>
      <c r="E9" s="19">
        <v>285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f t="shared" si="0"/>
        <v>2937</v>
      </c>
    </row>
    <row r="10" spans="1:14" hidden="1" outlineLevel="1" x14ac:dyDescent="0.2">
      <c r="A10" s="6" t="s">
        <v>56</v>
      </c>
      <c r="B10" s="18">
        <v>1095</v>
      </c>
      <c r="C10" s="18">
        <v>990</v>
      </c>
      <c r="D10" s="18">
        <v>1076</v>
      </c>
      <c r="E10" s="18">
        <v>948</v>
      </c>
      <c r="F10" s="18">
        <v>612</v>
      </c>
      <c r="G10" s="18">
        <v>554</v>
      </c>
      <c r="H10" s="18">
        <v>502</v>
      </c>
      <c r="I10" s="18">
        <v>555</v>
      </c>
      <c r="J10" s="18">
        <v>671</v>
      </c>
      <c r="K10" s="18">
        <v>772</v>
      </c>
      <c r="L10" s="18">
        <v>849</v>
      </c>
      <c r="M10" s="18">
        <v>771</v>
      </c>
      <c r="N10" s="18">
        <f t="shared" si="0"/>
        <v>9395</v>
      </c>
    </row>
    <row r="11" spans="1:14" hidden="1" outlineLevel="1" x14ac:dyDescent="0.2">
      <c r="A11" s="5" t="s">
        <v>57</v>
      </c>
      <c r="B11" s="19">
        <v>0</v>
      </c>
      <c r="C11" s="19">
        <v>0</v>
      </c>
      <c r="D11" s="19">
        <v>0</v>
      </c>
      <c r="E11" s="19">
        <v>0</v>
      </c>
      <c r="F11" s="19">
        <v>13982</v>
      </c>
      <c r="G11" s="19">
        <v>23655</v>
      </c>
      <c r="H11" s="19">
        <v>42398</v>
      </c>
      <c r="I11" s="19">
        <v>26893</v>
      </c>
      <c r="J11" s="19">
        <v>4383</v>
      </c>
      <c r="K11" s="19">
        <v>0</v>
      </c>
      <c r="L11" s="19">
        <v>0</v>
      </c>
      <c r="M11" s="19">
        <v>0</v>
      </c>
      <c r="N11" s="19">
        <f t="shared" si="0"/>
        <v>111311</v>
      </c>
    </row>
    <row r="12" spans="1:14" hidden="1" outlineLevel="1" x14ac:dyDescent="0.2">
      <c r="A12" s="6" t="s">
        <v>58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9983</v>
      </c>
      <c r="H12" s="18">
        <v>42110</v>
      </c>
      <c r="I12" s="18">
        <v>15469</v>
      </c>
      <c r="J12" s="18">
        <v>0</v>
      </c>
      <c r="K12" s="18">
        <v>0</v>
      </c>
      <c r="L12" s="18">
        <v>0</v>
      </c>
      <c r="M12" s="18">
        <v>0</v>
      </c>
      <c r="N12" s="18">
        <f t="shared" si="0"/>
        <v>67562</v>
      </c>
    </row>
    <row r="13" spans="1:14" hidden="1" outlineLevel="1" x14ac:dyDescent="0.2">
      <c r="A13" s="7" t="s">
        <v>59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f t="shared" si="0"/>
        <v>0</v>
      </c>
    </row>
    <row r="14" spans="1:14" hidden="1" outlineLevel="1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4" hidden="1" outlineLevel="1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4" hidden="1" outlineLevel="1" x14ac:dyDescent="0.2">
      <c r="A16" s="14" t="s">
        <v>60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5"/>
    </row>
    <row r="17" spans="1:14" hidden="1" outlineLevel="1" x14ac:dyDescent="0.2">
      <c r="A17" s="12" t="s">
        <v>61</v>
      </c>
      <c r="B17" s="20">
        <v>67.91</v>
      </c>
      <c r="C17" s="20">
        <v>67.760000000000005</v>
      </c>
      <c r="D17" s="20">
        <v>67.349999999999994</v>
      </c>
      <c r="E17" s="20">
        <v>57.74</v>
      </c>
      <c r="F17" s="20">
        <v>56.08</v>
      </c>
      <c r="G17" s="20">
        <v>75.2</v>
      </c>
      <c r="H17" s="20">
        <v>67.94</v>
      </c>
      <c r="I17" s="20">
        <v>50.54</v>
      </c>
      <c r="J17" s="20">
        <v>58.06</v>
      </c>
      <c r="K17" s="20">
        <v>62.56</v>
      </c>
      <c r="L17" s="20">
        <v>65.19</v>
      </c>
      <c r="M17" s="20">
        <v>68.16</v>
      </c>
      <c r="N17" s="13"/>
    </row>
    <row r="18" spans="1:14" collapsed="1" x14ac:dyDescent="0.2"/>
    <row r="19" spans="1:14" ht="15" hidden="1" outlineLevel="1" x14ac:dyDescent="0.25">
      <c r="A19" s="8" t="s">
        <v>90</v>
      </c>
      <c r="B19" s="8" t="s">
        <v>8</v>
      </c>
      <c r="C19" s="8" t="s">
        <v>9</v>
      </c>
      <c r="D19" s="8" t="s">
        <v>10</v>
      </c>
      <c r="E19" s="8" t="s">
        <v>11</v>
      </c>
      <c r="F19" s="8" t="s">
        <v>12</v>
      </c>
      <c r="G19" s="8" t="s">
        <v>13</v>
      </c>
      <c r="H19" s="8" t="s">
        <v>14</v>
      </c>
      <c r="I19" s="8" t="s">
        <v>15</v>
      </c>
      <c r="J19" s="8" t="s">
        <v>16</v>
      </c>
      <c r="K19" s="8" t="s">
        <v>17</v>
      </c>
      <c r="L19" s="8" t="s">
        <v>18</v>
      </c>
      <c r="M19" s="8" t="s">
        <v>19</v>
      </c>
      <c r="N19" s="8" t="s">
        <v>20</v>
      </c>
    </row>
    <row r="20" spans="1:14" hidden="1" outlineLevel="1" x14ac:dyDescent="0.2">
      <c r="A20" s="4" t="s">
        <v>50</v>
      </c>
      <c r="B20" s="18">
        <v>14272</v>
      </c>
      <c r="C20" s="18">
        <v>11678</v>
      </c>
      <c r="D20" s="18">
        <v>13425</v>
      </c>
      <c r="E20" s="18">
        <v>7532</v>
      </c>
      <c r="F20" s="18">
        <v>0</v>
      </c>
      <c r="G20" s="18">
        <v>1798</v>
      </c>
      <c r="H20" s="18">
        <v>0</v>
      </c>
      <c r="I20" s="18">
        <v>8299</v>
      </c>
      <c r="J20" s="18">
        <v>11102</v>
      </c>
      <c r="K20" s="18">
        <v>14684</v>
      </c>
      <c r="L20" s="18">
        <v>14651</v>
      </c>
      <c r="M20" s="18">
        <v>11531</v>
      </c>
      <c r="N20" s="18">
        <f>SUM(B20:M20)</f>
        <v>108972</v>
      </c>
    </row>
    <row r="21" spans="1:14" hidden="1" outlineLevel="1" x14ac:dyDescent="0.2">
      <c r="A21" s="5" t="s">
        <v>51</v>
      </c>
      <c r="B21" s="19">
        <v>13086</v>
      </c>
      <c r="C21" s="19">
        <v>10881</v>
      </c>
      <c r="D21" s="19">
        <v>11765</v>
      </c>
      <c r="E21" s="19">
        <v>4946</v>
      </c>
      <c r="F21" s="19">
        <v>1605</v>
      </c>
      <c r="G21" s="19">
        <v>611</v>
      </c>
      <c r="H21" s="19">
        <v>0</v>
      </c>
      <c r="I21" s="19">
        <v>3807</v>
      </c>
      <c r="J21" s="19">
        <v>8450</v>
      </c>
      <c r="K21" s="19">
        <v>13608</v>
      </c>
      <c r="L21" s="19">
        <v>12825</v>
      </c>
      <c r="M21" s="19">
        <v>9367</v>
      </c>
      <c r="N21" s="19">
        <f t="shared" ref="N21:N28" si="1">SUM(B21:M21)</f>
        <v>90951</v>
      </c>
    </row>
    <row r="22" spans="1:14" hidden="1" outlineLevel="1" x14ac:dyDescent="0.2">
      <c r="A22" s="6" t="s">
        <v>52</v>
      </c>
      <c r="B22" s="18">
        <v>23632</v>
      </c>
      <c r="C22" s="18">
        <v>31074</v>
      </c>
      <c r="D22" s="18">
        <v>46404</v>
      </c>
      <c r="E22" s="18">
        <v>16133</v>
      </c>
      <c r="F22" s="18">
        <v>24189</v>
      </c>
      <c r="G22" s="18">
        <v>7378</v>
      </c>
      <c r="H22" s="18">
        <v>8879</v>
      </c>
      <c r="I22" s="18">
        <v>7934</v>
      </c>
      <c r="J22" s="18">
        <v>10116</v>
      </c>
      <c r="K22" s="18">
        <v>21277</v>
      </c>
      <c r="L22" s="18">
        <v>32152</v>
      </c>
      <c r="M22" s="18">
        <v>31437</v>
      </c>
      <c r="N22" s="18">
        <f t="shared" si="1"/>
        <v>260605</v>
      </c>
    </row>
    <row r="23" spans="1:14" hidden="1" outlineLevel="1" x14ac:dyDescent="0.2">
      <c r="A23" s="5" t="s">
        <v>53</v>
      </c>
      <c r="B23" s="19">
        <v>65912</v>
      </c>
      <c r="C23" s="19">
        <v>59783</v>
      </c>
      <c r="D23" s="19">
        <v>64787</v>
      </c>
      <c r="E23" s="19">
        <v>49688</v>
      </c>
      <c r="F23" s="19">
        <v>39742</v>
      </c>
      <c r="G23" s="19">
        <v>17784</v>
      </c>
      <c r="H23" s="19">
        <v>378</v>
      </c>
      <c r="I23" s="19">
        <v>17244</v>
      </c>
      <c r="J23" s="19">
        <v>49836</v>
      </c>
      <c r="K23" s="19">
        <v>56517</v>
      </c>
      <c r="L23" s="19">
        <v>58571</v>
      </c>
      <c r="M23" s="19">
        <v>49716</v>
      </c>
      <c r="N23" s="19">
        <f t="shared" si="1"/>
        <v>529958</v>
      </c>
    </row>
    <row r="24" spans="1:14" hidden="1" outlineLevel="1" x14ac:dyDescent="0.2">
      <c r="A24" s="6" t="s">
        <v>54</v>
      </c>
      <c r="B24" s="18">
        <v>9533</v>
      </c>
      <c r="C24" s="18">
        <v>9709</v>
      </c>
      <c r="D24" s="18">
        <v>10319</v>
      </c>
      <c r="E24" s="18">
        <v>7991</v>
      </c>
      <c r="F24" s="18">
        <v>3682</v>
      </c>
      <c r="G24" s="18">
        <v>0</v>
      </c>
      <c r="H24" s="18">
        <v>0</v>
      </c>
      <c r="I24" s="18">
        <v>1206</v>
      </c>
      <c r="J24" s="18">
        <v>7619</v>
      </c>
      <c r="K24" s="18">
        <v>8982</v>
      </c>
      <c r="L24" s="18">
        <v>9568</v>
      </c>
      <c r="M24" s="18">
        <v>7639</v>
      </c>
      <c r="N24" s="18">
        <f t="shared" si="1"/>
        <v>76248</v>
      </c>
    </row>
    <row r="25" spans="1:14" hidden="1" outlineLevel="1" x14ac:dyDescent="0.2">
      <c r="A25" s="5" t="s">
        <v>55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f t="shared" si="1"/>
        <v>0</v>
      </c>
    </row>
    <row r="26" spans="1:14" hidden="1" outlineLevel="1" x14ac:dyDescent="0.2">
      <c r="A26" s="6" t="s">
        <v>56</v>
      </c>
      <c r="B26" s="18">
        <v>1138</v>
      </c>
      <c r="C26" s="18">
        <v>1022</v>
      </c>
      <c r="D26" s="18">
        <v>1035</v>
      </c>
      <c r="E26" s="18">
        <v>867</v>
      </c>
      <c r="F26" s="18">
        <v>760</v>
      </c>
      <c r="G26" s="18">
        <v>668</v>
      </c>
      <c r="H26" s="18">
        <v>703</v>
      </c>
      <c r="I26" s="18">
        <v>599</v>
      </c>
      <c r="J26" s="18">
        <v>777</v>
      </c>
      <c r="K26" s="18">
        <v>859</v>
      </c>
      <c r="L26" s="18">
        <v>1022</v>
      </c>
      <c r="M26" s="18">
        <v>857</v>
      </c>
      <c r="N26" s="18">
        <f t="shared" si="1"/>
        <v>10307</v>
      </c>
    </row>
    <row r="27" spans="1:14" hidden="1" outlineLevel="1" x14ac:dyDescent="0.2">
      <c r="A27" s="5" t="s">
        <v>57</v>
      </c>
      <c r="B27" s="19">
        <v>0</v>
      </c>
      <c r="C27" s="19">
        <v>0</v>
      </c>
      <c r="D27" s="19">
        <v>0</v>
      </c>
      <c r="E27" s="19"/>
      <c r="F27" s="19">
        <v>7775</v>
      </c>
      <c r="G27" s="19">
        <v>21414</v>
      </c>
      <c r="H27" s="19">
        <v>31592</v>
      </c>
      <c r="I27" s="19">
        <v>39044</v>
      </c>
      <c r="J27" s="19">
        <v>2928</v>
      </c>
      <c r="K27" s="19">
        <v>0</v>
      </c>
      <c r="L27" s="19">
        <v>0</v>
      </c>
      <c r="M27" s="19">
        <v>0</v>
      </c>
      <c r="N27" s="19">
        <f t="shared" si="1"/>
        <v>102753</v>
      </c>
    </row>
    <row r="28" spans="1:14" hidden="1" outlineLevel="1" x14ac:dyDescent="0.2">
      <c r="A28" s="6" t="s">
        <v>58</v>
      </c>
      <c r="B28" s="18">
        <v>0</v>
      </c>
      <c r="C28" s="18">
        <v>0</v>
      </c>
      <c r="D28" s="18">
        <v>0</v>
      </c>
      <c r="E28" s="18"/>
      <c r="F28" s="18"/>
      <c r="G28" s="18">
        <v>8710</v>
      </c>
      <c r="H28" s="18">
        <v>23952</v>
      </c>
      <c r="I28" s="18">
        <v>23082</v>
      </c>
      <c r="J28" s="18">
        <v>0</v>
      </c>
      <c r="K28" s="18">
        <v>0</v>
      </c>
      <c r="L28" s="18">
        <v>0</v>
      </c>
      <c r="M28" s="18"/>
      <c r="N28" s="18">
        <f t="shared" si="1"/>
        <v>55744</v>
      </c>
    </row>
    <row r="29" spans="1:14" hidden="1" outlineLevel="1" x14ac:dyDescent="0.2">
      <c r="A29" s="7" t="s">
        <v>59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>
        <v>83228</v>
      </c>
    </row>
    <row r="30" spans="1:14" hidden="1" outlineLevel="1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4" hidden="1" outlineLevel="1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4" hidden="1" outlineLevel="1" x14ac:dyDescent="0.2">
      <c r="A32" s="14" t="s">
        <v>60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15"/>
    </row>
    <row r="33" spans="1:14" hidden="1" outlineLevel="1" x14ac:dyDescent="0.2">
      <c r="A33" s="12" t="s">
        <v>61</v>
      </c>
      <c r="B33" s="20">
        <v>68.959999999999994</v>
      </c>
      <c r="C33" s="20">
        <v>68.52</v>
      </c>
      <c r="D33" s="20">
        <v>71.25</v>
      </c>
      <c r="E33" s="20">
        <v>61.06</v>
      </c>
      <c r="F33" s="20"/>
      <c r="G33" s="20">
        <v>12.07</v>
      </c>
      <c r="H33" s="20">
        <v>38.49</v>
      </c>
      <c r="I33" s="20">
        <v>62.57</v>
      </c>
      <c r="J33" s="20">
        <v>51.25</v>
      </c>
      <c r="K33" s="20">
        <v>58.91</v>
      </c>
      <c r="L33" s="20">
        <v>66.150000000000006</v>
      </c>
      <c r="M33" s="20">
        <v>68.959999999999994</v>
      </c>
      <c r="N33" s="13"/>
    </row>
    <row r="34" spans="1:14" collapsed="1" x14ac:dyDescent="0.2"/>
    <row r="35" spans="1:14" ht="15" outlineLevel="1" x14ac:dyDescent="0.25">
      <c r="A35" s="8" t="s">
        <v>138</v>
      </c>
      <c r="B35" s="8" t="s">
        <v>8</v>
      </c>
      <c r="C35" s="8" t="s">
        <v>9</v>
      </c>
      <c r="D35" s="8" t="s">
        <v>10</v>
      </c>
      <c r="E35" s="8" t="s">
        <v>11</v>
      </c>
      <c r="F35" s="8" t="s">
        <v>12</v>
      </c>
      <c r="G35" s="8" t="s">
        <v>13</v>
      </c>
      <c r="H35" s="8" t="s">
        <v>14</v>
      </c>
      <c r="I35" s="8" t="s">
        <v>15</v>
      </c>
      <c r="J35" s="8" t="s">
        <v>16</v>
      </c>
      <c r="K35" s="8" t="s">
        <v>17</v>
      </c>
      <c r="L35" s="8" t="s">
        <v>18</v>
      </c>
      <c r="M35" s="8" t="s">
        <v>19</v>
      </c>
      <c r="N35" s="8" t="s">
        <v>20</v>
      </c>
    </row>
    <row r="36" spans="1:14" outlineLevel="1" x14ac:dyDescent="0.2">
      <c r="A36" s="4" t="s">
        <v>151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>
        <f>SUM(B36:M36)</f>
        <v>0</v>
      </c>
    </row>
    <row r="37" spans="1:14" outlineLevel="1" x14ac:dyDescent="0.2">
      <c r="A37" s="5" t="s">
        <v>152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>
        <v>56606</v>
      </c>
    </row>
    <row r="38" spans="1:14" outlineLevel="1" x14ac:dyDescent="0.2">
      <c r="A38" s="6" t="s">
        <v>153</v>
      </c>
      <c r="B38" s="18">
        <v>63460</v>
      </c>
      <c r="C38" s="18">
        <v>71962</v>
      </c>
      <c r="D38" s="18">
        <v>70944</v>
      </c>
      <c r="E38" s="18">
        <v>62516</v>
      </c>
      <c r="F38" s="18">
        <v>45489</v>
      </c>
      <c r="G38" s="18">
        <v>32235</v>
      </c>
      <c r="H38" s="18">
        <v>2706</v>
      </c>
      <c r="I38" s="18">
        <v>36391</v>
      </c>
      <c r="J38" s="18">
        <v>59828</v>
      </c>
      <c r="K38" s="18">
        <v>69015</v>
      </c>
      <c r="L38" s="18">
        <v>67777</v>
      </c>
      <c r="M38" s="18">
        <v>55539</v>
      </c>
      <c r="N38" s="18">
        <f t="shared" ref="N38:N40" si="2">SUM(B38:M38)</f>
        <v>637862</v>
      </c>
    </row>
    <row r="39" spans="1:14" outlineLevel="1" x14ac:dyDescent="0.2">
      <c r="A39" s="5" t="s">
        <v>154</v>
      </c>
      <c r="B39" s="19">
        <v>27621</v>
      </c>
      <c r="C39" s="19">
        <v>24253</v>
      </c>
      <c r="D39" s="19">
        <v>26489</v>
      </c>
      <c r="E39" s="19">
        <v>10206</v>
      </c>
      <c r="F39" s="19">
        <v>1391</v>
      </c>
      <c r="G39" s="19">
        <v>2072</v>
      </c>
      <c r="H39" s="19"/>
      <c r="I39" s="19">
        <f>(7605+2993)</f>
        <v>10598</v>
      </c>
      <c r="J39" s="19">
        <f>(11896+10446)</f>
        <v>22342</v>
      </c>
      <c r="K39" s="19">
        <v>26268</v>
      </c>
      <c r="L39" s="19">
        <v>12354</v>
      </c>
      <c r="M39" s="19">
        <v>9506</v>
      </c>
      <c r="N39" s="19">
        <f t="shared" si="2"/>
        <v>173100</v>
      </c>
    </row>
    <row r="40" spans="1:14" outlineLevel="1" x14ac:dyDescent="0.2">
      <c r="A40" s="6" t="s">
        <v>155</v>
      </c>
      <c r="B40" s="79">
        <v>64.569999999999993</v>
      </c>
      <c r="C40" s="79">
        <v>66.59</v>
      </c>
      <c r="D40" s="79">
        <v>67.88</v>
      </c>
      <c r="E40" s="79">
        <v>59.02</v>
      </c>
      <c r="F40" s="79">
        <v>60.69</v>
      </c>
      <c r="G40" s="79">
        <v>77.510000000000005</v>
      </c>
      <c r="H40" s="79">
        <v>50.5</v>
      </c>
      <c r="I40" s="79">
        <v>147.65</v>
      </c>
      <c r="J40" s="79">
        <v>53.09</v>
      </c>
      <c r="K40" s="79">
        <v>59.04</v>
      </c>
      <c r="L40" s="79">
        <v>66.08</v>
      </c>
      <c r="M40" s="79">
        <v>63.51</v>
      </c>
      <c r="N40" s="79">
        <f t="shared" si="2"/>
        <v>836.13</v>
      </c>
    </row>
    <row r="41" spans="1:14" outlineLevel="1" x14ac:dyDescent="0.2">
      <c r="A41" s="11" t="s">
        <v>161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>
        <v>83766</v>
      </c>
    </row>
    <row r="43" spans="1:14" ht="15" outlineLevel="1" x14ac:dyDescent="0.25">
      <c r="A43" s="8" t="s">
        <v>170</v>
      </c>
      <c r="B43" s="8" t="s">
        <v>8</v>
      </c>
      <c r="C43" s="8" t="s">
        <v>9</v>
      </c>
      <c r="D43" s="8" t="s">
        <v>10</v>
      </c>
      <c r="E43" s="8" t="s">
        <v>11</v>
      </c>
      <c r="F43" s="8" t="s">
        <v>12</v>
      </c>
      <c r="G43" s="8" t="s">
        <v>13</v>
      </c>
      <c r="H43" s="8" t="s">
        <v>14</v>
      </c>
      <c r="I43" s="8" t="s">
        <v>15</v>
      </c>
      <c r="J43" s="8" t="s">
        <v>16</v>
      </c>
      <c r="K43" s="8" t="s">
        <v>17</v>
      </c>
      <c r="L43" s="8" t="s">
        <v>18</v>
      </c>
      <c r="M43" s="8" t="s">
        <v>19</v>
      </c>
      <c r="N43" s="8" t="s">
        <v>20</v>
      </c>
    </row>
    <row r="44" spans="1:14" outlineLevel="1" x14ac:dyDescent="0.2">
      <c r="A44" s="4" t="s">
        <v>151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>
        <f>SUM(B44:M44)</f>
        <v>0</v>
      </c>
    </row>
    <row r="45" spans="1:14" outlineLevel="1" x14ac:dyDescent="0.2">
      <c r="A45" s="5" t="s">
        <v>152</v>
      </c>
      <c r="B45" s="19"/>
      <c r="C45" s="19">
        <v>59685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outlineLevel="1" x14ac:dyDescent="0.2">
      <c r="A46" s="6" t="s">
        <v>153</v>
      </c>
      <c r="B46" s="18">
        <v>70779</v>
      </c>
      <c r="C46" s="18">
        <v>67779</v>
      </c>
      <c r="D46" s="18">
        <v>74330</v>
      </c>
      <c r="E46" s="18">
        <v>59894</v>
      </c>
      <c r="F46" s="18">
        <v>46894</v>
      </c>
      <c r="G46" s="18"/>
      <c r="H46" s="18"/>
      <c r="I46" s="18"/>
      <c r="J46" s="18"/>
      <c r="K46" s="18"/>
      <c r="L46" s="18"/>
      <c r="M46" s="18"/>
      <c r="N46" s="18">
        <f t="shared" ref="N46:N48" si="3">SUM(B46:M46)</f>
        <v>319676</v>
      </c>
    </row>
    <row r="47" spans="1:14" outlineLevel="1" x14ac:dyDescent="0.2">
      <c r="A47" s="5" t="s">
        <v>154</v>
      </c>
      <c r="B47" s="19">
        <v>30962</v>
      </c>
      <c r="C47" s="19">
        <v>25018</v>
      </c>
      <c r="D47" s="19">
        <v>26645</v>
      </c>
      <c r="E47" s="19">
        <v>11510</v>
      </c>
      <c r="F47" s="19">
        <v>4758</v>
      </c>
      <c r="G47" s="19"/>
      <c r="H47" s="19"/>
      <c r="I47" s="19"/>
      <c r="J47" s="19"/>
      <c r="K47" s="19"/>
      <c r="L47" s="19"/>
      <c r="M47" s="19"/>
      <c r="N47" s="19">
        <f t="shared" si="3"/>
        <v>98893</v>
      </c>
    </row>
    <row r="48" spans="1:14" outlineLevel="1" x14ac:dyDescent="0.2">
      <c r="A48" s="6" t="s">
        <v>155</v>
      </c>
      <c r="B48" s="79">
        <v>69.069999999999993</v>
      </c>
      <c r="C48" s="79">
        <v>66.94</v>
      </c>
      <c r="D48" s="79">
        <v>68.14</v>
      </c>
      <c r="E48" s="79">
        <v>58.47</v>
      </c>
      <c r="F48" s="79">
        <v>53.61</v>
      </c>
      <c r="G48" s="79"/>
      <c r="H48" s="79"/>
      <c r="I48" s="79"/>
      <c r="J48" s="79"/>
      <c r="K48" s="79"/>
      <c r="L48" s="79"/>
      <c r="M48" s="79"/>
      <c r="N48" s="79">
        <f t="shared" si="3"/>
        <v>316.23</v>
      </c>
    </row>
    <row r="49" spans="1:14" outlineLevel="1" x14ac:dyDescent="0.2">
      <c r="A49" s="11" t="s">
        <v>161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2" spans="1:14" ht="15" x14ac:dyDescent="0.25">
      <c r="C52" s="1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tabSelected="1" workbookViewId="0">
      <selection activeCell="I47" sqref="I47"/>
    </sheetView>
  </sheetViews>
  <sheetFormatPr defaultRowHeight="14.25" outlineLevelRow="2" x14ac:dyDescent="0.2"/>
  <cols>
    <col min="1" max="1" width="52.25" style="113" customWidth="1"/>
    <col min="2" max="14" width="12.625" customWidth="1"/>
  </cols>
  <sheetData>
    <row r="2" spans="1:14" ht="12" customHeight="1" x14ac:dyDescent="0.2"/>
    <row r="3" spans="1:14" ht="17.25" hidden="1" customHeight="1" x14ac:dyDescent="0.2">
      <c r="A3" s="113" t="s">
        <v>22</v>
      </c>
      <c r="B3" s="2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2" t="s">
        <v>35</v>
      </c>
    </row>
    <row r="4" spans="1:14" ht="20.100000000000001" hidden="1" customHeight="1" outlineLevel="1" x14ac:dyDescent="0.25">
      <c r="A4" s="114" t="s">
        <v>37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</row>
    <row r="5" spans="1:14" ht="25.5" hidden="1" outlineLevel="1" x14ac:dyDescent="0.2">
      <c r="A5" s="115" t="s">
        <v>21</v>
      </c>
      <c r="B5" s="25">
        <v>28206</v>
      </c>
      <c r="C5" s="25">
        <v>22285</v>
      </c>
      <c r="D5" s="25">
        <v>31941</v>
      </c>
      <c r="E5" s="25">
        <v>29063</v>
      </c>
      <c r="F5" s="25">
        <v>28268</v>
      </c>
      <c r="G5" s="25">
        <v>790</v>
      </c>
      <c r="H5" s="25">
        <v>0</v>
      </c>
      <c r="I5" s="25">
        <v>20313</v>
      </c>
      <c r="J5" s="25">
        <v>24520</v>
      </c>
      <c r="K5" s="25">
        <v>33794</v>
      </c>
      <c r="L5" s="25">
        <v>30067</v>
      </c>
      <c r="M5" s="25">
        <v>22173</v>
      </c>
      <c r="N5" s="30">
        <f t="shared" ref="N5:N14" si="0">SUM(B5:M5)</f>
        <v>271420</v>
      </c>
    </row>
    <row r="6" spans="1:14" hidden="1" outlineLevel="1" x14ac:dyDescent="0.2">
      <c r="A6" s="116" t="s">
        <v>0</v>
      </c>
      <c r="B6" s="25">
        <v>1485</v>
      </c>
      <c r="C6" s="25">
        <v>1389</v>
      </c>
      <c r="D6" s="25">
        <v>2012</v>
      </c>
      <c r="E6" s="25">
        <v>1624</v>
      </c>
      <c r="F6" s="25">
        <v>120</v>
      </c>
      <c r="G6" s="25">
        <v>0</v>
      </c>
      <c r="H6" s="25">
        <v>0</v>
      </c>
      <c r="I6" s="25">
        <v>0</v>
      </c>
      <c r="J6" s="25">
        <v>1192</v>
      </c>
      <c r="K6" s="25">
        <v>1792</v>
      </c>
      <c r="L6" s="25">
        <v>1547</v>
      </c>
      <c r="M6" s="25">
        <v>461</v>
      </c>
      <c r="N6" s="30">
        <f t="shared" si="0"/>
        <v>11622</v>
      </c>
    </row>
    <row r="7" spans="1:14" hidden="1" outlineLevel="1" x14ac:dyDescent="0.2">
      <c r="A7" s="116" t="s">
        <v>1</v>
      </c>
      <c r="B7" s="25">
        <v>1562</v>
      </c>
      <c r="C7" s="25">
        <v>3780</v>
      </c>
      <c r="D7" s="25">
        <v>5007</v>
      </c>
      <c r="E7" s="25">
        <v>4011</v>
      </c>
      <c r="F7" s="25">
        <v>5583</v>
      </c>
      <c r="G7" s="25">
        <v>26530</v>
      </c>
      <c r="H7" s="25">
        <v>33504</v>
      </c>
      <c r="I7" s="25">
        <v>17566</v>
      </c>
      <c r="J7" s="25">
        <v>4295</v>
      </c>
      <c r="K7" s="25">
        <v>4544</v>
      </c>
      <c r="L7" s="25">
        <v>4852</v>
      </c>
      <c r="M7" s="25">
        <v>9421</v>
      </c>
      <c r="N7" s="30">
        <f t="shared" si="0"/>
        <v>120655</v>
      </c>
    </row>
    <row r="8" spans="1:14" hidden="1" outlineLevel="1" x14ac:dyDescent="0.2">
      <c r="A8" s="116" t="s">
        <v>2</v>
      </c>
      <c r="B8" s="25">
        <v>17879</v>
      </c>
      <c r="C8" s="25">
        <v>18311</v>
      </c>
      <c r="D8" s="25">
        <v>22217</v>
      </c>
      <c r="E8" s="25">
        <v>16238</v>
      </c>
      <c r="F8" s="25">
        <v>16345</v>
      </c>
      <c r="G8" s="25">
        <v>4571</v>
      </c>
      <c r="H8" s="25">
        <v>908</v>
      </c>
      <c r="I8" s="25">
        <v>8598</v>
      </c>
      <c r="J8" s="25">
        <v>16537</v>
      </c>
      <c r="K8" s="25">
        <v>19531</v>
      </c>
      <c r="L8" s="25">
        <v>19432</v>
      </c>
      <c r="M8" s="25">
        <v>11563</v>
      </c>
      <c r="N8" s="30">
        <f t="shared" si="0"/>
        <v>172130</v>
      </c>
    </row>
    <row r="9" spans="1:14" hidden="1" outlineLevel="1" x14ac:dyDescent="0.2">
      <c r="A9" s="116" t="s">
        <v>3</v>
      </c>
      <c r="B9" s="25">
        <v>198</v>
      </c>
      <c r="C9" s="25">
        <v>151</v>
      </c>
      <c r="D9" s="25">
        <v>157</v>
      </c>
      <c r="E9" s="25">
        <v>145</v>
      </c>
      <c r="F9" s="25">
        <v>121</v>
      </c>
      <c r="G9" s="25">
        <v>20</v>
      </c>
      <c r="H9" s="25">
        <v>0</v>
      </c>
      <c r="I9" s="25">
        <v>73</v>
      </c>
      <c r="J9" s="25">
        <v>117</v>
      </c>
      <c r="K9" s="25">
        <v>148</v>
      </c>
      <c r="L9" s="25">
        <v>198</v>
      </c>
      <c r="M9" s="25">
        <v>135</v>
      </c>
      <c r="N9" s="30">
        <f t="shared" si="0"/>
        <v>1463</v>
      </c>
    </row>
    <row r="10" spans="1:14" ht="21.75" hidden="1" customHeight="1" outlineLevel="1" x14ac:dyDescent="0.2">
      <c r="A10" s="116" t="s">
        <v>36</v>
      </c>
      <c r="B10" s="25">
        <v>5039</v>
      </c>
      <c r="C10" s="25">
        <v>5977</v>
      </c>
      <c r="D10" s="25">
        <v>7396</v>
      </c>
      <c r="E10" s="25">
        <v>6164</v>
      </c>
      <c r="F10" s="25">
        <v>6065</v>
      </c>
      <c r="G10" s="25">
        <v>2450</v>
      </c>
      <c r="H10" s="25">
        <v>296</v>
      </c>
      <c r="I10" s="25">
        <v>2687</v>
      </c>
      <c r="J10" s="25">
        <v>6096</v>
      </c>
      <c r="K10" s="25">
        <v>7519</v>
      </c>
      <c r="L10" s="25">
        <v>6795</v>
      </c>
      <c r="M10" s="25">
        <v>6484</v>
      </c>
      <c r="N10" s="30">
        <f t="shared" si="0"/>
        <v>62968</v>
      </c>
    </row>
    <row r="11" spans="1:14" hidden="1" outlineLevel="1" x14ac:dyDescent="0.2">
      <c r="A11" s="116" t="s">
        <v>4</v>
      </c>
      <c r="B11" s="25">
        <v>1792</v>
      </c>
      <c r="C11" s="25">
        <v>1479</v>
      </c>
      <c r="D11" s="25">
        <v>1788</v>
      </c>
      <c r="E11" s="25">
        <v>2241</v>
      </c>
      <c r="F11" s="25">
        <v>2160</v>
      </c>
      <c r="G11" s="25">
        <v>813</v>
      </c>
      <c r="H11" s="25">
        <v>0</v>
      </c>
      <c r="I11" s="25">
        <v>1453</v>
      </c>
      <c r="J11" s="25">
        <v>245</v>
      </c>
      <c r="K11" s="25">
        <v>2988</v>
      </c>
      <c r="L11" s="25">
        <v>2256</v>
      </c>
      <c r="M11" s="25">
        <v>1594</v>
      </c>
      <c r="N11" s="30">
        <f t="shared" si="0"/>
        <v>18809</v>
      </c>
    </row>
    <row r="12" spans="1:14" hidden="1" outlineLevel="1" x14ac:dyDescent="0.2">
      <c r="A12" s="116" t="s">
        <v>5</v>
      </c>
      <c r="B12" s="25">
        <v>79</v>
      </c>
      <c r="C12" s="25">
        <v>71</v>
      </c>
      <c r="D12" s="25">
        <v>73</v>
      </c>
      <c r="E12" s="25">
        <v>72</v>
      </c>
      <c r="F12" s="25">
        <v>71</v>
      </c>
      <c r="G12" s="25">
        <v>92</v>
      </c>
      <c r="H12" s="25">
        <v>78</v>
      </c>
      <c r="I12" s="25">
        <v>86</v>
      </c>
      <c r="J12" s="25">
        <v>76</v>
      </c>
      <c r="K12" s="25">
        <v>76</v>
      </c>
      <c r="L12" s="25">
        <v>76</v>
      </c>
      <c r="M12" s="25">
        <v>77</v>
      </c>
      <c r="N12" s="30">
        <v>77</v>
      </c>
    </row>
    <row r="13" spans="1:14" hidden="1" outlineLevel="1" x14ac:dyDescent="0.2">
      <c r="A13" s="116" t="s">
        <v>6</v>
      </c>
      <c r="B13" s="25">
        <v>150</v>
      </c>
      <c r="C13" s="25">
        <v>141</v>
      </c>
      <c r="D13" s="25">
        <v>193</v>
      </c>
      <c r="E13" s="25">
        <v>196</v>
      </c>
      <c r="F13" s="25">
        <v>212</v>
      </c>
      <c r="G13" s="25">
        <v>190</v>
      </c>
      <c r="H13" s="25">
        <v>184</v>
      </c>
      <c r="I13" s="25">
        <v>186</v>
      </c>
      <c r="J13" s="25">
        <v>200</v>
      </c>
      <c r="K13" s="25">
        <v>223</v>
      </c>
      <c r="L13" s="25">
        <v>244</v>
      </c>
      <c r="M13" s="25">
        <v>250</v>
      </c>
      <c r="N13" s="30">
        <f t="shared" si="0"/>
        <v>2369</v>
      </c>
    </row>
    <row r="14" spans="1:14" hidden="1" outlineLevel="1" x14ac:dyDescent="0.2">
      <c r="A14" s="116" t="s">
        <v>7</v>
      </c>
      <c r="B14" s="25">
        <v>356</v>
      </c>
      <c r="C14" s="25">
        <v>585</v>
      </c>
      <c r="D14" s="25">
        <v>250</v>
      </c>
      <c r="E14" s="25">
        <v>470</v>
      </c>
      <c r="F14" s="25">
        <v>369</v>
      </c>
      <c r="G14" s="25">
        <v>115</v>
      </c>
      <c r="H14" s="25">
        <v>0</v>
      </c>
      <c r="I14" s="25">
        <v>599</v>
      </c>
      <c r="J14" s="25">
        <v>241</v>
      </c>
      <c r="K14" s="25">
        <v>125</v>
      </c>
      <c r="L14" s="25">
        <v>130</v>
      </c>
      <c r="M14" s="25">
        <v>326</v>
      </c>
      <c r="N14" s="30">
        <f t="shared" si="0"/>
        <v>3566</v>
      </c>
    </row>
    <row r="15" spans="1:14" collapsed="1" x14ac:dyDescent="0.2">
      <c r="A15" s="117"/>
    </row>
    <row r="16" spans="1:14" ht="15" hidden="1" outlineLevel="2" x14ac:dyDescent="0.25">
      <c r="A16" s="118" t="s">
        <v>117</v>
      </c>
      <c r="B16" s="8" t="s">
        <v>8</v>
      </c>
      <c r="C16" s="8" t="s">
        <v>9</v>
      </c>
      <c r="D16" s="8" t="s">
        <v>10</v>
      </c>
      <c r="E16" s="8" t="s">
        <v>11</v>
      </c>
      <c r="F16" s="8" t="s">
        <v>12</v>
      </c>
      <c r="G16" s="8" t="s">
        <v>13</v>
      </c>
      <c r="H16" s="8" t="s">
        <v>14</v>
      </c>
      <c r="I16" s="8" t="s">
        <v>15</v>
      </c>
      <c r="J16" s="8" t="s">
        <v>16</v>
      </c>
      <c r="K16" s="8" t="s">
        <v>17</v>
      </c>
      <c r="L16" s="8" t="s">
        <v>18</v>
      </c>
      <c r="M16" s="8" t="s">
        <v>19</v>
      </c>
      <c r="N16" s="8" t="s">
        <v>20</v>
      </c>
    </row>
    <row r="17" spans="1:14" ht="15" hidden="1" outlineLevel="2" x14ac:dyDescent="0.25">
      <c r="A17" s="11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idden="1" outlineLevel="2" x14ac:dyDescent="0.2">
      <c r="A18" s="120" t="s">
        <v>0</v>
      </c>
      <c r="B18" s="10">
        <v>1238</v>
      </c>
      <c r="C18" s="10">
        <v>1161</v>
      </c>
      <c r="D18" s="10">
        <v>2041</v>
      </c>
      <c r="E18" s="10">
        <v>1548</v>
      </c>
      <c r="F18" s="10">
        <v>125</v>
      </c>
      <c r="G18" s="10">
        <v>0</v>
      </c>
      <c r="H18" s="10">
        <v>0</v>
      </c>
      <c r="I18" s="10">
        <v>0</v>
      </c>
      <c r="J18" s="10">
        <v>1215</v>
      </c>
      <c r="K18" s="10">
        <v>1756</v>
      </c>
      <c r="L18" s="10">
        <v>1844</v>
      </c>
      <c r="M18" s="10">
        <v>430</v>
      </c>
      <c r="N18" s="10">
        <f t="shared" ref="N18:N23" si="1">SUM(B18:M18)</f>
        <v>11358</v>
      </c>
    </row>
    <row r="19" spans="1:14" hidden="1" outlineLevel="2" x14ac:dyDescent="0.2">
      <c r="A19" s="121" t="s">
        <v>1</v>
      </c>
      <c r="B19" s="9">
        <v>6419</v>
      </c>
      <c r="C19" s="9">
        <v>4982</v>
      </c>
      <c r="D19" s="9">
        <v>5637</v>
      </c>
      <c r="E19" s="9">
        <v>5001</v>
      </c>
      <c r="F19" s="9">
        <v>8947</v>
      </c>
      <c r="G19" s="9">
        <v>30427</v>
      </c>
      <c r="H19" s="9">
        <v>44996</v>
      </c>
      <c r="I19" s="9">
        <v>37096</v>
      </c>
      <c r="J19" s="9">
        <v>3998</v>
      </c>
      <c r="K19" s="9">
        <v>6318</v>
      </c>
      <c r="L19" s="9">
        <v>5455</v>
      </c>
      <c r="M19" s="9">
        <v>9715</v>
      </c>
      <c r="N19" s="9">
        <f t="shared" si="1"/>
        <v>168991</v>
      </c>
    </row>
    <row r="20" spans="1:14" hidden="1" outlineLevel="2" x14ac:dyDescent="0.2">
      <c r="A20" s="120" t="s">
        <v>2</v>
      </c>
      <c r="B20" s="10">
        <v>20304</v>
      </c>
      <c r="C20" s="10">
        <v>17542</v>
      </c>
      <c r="D20" s="10">
        <v>24588</v>
      </c>
      <c r="E20" s="10">
        <v>20829</v>
      </c>
      <c r="F20" s="10">
        <v>19410</v>
      </c>
      <c r="G20" s="10">
        <v>5112</v>
      </c>
      <c r="H20" s="10">
        <v>2869</v>
      </c>
      <c r="I20" s="10">
        <v>7807</v>
      </c>
      <c r="J20" s="10">
        <v>20336</v>
      </c>
      <c r="K20" s="10">
        <v>21839</v>
      </c>
      <c r="L20" s="10">
        <v>22691</v>
      </c>
      <c r="M20" s="10">
        <v>17408</v>
      </c>
      <c r="N20" s="10">
        <f t="shared" si="1"/>
        <v>200735</v>
      </c>
    </row>
    <row r="21" spans="1:14" hidden="1" outlineLevel="2" x14ac:dyDescent="0.2">
      <c r="A21" s="121" t="s">
        <v>3</v>
      </c>
      <c r="B21" s="9">
        <v>72</v>
      </c>
      <c r="C21" s="9">
        <v>541</v>
      </c>
      <c r="D21" s="9">
        <v>132</v>
      </c>
      <c r="E21" s="9">
        <v>145</v>
      </c>
      <c r="F21" s="9">
        <v>113</v>
      </c>
      <c r="G21" s="9">
        <v>27</v>
      </c>
      <c r="H21" s="9">
        <v>0</v>
      </c>
      <c r="I21" s="9">
        <v>315</v>
      </c>
      <c r="J21" s="9">
        <v>230</v>
      </c>
      <c r="K21" s="9">
        <v>87</v>
      </c>
      <c r="L21" s="9">
        <v>119</v>
      </c>
      <c r="M21" s="9">
        <v>91</v>
      </c>
      <c r="N21" s="9">
        <f t="shared" si="1"/>
        <v>1872</v>
      </c>
    </row>
    <row r="22" spans="1:14" hidden="1" outlineLevel="2" x14ac:dyDescent="0.2">
      <c r="A22" s="120" t="s">
        <v>36</v>
      </c>
      <c r="B22" s="10">
        <v>5982</v>
      </c>
      <c r="C22" s="10">
        <v>5620</v>
      </c>
      <c r="D22" s="10">
        <v>7135</v>
      </c>
      <c r="E22" s="10">
        <v>7256</v>
      </c>
      <c r="F22" s="10">
        <v>6377</v>
      </c>
      <c r="G22" s="10">
        <v>3081</v>
      </c>
      <c r="H22" s="10">
        <v>336</v>
      </c>
      <c r="I22" s="10">
        <v>1962</v>
      </c>
      <c r="J22" s="10">
        <v>7117</v>
      </c>
      <c r="K22" s="10">
        <v>8558</v>
      </c>
      <c r="L22" s="10">
        <v>7059</v>
      </c>
      <c r="M22" s="10">
        <v>5709</v>
      </c>
      <c r="N22" s="10">
        <f t="shared" si="1"/>
        <v>66192</v>
      </c>
    </row>
    <row r="23" spans="1:14" hidden="1" outlineLevel="2" x14ac:dyDescent="0.2">
      <c r="A23" s="121" t="s">
        <v>4</v>
      </c>
      <c r="B23" s="9">
        <v>2478</v>
      </c>
      <c r="C23" s="9">
        <v>2557</v>
      </c>
      <c r="D23" s="9">
        <v>2920</v>
      </c>
      <c r="E23" s="9">
        <v>2454</v>
      </c>
      <c r="F23" s="9">
        <v>3743</v>
      </c>
      <c r="G23" s="9">
        <v>1756</v>
      </c>
      <c r="H23" s="9">
        <v>0</v>
      </c>
      <c r="I23" s="9">
        <v>1144</v>
      </c>
      <c r="J23" s="9">
        <v>3317</v>
      </c>
      <c r="K23" s="9">
        <v>3058</v>
      </c>
      <c r="L23" s="9">
        <v>3037</v>
      </c>
      <c r="M23" s="9">
        <v>1526</v>
      </c>
      <c r="N23" s="9">
        <f t="shared" si="1"/>
        <v>27990</v>
      </c>
    </row>
    <row r="24" spans="1:14" hidden="1" outlineLevel="2" x14ac:dyDescent="0.2">
      <c r="A24" s="120" t="s">
        <v>5</v>
      </c>
      <c r="B24" s="10">
        <v>67</v>
      </c>
      <c r="C24" s="10">
        <v>69</v>
      </c>
      <c r="D24" s="10">
        <v>65</v>
      </c>
      <c r="E24" s="10">
        <v>72</v>
      </c>
      <c r="F24" s="10">
        <v>78</v>
      </c>
      <c r="G24" s="10">
        <v>81</v>
      </c>
      <c r="H24" s="10">
        <v>82</v>
      </c>
      <c r="I24" s="10">
        <v>84</v>
      </c>
      <c r="J24" s="10">
        <v>85</v>
      </c>
      <c r="K24" s="10">
        <v>84</v>
      </c>
      <c r="L24" s="10">
        <v>83</v>
      </c>
      <c r="M24" s="10">
        <v>81</v>
      </c>
      <c r="N24" s="10">
        <v>81</v>
      </c>
    </row>
    <row r="25" spans="1:14" hidden="1" outlineLevel="2" x14ac:dyDescent="0.2">
      <c r="A25" s="121" t="s">
        <v>6</v>
      </c>
      <c r="B25" s="9">
        <v>100</v>
      </c>
      <c r="C25" s="9">
        <v>133</v>
      </c>
      <c r="D25" s="9">
        <v>152</v>
      </c>
      <c r="E25" s="9">
        <v>183</v>
      </c>
      <c r="F25" s="9">
        <v>69</v>
      </c>
      <c r="G25" s="9">
        <v>85</v>
      </c>
      <c r="H25" s="9">
        <v>98</v>
      </c>
      <c r="I25" s="9">
        <v>107</v>
      </c>
      <c r="J25" s="9">
        <v>126</v>
      </c>
      <c r="K25" s="9">
        <v>133</v>
      </c>
      <c r="L25" s="9">
        <v>140</v>
      </c>
      <c r="M25" s="9">
        <v>139</v>
      </c>
      <c r="N25" s="9">
        <f>SUM(B25:M25)</f>
        <v>1465</v>
      </c>
    </row>
    <row r="26" spans="1:14" hidden="1" outlineLevel="2" x14ac:dyDescent="0.2">
      <c r="A26" s="122" t="s">
        <v>7</v>
      </c>
      <c r="B26" s="45">
        <v>144</v>
      </c>
      <c r="C26" s="45">
        <v>1212</v>
      </c>
      <c r="D26" s="45">
        <v>213</v>
      </c>
      <c r="E26" s="45">
        <v>700</v>
      </c>
      <c r="F26" s="45">
        <v>434</v>
      </c>
      <c r="G26" s="45">
        <v>142</v>
      </c>
      <c r="H26" s="45">
        <v>9</v>
      </c>
      <c r="I26" s="45">
        <v>626</v>
      </c>
      <c r="J26" s="45">
        <v>294</v>
      </c>
      <c r="K26" s="45">
        <v>694</v>
      </c>
      <c r="L26" s="45">
        <v>423</v>
      </c>
      <c r="M26" s="45">
        <v>103</v>
      </c>
      <c r="N26" s="45">
        <f>SUM(B26:M26)</f>
        <v>4994</v>
      </c>
    </row>
    <row r="27" spans="1:14" collapsed="1" x14ac:dyDescent="0.2">
      <c r="B27" s="46"/>
      <c r="C27" s="46"/>
      <c r="D27" s="46"/>
      <c r="E27" s="46"/>
      <c r="F27" s="46"/>
      <c r="G27" s="46"/>
    </row>
    <row r="28" spans="1:14" ht="15" hidden="1" outlineLevel="1" x14ac:dyDescent="0.25">
      <c r="A28" s="118" t="s">
        <v>139</v>
      </c>
      <c r="B28" s="8" t="s">
        <v>8</v>
      </c>
      <c r="C28" s="8" t="s">
        <v>9</v>
      </c>
      <c r="D28" s="8" t="s">
        <v>10</v>
      </c>
      <c r="E28" s="8" t="s">
        <v>11</v>
      </c>
      <c r="F28" s="8" t="s">
        <v>12</v>
      </c>
      <c r="G28" s="8" t="s">
        <v>13</v>
      </c>
      <c r="H28" s="8" t="s">
        <v>14</v>
      </c>
      <c r="I28" s="8" t="s">
        <v>15</v>
      </c>
      <c r="J28" s="8" t="s">
        <v>16</v>
      </c>
      <c r="K28" s="8" t="s">
        <v>17</v>
      </c>
      <c r="L28" s="8" t="s">
        <v>18</v>
      </c>
      <c r="M28" s="8" t="s">
        <v>19</v>
      </c>
      <c r="N28" s="8" t="s">
        <v>20</v>
      </c>
    </row>
    <row r="29" spans="1:14" ht="15" hidden="1" outlineLevel="1" x14ac:dyDescent="0.25">
      <c r="A29" s="11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4" hidden="1" outlineLevel="1" x14ac:dyDescent="0.2">
      <c r="A30" s="120" t="s">
        <v>144</v>
      </c>
      <c r="B30" s="10">
        <v>19653</v>
      </c>
      <c r="C30" s="10">
        <v>19381</v>
      </c>
      <c r="D30" s="10">
        <v>20913</v>
      </c>
      <c r="E30" s="10">
        <v>20521</v>
      </c>
      <c r="F30" s="10">
        <v>17571</v>
      </c>
      <c r="G30" s="10">
        <v>8851</v>
      </c>
      <c r="H30" s="10">
        <v>2549</v>
      </c>
      <c r="I30" s="10">
        <v>7302</v>
      </c>
      <c r="J30" s="10">
        <v>20538</v>
      </c>
      <c r="K30" s="10">
        <v>18827</v>
      </c>
      <c r="L30" s="10">
        <v>19191</v>
      </c>
      <c r="M30" s="10">
        <v>15029</v>
      </c>
      <c r="N30" s="10">
        <f t="shared" ref="N30:N35" si="2">SUM(B30:M30)</f>
        <v>190326</v>
      </c>
    </row>
    <row r="31" spans="1:14" hidden="1" outlineLevel="1" x14ac:dyDescent="0.2">
      <c r="A31" s="121" t="s">
        <v>147</v>
      </c>
      <c r="B31" s="9">
        <v>7569</v>
      </c>
      <c r="C31" s="9">
        <v>5113</v>
      </c>
      <c r="D31" s="9">
        <v>4240</v>
      </c>
      <c r="E31" s="9">
        <v>4867</v>
      </c>
      <c r="F31" s="9">
        <v>11343</v>
      </c>
      <c r="G31" s="9">
        <v>23004</v>
      </c>
      <c r="H31" s="9">
        <v>46569</v>
      </c>
      <c r="I31" s="9">
        <v>22736</v>
      </c>
      <c r="J31" s="9">
        <v>4921</v>
      </c>
      <c r="K31" s="9">
        <v>4557</v>
      </c>
      <c r="L31" s="9">
        <v>4344</v>
      </c>
      <c r="M31" s="9">
        <v>9895</v>
      </c>
      <c r="N31" s="9">
        <f t="shared" si="2"/>
        <v>149158</v>
      </c>
    </row>
    <row r="32" spans="1:14" ht="25.5" hidden="1" outlineLevel="1" x14ac:dyDescent="0.2">
      <c r="A32" s="120" t="s">
        <v>159</v>
      </c>
      <c r="B32" s="10">
        <v>1950</v>
      </c>
      <c r="C32" s="10">
        <v>2809</v>
      </c>
      <c r="D32" s="10">
        <v>2542</v>
      </c>
      <c r="E32" s="10">
        <v>1956</v>
      </c>
      <c r="F32" s="10">
        <v>3049</v>
      </c>
      <c r="G32" s="10">
        <v>1276</v>
      </c>
      <c r="H32" s="10">
        <v>192</v>
      </c>
      <c r="I32" s="10">
        <v>1306</v>
      </c>
      <c r="J32" s="10">
        <v>2401</v>
      </c>
      <c r="K32" s="10">
        <v>2303</v>
      </c>
      <c r="L32" s="10">
        <v>2770</v>
      </c>
      <c r="M32" s="10">
        <v>1357</v>
      </c>
      <c r="N32" s="10">
        <f t="shared" si="2"/>
        <v>23911</v>
      </c>
    </row>
    <row r="33" spans="1:14" hidden="1" outlineLevel="1" x14ac:dyDescent="0.2">
      <c r="A33" s="121" t="s">
        <v>145</v>
      </c>
      <c r="B33" s="9">
        <v>5615</v>
      </c>
      <c r="C33" s="9">
        <v>6670</v>
      </c>
      <c r="D33" s="9">
        <v>8210</v>
      </c>
      <c r="E33" s="9">
        <v>8501</v>
      </c>
      <c r="F33" s="9">
        <v>6836</v>
      </c>
      <c r="G33" s="9">
        <v>3392</v>
      </c>
      <c r="H33" s="9">
        <v>3489</v>
      </c>
      <c r="I33" s="9">
        <v>3448</v>
      </c>
      <c r="J33" s="9">
        <v>7607</v>
      </c>
      <c r="K33" s="9">
        <v>7442</v>
      </c>
      <c r="L33" s="9">
        <v>8915</v>
      </c>
      <c r="M33" s="9">
        <v>9391</v>
      </c>
      <c r="N33" s="9">
        <f t="shared" si="2"/>
        <v>79516</v>
      </c>
    </row>
    <row r="34" spans="1:14" hidden="1" outlineLevel="1" x14ac:dyDescent="0.2">
      <c r="A34" s="120" t="s">
        <v>148</v>
      </c>
      <c r="B34" s="10">
        <v>966</v>
      </c>
      <c r="C34" s="10">
        <v>1440</v>
      </c>
      <c r="D34" s="10">
        <v>1632</v>
      </c>
      <c r="E34" s="10">
        <v>1713</v>
      </c>
      <c r="F34" s="10">
        <v>382</v>
      </c>
      <c r="G34" s="10">
        <v>0</v>
      </c>
      <c r="H34" s="10">
        <v>0</v>
      </c>
      <c r="I34" s="10">
        <v>0</v>
      </c>
      <c r="J34" s="10">
        <v>1492</v>
      </c>
      <c r="K34" s="10">
        <v>1637</v>
      </c>
      <c r="L34" s="10">
        <v>1982</v>
      </c>
      <c r="M34" s="10">
        <v>155</v>
      </c>
      <c r="N34" s="10">
        <f t="shared" si="2"/>
        <v>11399</v>
      </c>
    </row>
    <row r="35" spans="1:14" ht="25.5" hidden="1" outlineLevel="1" x14ac:dyDescent="0.2">
      <c r="A35" s="121" t="s">
        <v>149</v>
      </c>
      <c r="B35" s="9">
        <v>209</v>
      </c>
      <c r="C35" s="9">
        <v>265</v>
      </c>
      <c r="D35" s="9">
        <v>329</v>
      </c>
      <c r="E35" s="9">
        <v>268</v>
      </c>
      <c r="F35" s="9">
        <v>229</v>
      </c>
      <c r="G35" s="9">
        <v>338</v>
      </c>
      <c r="H35" s="9">
        <v>259</v>
      </c>
      <c r="I35" s="9">
        <v>207</v>
      </c>
      <c r="J35" s="9">
        <v>231</v>
      </c>
      <c r="K35" s="9">
        <v>229</v>
      </c>
      <c r="L35" s="9">
        <v>245</v>
      </c>
      <c r="M35" s="9">
        <v>168</v>
      </c>
      <c r="N35" s="9">
        <f t="shared" si="2"/>
        <v>2977</v>
      </c>
    </row>
    <row r="36" spans="1:14" hidden="1" outlineLevel="1" x14ac:dyDescent="0.2">
      <c r="A36" s="120" t="s">
        <v>146</v>
      </c>
      <c r="B36" s="10">
        <v>30</v>
      </c>
      <c r="C36" s="10">
        <v>0</v>
      </c>
      <c r="D36" s="10">
        <v>32</v>
      </c>
      <c r="E36" s="10">
        <v>0</v>
      </c>
      <c r="F36" s="10">
        <v>27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17</v>
      </c>
      <c r="M36" s="10">
        <v>8</v>
      </c>
      <c r="N36" s="10">
        <f>SUM(B36:M36)</f>
        <v>114</v>
      </c>
    </row>
    <row r="37" spans="1:14" hidden="1" outlineLevel="1" x14ac:dyDescent="0.2">
      <c r="A37" s="123" t="s">
        <v>150</v>
      </c>
      <c r="B37" s="13">
        <v>75</v>
      </c>
      <c r="C37" s="13">
        <v>75</v>
      </c>
      <c r="D37" s="13">
        <v>82</v>
      </c>
      <c r="E37" s="13">
        <v>84</v>
      </c>
      <c r="F37" s="13">
        <v>84</v>
      </c>
      <c r="G37" s="13">
        <v>83</v>
      </c>
      <c r="H37" s="13">
        <v>82</v>
      </c>
      <c r="I37" s="13">
        <v>83</v>
      </c>
      <c r="J37" s="13">
        <v>82</v>
      </c>
      <c r="K37" s="13">
        <v>80</v>
      </c>
      <c r="L37" s="13">
        <v>79</v>
      </c>
      <c r="M37" s="13">
        <v>80</v>
      </c>
      <c r="N37" s="13">
        <v>80</v>
      </c>
    </row>
    <row r="38" spans="1:14" collapsed="1" x14ac:dyDescent="0.2"/>
    <row r="40" spans="1:14" ht="15" x14ac:dyDescent="0.25">
      <c r="A40" s="118" t="s">
        <v>178</v>
      </c>
      <c r="B40" s="8" t="s">
        <v>8</v>
      </c>
      <c r="C40" s="8" t="s">
        <v>9</v>
      </c>
      <c r="D40" s="8" t="s">
        <v>10</v>
      </c>
      <c r="E40" s="8" t="s">
        <v>11</v>
      </c>
      <c r="F40" s="8" t="s">
        <v>12</v>
      </c>
      <c r="G40" s="8" t="s">
        <v>13</v>
      </c>
      <c r="H40" s="8" t="s">
        <v>14</v>
      </c>
      <c r="I40" s="8" t="s">
        <v>15</v>
      </c>
      <c r="J40" s="8" t="s">
        <v>16</v>
      </c>
      <c r="K40" s="8" t="s">
        <v>17</v>
      </c>
      <c r="L40" s="8" t="s">
        <v>18</v>
      </c>
      <c r="M40" s="8" t="s">
        <v>19</v>
      </c>
      <c r="N40" s="8" t="s">
        <v>20</v>
      </c>
    </row>
    <row r="41" spans="1:14" ht="43.5" x14ac:dyDescent="0.25">
      <c r="A41" s="124" t="s">
        <v>171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>
        <f>SUM(B41:M41)</f>
        <v>0</v>
      </c>
    </row>
    <row r="42" spans="1:14" ht="42.75" x14ac:dyDescent="0.2">
      <c r="A42" s="125" t="s">
        <v>179</v>
      </c>
      <c r="B42" s="10">
        <v>136</v>
      </c>
      <c r="C42" s="10">
        <v>128</v>
      </c>
      <c r="D42" s="10">
        <v>208</v>
      </c>
      <c r="E42" s="10">
        <v>124</v>
      </c>
      <c r="F42" s="10">
        <v>132</v>
      </c>
      <c r="G42" s="10">
        <v>313</v>
      </c>
      <c r="H42" s="10">
        <v>287</v>
      </c>
      <c r="I42" s="10">
        <v>160</v>
      </c>
      <c r="J42" s="10"/>
      <c r="K42" s="10"/>
      <c r="L42" s="10"/>
      <c r="M42" s="10"/>
      <c r="N42" s="10">
        <f t="shared" ref="N42:N46" si="3">SUM(B42:M42)</f>
        <v>1488</v>
      </c>
    </row>
    <row r="43" spans="1:14" ht="28.5" x14ac:dyDescent="0.2">
      <c r="A43" s="126" t="s">
        <v>172</v>
      </c>
      <c r="B43" s="9">
        <v>2749</v>
      </c>
      <c r="C43" s="9">
        <v>5704</v>
      </c>
      <c r="D43" s="9">
        <v>5619</v>
      </c>
      <c r="E43" s="9">
        <v>4152</v>
      </c>
      <c r="F43" s="9">
        <v>3518</v>
      </c>
      <c r="G43" s="9">
        <v>19112</v>
      </c>
      <c r="H43" s="9">
        <v>34245</v>
      </c>
      <c r="I43" s="9">
        <v>9776</v>
      </c>
      <c r="J43" s="9"/>
      <c r="K43" s="9"/>
      <c r="L43" s="9"/>
      <c r="M43" s="9"/>
      <c r="N43" s="9">
        <f t="shared" si="3"/>
        <v>84875</v>
      </c>
    </row>
    <row r="44" spans="1:14" x14ac:dyDescent="0.2">
      <c r="A44" s="125" t="s">
        <v>146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>
        <f t="shared" si="3"/>
        <v>0</v>
      </c>
    </row>
    <row r="45" spans="1:14" x14ac:dyDescent="0.2">
      <c r="A45" s="126" t="s">
        <v>173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 t="shared" si="3"/>
        <v>0</v>
      </c>
    </row>
    <row r="46" spans="1:14" ht="42.75" x14ac:dyDescent="0.2">
      <c r="A46" s="125" t="s">
        <v>174</v>
      </c>
      <c r="B46" s="10">
        <v>11202</v>
      </c>
      <c r="C46" s="10">
        <v>10686</v>
      </c>
      <c r="D46" s="10">
        <v>12878</v>
      </c>
      <c r="E46" s="10">
        <v>10245</v>
      </c>
      <c r="F46" s="10">
        <v>11960</v>
      </c>
      <c r="G46" s="10">
        <v>6313</v>
      </c>
      <c r="H46" s="10">
        <v>1377</v>
      </c>
      <c r="I46" s="10">
        <v>6871</v>
      </c>
      <c r="J46" s="10"/>
      <c r="K46" s="10"/>
      <c r="L46" s="10"/>
      <c r="M46" s="10"/>
      <c r="N46" s="10">
        <f t="shared" si="3"/>
        <v>71532</v>
      </c>
    </row>
    <row r="47" spans="1:14" x14ac:dyDescent="0.2">
      <c r="A47" s="126" t="s">
        <v>175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">
      <c r="A48" s="125" t="s">
        <v>176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">
      <c r="A49" s="127" t="s">
        <v>177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177"/>
  <sheetViews>
    <sheetView topLeftCell="A61" workbookViewId="0">
      <selection activeCell="S114" sqref="S114"/>
    </sheetView>
  </sheetViews>
  <sheetFormatPr defaultRowHeight="14.25" outlineLevelRow="1" x14ac:dyDescent="0.2"/>
  <cols>
    <col min="1" max="1" width="29.75" customWidth="1"/>
    <col min="2" max="2" width="12.375" customWidth="1"/>
    <col min="3" max="11" width="8.625" customWidth="1"/>
    <col min="12" max="12" width="8.75" customWidth="1"/>
    <col min="13" max="13" width="8.625" customWidth="1"/>
    <col min="14" max="14" width="12.875" customWidth="1"/>
    <col min="15" max="15" width="10.75" hidden="1" customWidth="1"/>
  </cols>
  <sheetData>
    <row r="4" spans="1:15" ht="15" hidden="1" outlineLevel="1" x14ac:dyDescent="0.25">
      <c r="A4" s="53" t="s">
        <v>41</v>
      </c>
      <c r="B4" s="53" t="s">
        <v>8</v>
      </c>
      <c r="C4" s="53" t="s">
        <v>9</v>
      </c>
      <c r="D4" s="53" t="s">
        <v>10</v>
      </c>
      <c r="E4" s="53" t="s">
        <v>11</v>
      </c>
      <c r="F4" s="53" t="s">
        <v>12</v>
      </c>
      <c r="G4" s="53" t="s">
        <v>13</v>
      </c>
      <c r="H4" s="53" t="s">
        <v>14</v>
      </c>
      <c r="I4" s="53" t="s">
        <v>15</v>
      </c>
      <c r="J4" s="53" t="s">
        <v>16</v>
      </c>
      <c r="K4" s="53" t="s">
        <v>17</v>
      </c>
      <c r="L4" s="53" t="s">
        <v>18</v>
      </c>
      <c r="M4" s="53" t="s">
        <v>19</v>
      </c>
      <c r="N4" s="53" t="s">
        <v>20</v>
      </c>
      <c r="O4" s="53" t="s">
        <v>83</v>
      </c>
    </row>
    <row r="5" spans="1:15" ht="15" hidden="1" outlineLevel="1" x14ac:dyDescent="0.2">
      <c r="A5" s="34" t="s">
        <v>42</v>
      </c>
      <c r="B5" s="28">
        <f>Kirjasto!B5</f>
        <v>169619</v>
      </c>
      <c r="C5" s="28">
        <f>Kirjasto!C5</f>
        <v>156506</v>
      </c>
      <c r="D5" s="28">
        <f>Kirjasto!D5</f>
        <v>177044</v>
      </c>
      <c r="E5" s="28">
        <f>Kirjasto!E5</f>
        <v>153352</v>
      </c>
      <c r="F5" s="28">
        <f>Kirjasto!F5</f>
        <v>169494</v>
      </c>
      <c r="G5" s="28">
        <f>Kirjasto!G5</f>
        <v>125909</v>
      </c>
      <c r="H5" s="28">
        <f>Kirjasto!H5</f>
        <v>126001</v>
      </c>
      <c r="I5" s="28">
        <f>Kirjasto!I5</f>
        <v>155502</v>
      </c>
      <c r="J5" s="28">
        <f>Kirjasto!J5</f>
        <v>172401</v>
      </c>
      <c r="K5" s="28">
        <f>Kirjasto!K5</f>
        <v>178277</v>
      </c>
      <c r="L5" s="28">
        <f>Kirjasto!L5</f>
        <v>154886</v>
      </c>
      <c r="M5" s="28">
        <f>Kirjasto!M5</f>
        <v>136807</v>
      </c>
      <c r="N5" s="9">
        <f>SUM(B5:M5)</f>
        <v>1875798</v>
      </c>
      <c r="O5" s="9">
        <v>1900000</v>
      </c>
    </row>
    <row r="6" spans="1:15" ht="28.5" hidden="1" outlineLevel="1" x14ac:dyDescent="0.2">
      <c r="A6" s="38" t="s">
        <v>84</v>
      </c>
      <c r="B6" s="28">
        <f>Kirjasto!B6</f>
        <v>0</v>
      </c>
      <c r="C6" s="28">
        <f>Kirjasto!C6</f>
        <v>0</v>
      </c>
      <c r="D6" s="28">
        <f>Kirjasto!D6</f>
        <v>1006</v>
      </c>
      <c r="E6" s="28">
        <f>Kirjasto!E6</f>
        <v>1430</v>
      </c>
      <c r="F6" s="28">
        <f>Kirjasto!F6</f>
        <v>789</v>
      </c>
      <c r="G6" s="28">
        <f>Kirjasto!G6</f>
        <v>1071</v>
      </c>
      <c r="H6" s="28">
        <f>Kirjasto!H6</f>
        <v>1101</v>
      </c>
      <c r="I6" s="28">
        <f>Kirjasto!I6</f>
        <v>1283</v>
      </c>
      <c r="J6" s="28">
        <f>Kirjasto!J6</f>
        <v>1496</v>
      </c>
      <c r="K6" s="28">
        <f>Kirjasto!K6</f>
        <v>1915</v>
      </c>
      <c r="L6" s="28">
        <f>Kirjasto!L6</f>
        <v>2719</v>
      </c>
      <c r="M6" s="28">
        <f>Kirjasto!M6</f>
        <v>2953</v>
      </c>
      <c r="N6" s="9">
        <f>SUM(B6:M6)</f>
        <v>15763</v>
      </c>
      <c r="O6" s="9"/>
    </row>
    <row r="7" spans="1:15" ht="15" hidden="1" outlineLevel="1" x14ac:dyDescent="0.2">
      <c r="A7" s="35" t="s">
        <v>81</v>
      </c>
      <c r="B7" s="29">
        <f>Kirjasto!B7</f>
        <v>124852</v>
      </c>
      <c r="C7" s="29">
        <f>Kirjasto!C7</f>
        <v>115540</v>
      </c>
      <c r="D7" s="29">
        <f>Kirjasto!D7</f>
        <v>125690</v>
      </c>
      <c r="E7" s="29">
        <f>Kirjasto!E7</f>
        <v>116314</v>
      </c>
      <c r="F7" s="29">
        <f>Kirjasto!F7</f>
        <v>119356</v>
      </c>
      <c r="G7" s="29">
        <f>Kirjasto!G7</f>
        <v>113976</v>
      </c>
      <c r="H7" s="29">
        <f>Kirjasto!H7</f>
        <v>114021</v>
      </c>
      <c r="I7" s="29">
        <f>Kirjasto!I7</f>
        <v>132451</v>
      </c>
      <c r="J7" s="29">
        <f>Kirjasto!J7</f>
        <v>151036</v>
      </c>
      <c r="K7" s="29">
        <f>Kirjasto!K7</f>
        <v>156178</v>
      </c>
      <c r="L7" s="29">
        <f>Kirjasto!L7</f>
        <v>143247</v>
      </c>
      <c r="M7" s="29">
        <f>Kirjasto!M7</f>
        <v>130292</v>
      </c>
      <c r="N7" s="10">
        <f t="shared" ref="N7:N16" si="0">SUM(B7:M7)</f>
        <v>1542953</v>
      </c>
      <c r="O7" s="10">
        <v>1500000</v>
      </c>
    </row>
    <row r="8" spans="1:15" hidden="1" outlineLevel="1" x14ac:dyDescent="0.2">
      <c r="A8" s="5" t="s">
        <v>82</v>
      </c>
      <c r="B8" s="29">
        <f>Kirjasto!B8</f>
        <v>65172.744000000006</v>
      </c>
      <c r="C8" s="29">
        <f>Kirjasto!C8</f>
        <v>60311.880000000005</v>
      </c>
      <c r="D8" s="29">
        <f>Kirjasto!D8</f>
        <v>65610.180000000008</v>
      </c>
      <c r="E8" s="29">
        <f>Kirjasto!E8</f>
        <v>60715.90800000001</v>
      </c>
      <c r="F8" s="29">
        <f>Kirjasto!F8</f>
        <v>62303.832000000002</v>
      </c>
      <c r="G8" s="29">
        <f>Kirjasto!G8</f>
        <v>59495.472000000002</v>
      </c>
      <c r="H8" s="29">
        <f>Kirjasto!H8</f>
        <v>59518.962000000007</v>
      </c>
      <c r="I8" s="29">
        <f>Kirjasto!I8</f>
        <v>69139.422000000006</v>
      </c>
      <c r="J8" s="29">
        <f>Kirjasto!J8</f>
        <v>78840.792000000001</v>
      </c>
      <c r="K8" s="29">
        <f>Kirjasto!K8</f>
        <v>81524.915999999997</v>
      </c>
      <c r="L8" s="29">
        <f>Kirjasto!L8</f>
        <v>74774.934000000008</v>
      </c>
      <c r="M8" s="29">
        <f>Kirjasto!M8</f>
        <v>68012.424000000014</v>
      </c>
      <c r="N8" s="10">
        <f t="shared" si="0"/>
        <v>805421.46600000001</v>
      </c>
      <c r="O8" s="10"/>
    </row>
    <row r="9" spans="1:15" ht="15" hidden="1" outlineLevel="1" x14ac:dyDescent="0.2">
      <c r="A9" s="36" t="s">
        <v>43</v>
      </c>
      <c r="B9" s="28">
        <f>Kirjasto!B9</f>
        <v>262095</v>
      </c>
      <c r="C9" s="28">
        <f>Kirjasto!C9</f>
        <v>248676</v>
      </c>
      <c r="D9" s="28">
        <f>Kirjasto!D9</f>
        <v>276226</v>
      </c>
      <c r="E9" s="28">
        <f>Kirjasto!E9</f>
        <v>244231</v>
      </c>
      <c r="F9" s="28">
        <f>Kirjasto!F9</f>
        <v>227860</v>
      </c>
      <c r="G9" s="28">
        <f>Kirjasto!G9</f>
        <v>228137</v>
      </c>
      <c r="H9" s="28">
        <f>Kirjasto!H9</f>
        <v>222933</v>
      </c>
      <c r="I9" s="28">
        <f>Kirjasto!I9</f>
        <v>242848</v>
      </c>
      <c r="J9" s="28">
        <f>Kirjasto!J9</f>
        <v>266814</v>
      </c>
      <c r="K9" s="28">
        <f>Kirjasto!K9</f>
        <v>274756</v>
      </c>
      <c r="L9" s="28">
        <f>Kirjasto!L9</f>
        <v>258154</v>
      </c>
      <c r="M9" s="28">
        <f>Kirjasto!M9</f>
        <v>242890</v>
      </c>
      <c r="N9" s="9">
        <f t="shared" si="0"/>
        <v>2995620</v>
      </c>
      <c r="O9" s="9">
        <v>3000000</v>
      </c>
    </row>
    <row r="10" spans="1:15" ht="15" hidden="1" outlineLevel="1" x14ac:dyDescent="0.2">
      <c r="A10" s="35" t="s">
        <v>44</v>
      </c>
      <c r="B10" s="29">
        <f>Kirjasto!B10</f>
        <v>2042</v>
      </c>
      <c r="C10" s="29">
        <f>Kirjasto!C10</f>
        <v>1958</v>
      </c>
      <c r="D10" s="29">
        <f>Kirjasto!D10</f>
        <v>2226</v>
      </c>
      <c r="E10" s="29">
        <f>Kirjasto!E10</f>
        <v>2056</v>
      </c>
      <c r="F10" s="29">
        <f>Kirjasto!F10</f>
        <v>2097</v>
      </c>
      <c r="G10" s="29">
        <f>Kirjasto!G10</f>
        <v>1673</v>
      </c>
      <c r="H10" s="29">
        <f>Kirjasto!H10</f>
        <v>1467</v>
      </c>
      <c r="I10" s="29">
        <f>Kirjasto!I10</f>
        <v>2102</v>
      </c>
      <c r="J10" s="29">
        <f>Kirjasto!J10</f>
        <v>2329</v>
      </c>
      <c r="K10" s="29">
        <f>Kirjasto!K10</f>
        <v>2553</v>
      </c>
      <c r="L10" s="29">
        <f>Kirjasto!L10</f>
        <v>2463</v>
      </c>
      <c r="M10" s="29">
        <f>Kirjasto!M10</f>
        <v>2521</v>
      </c>
      <c r="N10" s="10">
        <f t="shared" si="0"/>
        <v>25487</v>
      </c>
      <c r="O10" s="10">
        <v>21500</v>
      </c>
    </row>
    <row r="11" spans="1:15" ht="28.5" hidden="1" outlineLevel="1" x14ac:dyDescent="0.2">
      <c r="A11" s="39" t="s">
        <v>85</v>
      </c>
      <c r="B11" s="29">
        <f>Kirjasto!B11</f>
        <v>0</v>
      </c>
      <c r="C11" s="29">
        <f>Kirjasto!C11</f>
        <v>0</v>
      </c>
      <c r="D11" s="29">
        <f>Kirjasto!D11</f>
        <v>120</v>
      </c>
      <c r="E11" s="29">
        <f>Kirjasto!E11</f>
        <v>132</v>
      </c>
      <c r="F11" s="29">
        <f>Kirjasto!F11</f>
        <v>103</v>
      </c>
      <c r="G11" s="29">
        <f>Kirjasto!G11</f>
        <v>200</v>
      </c>
      <c r="H11" s="29">
        <f>Kirjasto!H11</f>
        <v>230</v>
      </c>
      <c r="I11" s="29">
        <f>Kirjasto!I11</f>
        <v>198</v>
      </c>
      <c r="J11" s="29">
        <f>Kirjasto!J11</f>
        <v>190</v>
      </c>
      <c r="K11" s="29">
        <f>Kirjasto!K11</f>
        <v>512</v>
      </c>
      <c r="L11" s="29">
        <f>Kirjasto!L11</f>
        <v>617</v>
      </c>
      <c r="M11" s="29">
        <f>Kirjasto!M11</f>
        <v>942</v>
      </c>
      <c r="N11" s="10">
        <f t="shared" si="0"/>
        <v>3244</v>
      </c>
      <c r="O11" s="10"/>
    </row>
    <row r="12" spans="1:15" ht="15" hidden="1" outlineLevel="1" x14ac:dyDescent="0.2">
      <c r="A12" s="36" t="s">
        <v>45</v>
      </c>
      <c r="B12" s="28">
        <f>Kirjasto!B12</f>
        <v>3675</v>
      </c>
      <c r="C12" s="28">
        <f>Kirjasto!C12</f>
        <v>5090</v>
      </c>
      <c r="D12" s="28">
        <f>Kirjasto!D12</f>
        <v>6238</v>
      </c>
      <c r="E12" s="28">
        <f>Kirjasto!E12</f>
        <v>4319</v>
      </c>
      <c r="F12" s="28">
        <f>Kirjasto!F12</f>
        <v>4586</v>
      </c>
      <c r="G12" s="28">
        <f>Kirjasto!G12</f>
        <v>4262</v>
      </c>
      <c r="H12" s="28">
        <f>Kirjasto!H12</f>
        <v>4441</v>
      </c>
      <c r="I12" s="28">
        <f>Kirjasto!I12</f>
        <v>4755</v>
      </c>
      <c r="J12" s="28">
        <f>Kirjasto!J12</f>
        <v>5347</v>
      </c>
      <c r="K12" s="28">
        <f>Kirjasto!K12</f>
        <v>8161</v>
      </c>
      <c r="L12" s="28">
        <f>Kirjasto!L12</f>
        <v>10176</v>
      </c>
      <c r="M12" s="28">
        <f>Kirjasto!M12</f>
        <v>4784</v>
      </c>
      <c r="N12" s="9">
        <f t="shared" si="0"/>
        <v>65834</v>
      </c>
      <c r="O12" s="9">
        <v>58000</v>
      </c>
    </row>
    <row r="13" spans="1:15" ht="15" hidden="1" outlineLevel="1" x14ac:dyDescent="0.2">
      <c r="A13" s="35" t="s">
        <v>46</v>
      </c>
      <c r="B13" s="29">
        <f>Kirjasto!B13</f>
        <v>76</v>
      </c>
      <c r="C13" s="29">
        <f>Kirjasto!C13</f>
        <v>57</v>
      </c>
      <c r="D13" s="29">
        <f>Kirjasto!D13</f>
        <v>71</v>
      </c>
      <c r="E13" s="29">
        <f>Kirjasto!E13</f>
        <v>46</v>
      </c>
      <c r="F13" s="29">
        <f>Kirjasto!F13</f>
        <v>48</v>
      </c>
      <c r="G13" s="29">
        <f>Kirjasto!G13</f>
        <v>11</v>
      </c>
      <c r="H13" s="29">
        <f>Kirjasto!H13</f>
        <v>5</v>
      </c>
      <c r="I13" s="29">
        <f>Kirjasto!I13</f>
        <v>29</v>
      </c>
      <c r="J13" s="29">
        <f>Kirjasto!J13</f>
        <v>80</v>
      </c>
      <c r="K13" s="29">
        <f>Kirjasto!K13</f>
        <v>104</v>
      </c>
      <c r="L13" s="29">
        <f>Kirjasto!L13</f>
        <v>91</v>
      </c>
      <c r="M13" s="29">
        <f>Kirjasto!M13</f>
        <v>51</v>
      </c>
      <c r="N13" s="10">
        <f t="shared" si="0"/>
        <v>669</v>
      </c>
      <c r="O13" s="10">
        <v>600</v>
      </c>
    </row>
    <row r="14" spans="1:15" ht="15" hidden="1" outlineLevel="1" x14ac:dyDescent="0.2">
      <c r="A14" s="36" t="s">
        <v>47</v>
      </c>
      <c r="B14" s="28">
        <f>Kirjasto!B14</f>
        <v>1354</v>
      </c>
      <c r="C14" s="28">
        <f>Kirjasto!C14</f>
        <v>1146</v>
      </c>
      <c r="D14" s="28">
        <f>Kirjasto!D14</f>
        <v>1238</v>
      </c>
      <c r="E14" s="28">
        <f>Kirjasto!E14</f>
        <v>832</v>
      </c>
      <c r="F14" s="28">
        <f>Kirjasto!F14</f>
        <v>919</v>
      </c>
      <c r="G14" s="28">
        <f>Kirjasto!G14</f>
        <v>95</v>
      </c>
      <c r="H14" s="28">
        <f>Kirjasto!H14</f>
        <v>13</v>
      </c>
      <c r="I14" s="28">
        <f>Kirjasto!I14</f>
        <v>476</v>
      </c>
      <c r="J14" s="28">
        <f>Kirjasto!J14</f>
        <v>1802</v>
      </c>
      <c r="K14" s="28">
        <f>Kirjasto!K14</f>
        <v>2036</v>
      </c>
      <c r="L14" s="28">
        <f>Kirjasto!L14</f>
        <v>1342</v>
      </c>
      <c r="M14" s="28">
        <f>Kirjasto!M14</f>
        <v>889</v>
      </c>
      <c r="N14" s="9">
        <f t="shared" si="0"/>
        <v>12142</v>
      </c>
      <c r="O14" s="9">
        <v>10000</v>
      </c>
    </row>
    <row r="15" spans="1:15" ht="30" hidden="1" outlineLevel="1" x14ac:dyDescent="0.2">
      <c r="A15" s="35" t="s">
        <v>48</v>
      </c>
      <c r="B15" s="29">
        <f>Kirjasto!B15</f>
        <v>79</v>
      </c>
      <c r="C15" s="29">
        <f>Kirjasto!C15</f>
        <v>135</v>
      </c>
      <c r="D15" s="29">
        <f>Kirjasto!D15</f>
        <v>168</v>
      </c>
      <c r="E15" s="29">
        <f>Kirjasto!E15</f>
        <v>169</v>
      </c>
      <c r="F15" s="29">
        <f>Kirjasto!F15</f>
        <v>107</v>
      </c>
      <c r="G15" s="29">
        <f>Kirjasto!G15</f>
        <v>48</v>
      </c>
      <c r="H15" s="29">
        <f>Kirjasto!H15</f>
        <v>32</v>
      </c>
      <c r="I15" s="29">
        <f>Kirjasto!I15</f>
        <v>49</v>
      </c>
      <c r="J15" s="29">
        <f>Kirjasto!J15</f>
        <v>149</v>
      </c>
      <c r="K15" s="29">
        <f>Kirjasto!K15</f>
        <v>234</v>
      </c>
      <c r="L15" s="29">
        <f>Kirjasto!L15</f>
        <v>244</v>
      </c>
      <c r="M15" s="29">
        <f>Kirjasto!M15</f>
        <v>103</v>
      </c>
      <c r="N15" s="10">
        <f t="shared" si="0"/>
        <v>1517</v>
      </c>
      <c r="O15" s="10">
        <v>1200</v>
      </c>
    </row>
    <row r="16" spans="1:15" ht="15" hidden="1" outlineLevel="1" x14ac:dyDescent="0.2">
      <c r="A16" s="36" t="s">
        <v>49</v>
      </c>
      <c r="B16" s="54">
        <f>Kirjasto!B16</f>
        <v>1182</v>
      </c>
      <c r="C16" s="54">
        <f>Kirjasto!C16</f>
        <v>2046</v>
      </c>
      <c r="D16" s="54">
        <f>Kirjasto!D16</f>
        <v>2462</v>
      </c>
      <c r="E16" s="54">
        <f>Kirjasto!E16</f>
        <v>2781</v>
      </c>
      <c r="F16" s="54">
        <f>Kirjasto!F16</f>
        <v>3855</v>
      </c>
      <c r="G16" s="54">
        <f>Kirjasto!G16</f>
        <v>583</v>
      </c>
      <c r="H16" s="54">
        <f>Kirjasto!H16</f>
        <v>242</v>
      </c>
      <c r="I16" s="54">
        <f>Kirjasto!I16</f>
        <v>1866</v>
      </c>
      <c r="J16" s="54">
        <f>Kirjasto!J16</f>
        <v>2670</v>
      </c>
      <c r="K16" s="54">
        <f>Kirjasto!K16</f>
        <v>4105</v>
      </c>
      <c r="L16" s="54">
        <f>Kirjasto!L16</f>
        <v>4717</v>
      </c>
      <c r="M16" s="54">
        <f>Kirjasto!M16</f>
        <v>1561</v>
      </c>
      <c r="N16" s="32">
        <f t="shared" si="0"/>
        <v>28070</v>
      </c>
      <c r="O16" s="32">
        <v>20000</v>
      </c>
    </row>
    <row r="17" spans="1:15" ht="15" hidden="1" outlineLevel="1" x14ac:dyDescent="0.2">
      <c r="A17" s="3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2"/>
    </row>
    <row r="18" spans="1:15" ht="25.5" hidden="1" outlineLevel="1" x14ac:dyDescent="0.2">
      <c r="A18" s="40" t="s">
        <v>86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9"/>
      <c r="O18" s="9"/>
    </row>
    <row r="19" spans="1:15" hidden="1" outlineLevel="1" x14ac:dyDescent="0.2">
      <c r="A19" s="42" t="s">
        <v>87</v>
      </c>
    </row>
    <row r="20" spans="1:15" hidden="1" outlineLevel="1" x14ac:dyDescent="0.2">
      <c r="A20" s="42" t="s">
        <v>88</v>
      </c>
      <c r="B20" s="33"/>
    </row>
    <row r="21" spans="1:15" collapsed="1" x14ac:dyDescent="0.2">
      <c r="A21" s="41"/>
    </row>
    <row r="22" spans="1:15" ht="15" hidden="1" outlineLevel="1" x14ac:dyDescent="0.25">
      <c r="A22" s="53" t="s">
        <v>89</v>
      </c>
      <c r="B22" s="53" t="s">
        <v>8</v>
      </c>
      <c r="C22" s="53" t="s">
        <v>9</v>
      </c>
      <c r="D22" s="53" t="s">
        <v>10</v>
      </c>
      <c r="E22" s="53" t="s">
        <v>11</v>
      </c>
      <c r="F22" s="53" t="s">
        <v>12</v>
      </c>
      <c r="G22" s="53" t="s">
        <v>13</v>
      </c>
      <c r="H22" s="53" t="s">
        <v>14</v>
      </c>
      <c r="I22" s="53" t="s">
        <v>15</v>
      </c>
      <c r="J22" s="53" t="s">
        <v>16</v>
      </c>
      <c r="K22" s="53" t="s">
        <v>17</v>
      </c>
      <c r="L22" s="53" t="s">
        <v>18</v>
      </c>
      <c r="M22" s="53" t="s">
        <v>19</v>
      </c>
      <c r="N22" s="53" t="s">
        <v>20</v>
      </c>
      <c r="O22" s="53" t="s">
        <v>83</v>
      </c>
    </row>
    <row r="23" spans="1:15" ht="15" hidden="1" outlineLevel="1" x14ac:dyDescent="0.2">
      <c r="A23" s="34" t="s">
        <v>42</v>
      </c>
      <c r="B23" s="28">
        <f>Kirjasto!B31</f>
        <v>162809</v>
      </c>
      <c r="C23" s="28">
        <f>Kirjasto!C31</f>
        <v>160998</v>
      </c>
      <c r="D23" s="28">
        <f>Kirjasto!D31</f>
        <v>178913</v>
      </c>
      <c r="E23" s="28">
        <f>Kirjasto!E31</f>
        <v>179723</v>
      </c>
      <c r="F23" s="28">
        <f>Kirjasto!F31</f>
        <v>155836</v>
      </c>
      <c r="G23" s="28">
        <f>Kirjasto!G31</f>
        <v>131736</v>
      </c>
      <c r="H23" s="28">
        <f>Kirjasto!H31</f>
        <v>135762</v>
      </c>
      <c r="I23" s="28">
        <f>Kirjasto!I31</f>
        <v>156995</v>
      </c>
      <c r="J23" s="28">
        <f>Kirjasto!J31</f>
        <v>178743</v>
      </c>
      <c r="K23" s="28">
        <f>Kirjasto!K31</f>
        <v>185489</v>
      </c>
      <c r="L23" s="28">
        <f>Kirjasto!L31</f>
        <v>159377</v>
      </c>
      <c r="M23" s="28">
        <f>Kirjasto!M31</f>
        <v>149295</v>
      </c>
      <c r="N23" s="9">
        <f>SUM(B23:M23)</f>
        <v>1935676</v>
      </c>
      <c r="O23" s="9"/>
    </row>
    <row r="24" spans="1:15" ht="28.5" hidden="1" outlineLevel="1" x14ac:dyDescent="0.2">
      <c r="A24" s="38" t="s">
        <v>84</v>
      </c>
      <c r="B24" s="28">
        <f>Kirjasto!B32</f>
        <v>5571</v>
      </c>
      <c r="C24" s="28">
        <f>Kirjasto!C32</f>
        <v>5063</v>
      </c>
      <c r="D24" s="28">
        <f>Kirjasto!D32</f>
        <v>6881</v>
      </c>
      <c r="E24" s="28">
        <f>Kirjasto!E32</f>
        <v>5418</v>
      </c>
      <c r="F24" s="28">
        <f>Kirjasto!F32</f>
        <v>5049</v>
      </c>
      <c r="G24" s="28">
        <f>Kirjasto!G32</f>
        <v>7425</v>
      </c>
      <c r="H24" s="28">
        <f>Kirjasto!H32</f>
        <v>7548</v>
      </c>
      <c r="I24" s="28">
        <f>Kirjasto!I32</f>
        <v>6792</v>
      </c>
      <c r="J24" s="28">
        <f>Kirjasto!J32</f>
        <v>7783</v>
      </c>
      <c r="K24" s="28">
        <f>Kirjasto!K32</f>
        <v>11000</v>
      </c>
      <c r="L24" s="28">
        <f>Kirjasto!L32</f>
        <v>7809</v>
      </c>
      <c r="M24" s="28">
        <f>Kirjasto!M32</f>
        <v>9329</v>
      </c>
      <c r="N24" s="9">
        <f t="shared" ref="N24:N34" si="1">SUM(B24:M24)</f>
        <v>85668</v>
      </c>
      <c r="O24" s="9"/>
    </row>
    <row r="25" spans="1:15" ht="15" hidden="1" outlineLevel="1" x14ac:dyDescent="0.2">
      <c r="A25" s="35" t="s">
        <v>81</v>
      </c>
      <c r="B25" s="29">
        <f>Kirjasto!B33</f>
        <v>156010</v>
      </c>
      <c r="C25" s="29">
        <f>Kirjasto!C33</f>
        <v>148678</v>
      </c>
      <c r="D25" s="29">
        <f>Kirjasto!D33</f>
        <v>158439</v>
      </c>
      <c r="E25" s="29">
        <f>Kirjasto!E33</f>
        <v>113642</v>
      </c>
      <c r="F25" s="29">
        <f>Kirjasto!F33</f>
        <v>109811</v>
      </c>
      <c r="G25" s="29">
        <f>Kirjasto!G33</f>
        <v>104058</v>
      </c>
      <c r="H25" s="29">
        <f>Kirjasto!H33</f>
        <v>105171</v>
      </c>
      <c r="I25" s="29">
        <f>Kirjasto!I33</f>
        <v>117800</v>
      </c>
      <c r="J25" s="29">
        <f>Kirjasto!J33</f>
        <v>134025</v>
      </c>
      <c r="K25" s="29">
        <f>Kirjasto!K33</f>
        <v>135038</v>
      </c>
      <c r="L25" s="29">
        <f>Kirjasto!L33</f>
        <v>116483</v>
      </c>
      <c r="M25" s="29">
        <f>Kirjasto!M33</f>
        <v>124968</v>
      </c>
      <c r="N25" s="10">
        <f t="shared" si="1"/>
        <v>1524123</v>
      </c>
      <c r="O25" s="10"/>
    </row>
    <row r="26" spans="1:15" hidden="1" outlineLevel="1" x14ac:dyDescent="0.2">
      <c r="A26" s="5" t="s">
        <v>82</v>
      </c>
      <c r="B26" s="29">
        <f>Kirjasto!B34</f>
        <v>81718.038</v>
      </c>
      <c r="C26" s="29">
        <f>Kirjasto!C34</f>
        <v>77877.536399999997</v>
      </c>
      <c r="D26" s="29">
        <f>Kirjasto!D34</f>
        <v>82990.348200000008</v>
      </c>
      <c r="E26" s="29">
        <f>Kirjasto!E34</f>
        <v>59525.679600000003</v>
      </c>
      <c r="F26" s="29">
        <f>Kirjasto!F34</f>
        <v>57519.001799999998</v>
      </c>
      <c r="G26" s="29">
        <f>Kirjasto!G34</f>
        <v>54505.580399999999</v>
      </c>
      <c r="H26" s="29">
        <f>Kirjasto!H34</f>
        <v>55088.569800000005</v>
      </c>
      <c r="I26" s="29">
        <f>Kirjasto!I34</f>
        <v>61703.64</v>
      </c>
      <c r="J26" s="29">
        <f>Kirjasto!J34</f>
        <v>70202.294999999998</v>
      </c>
      <c r="K26" s="29">
        <f>Kirjasto!K34</f>
        <v>70732.904400000014</v>
      </c>
      <c r="L26" s="29">
        <f>Kirjasto!L34</f>
        <v>61013.795400000003</v>
      </c>
      <c r="M26" s="29">
        <f>Kirjasto!M34</f>
        <v>65458.238400000009</v>
      </c>
      <c r="N26" s="10">
        <f t="shared" si="1"/>
        <v>798335.6274</v>
      </c>
      <c r="O26" s="10"/>
    </row>
    <row r="27" spans="1:15" ht="15" hidden="1" outlineLevel="1" x14ac:dyDescent="0.2">
      <c r="A27" s="36" t="s">
        <v>43</v>
      </c>
      <c r="B27" s="28">
        <f>Kirjasto!B35</f>
        <v>266331</v>
      </c>
      <c r="C27" s="28">
        <f>Kirjasto!C35</f>
        <v>260075</v>
      </c>
      <c r="D27" s="28">
        <f>Kirjasto!D35</f>
        <v>286771</v>
      </c>
      <c r="E27" s="28">
        <f>Kirjasto!E35</f>
        <v>254240</v>
      </c>
      <c r="F27" s="28">
        <f>Kirjasto!F35</f>
        <v>240739</v>
      </c>
      <c r="G27" s="28">
        <f>Kirjasto!G35</f>
        <v>240080</v>
      </c>
      <c r="H27" s="28">
        <f>Kirjasto!H35</f>
        <v>248251</v>
      </c>
      <c r="I27" s="28">
        <f>Kirjasto!I35</f>
        <v>254615</v>
      </c>
      <c r="J27" s="28">
        <f>Kirjasto!J35</f>
        <v>271003</v>
      </c>
      <c r="K27" s="28">
        <f>Kirjasto!K35</f>
        <v>273545</v>
      </c>
      <c r="L27" s="28">
        <f>Kirjasto!L35</f>
        <v>207053</v>
      </c>
      <c r="M27" s="28">
        <f>Kirjasto!M35</f>
        <v>271523</v>
      </c>
      <c r="N27" s="9">
        <f t="shared" si="1"/>
        <v>3074226</v>
      </c>
      <c r="O27" s="9"/>
    </row>
    <row r="28" spans="1:15" ht="15" hidden="1" outlineLevel="1" x14ac:dyDescent="0.2">
      <c r="A28" s="35" t="s">
        <v>44</v>
      </c>
      <c r="B28" s="29">
        <f>Kirjasto!B38</f>
        <v>2748</v>
      </c>
      <c r="C28" s="29">
        <f>Kirjasto!C38</f>
        <v>2720</v>
      </c>
      <c r="D28" s="29">
        <f>Kirjasto!D38</f>
        <v>3017</v>
      </c>
      <c r="E28" s="29">
        <f>Kirjasto!E38</f>
        <v>2610</v>
      </c>
      <c r="F28" s="29">
        <f>Kirjasto!F38</f>
        <v>2633</v>
      </c>
      <c r="G28" s="29">
        <f>Kirjasto!G38</f>
        <v>2398</v>
      </c>
      <c r="H28" s="29">
        <f>Kirjasto!H38</f>
        <v>2226</v>
      </c>
      <c r="I28" s="29">
        <f>Kirjasto!I38</f>
        <v>2834</v>
      </c>
      <c r="J28" s="29">
        <f>Kirjasto!J38</f>
        <v>3156</v>
      </c>
      <c r="K28" s="29">
        <f>Kirjasto!K38</f>
        <v>3193</v>
      </c>
      <c r="L28" s="29">
        <f>Kirjasto!L38</f>
        <v>2514</v>
      </c>
      <c r="M28" s="29">
        <f>Kirjasto!M38</f>
        <v>2796</v>
      </c>
      <c r="N28" s="10">
        <f t="shared" si="1"/>
        <v>32845</v>
      </c>
      <c r="O28" s="10"/>
    </row>
    <row r="29" spans="1:15" ht="28.5" hidden="1" outlineLevel="1" x14ac:dyDescent="0.2">
      <c r="A29" s="39" t="s">
        <v>85</v>
      </c>
      <c r="B29" s="29">
        <f>Kirjasto!B39</f>
        <v>972</v>
      </c>
      <c r="C29" s="29">
        <f>Kirjasto!C39</f>
        <v>992</v>
      </c>
      <c r="D29" s="29">
        <f>Kirjasto!D39</f>
        <v>992</v>
      </c>
      <c r="E29" s="29">
        <f>Kirjasto!E39</f>
        <v>872</v>
      </c>
      <c r="F29" s="29">
        <f>Kirjasto!F39</f>
        <v>953</v>
      </c>
      <c r="G29" s="29">
        <f>Kirjasto!G39</f>
        <v>1134</v>
      </c>
      <c r="H29" s="29">
        <f>Kirjasto!H39</f>
        <v>1222</v>
      </c>
      <c r="I29" s="29">
        <f>Kirjasto!I39</f>
        <v>1098</v>
      </c>
      <c r="J29" s="29">
        <f>Kirjasto!J39</f>
        <v>1214</v>
      </c>
      <c r="K29" s="29">
        <f>Kirjasto!K39</f>
        <v>1293</v>
      </c>
      <c r="L29" s="29">
        <f>Kirjasto!L39</f>
        <v>948</v>
      </c>
      <c r="M29" s="29">
        <f>Kirjasto!M39</f>
        <v>1084</v>
      </c>
      <c r="N29" s="10">
        <f t="shared" si="1"/>
        <v>12774</v>
      </c>
      <c r="O29" s="10"/>
    </row>
    <row r="30" spans="1:15" ht="15" hidden="1" outlineLevel="1" x14ac:dyDescent="0.2">
      <c r="A30" s="36" t="s">
        <v>45</v>
      </c>
      <c r="B30" s="28">
        <f>Kirjasto!B40</f>
        <v>3784</v>
      </c>
      <c r="C30" s="28">
        <f>Kirjasto!C40</f>
        <v>4877</v>
      </c>
      <c r="D30" s="28">
        <f>Kirjasto!D40</f>
        <v>5753</v>
      </c>
      <c r="E30" s="28">
        <f>Kirjasto!E40</f>
        <v>5060</v>
      </c>
      <c r="F30" s="28">
        <f>Kirjasto!F40</f>
        <v>4091</v>
      </c>
      <c r="G30" s="28">
        <f>Kirjasto!G40</f>
        <v>3392</v>
      </c>
      <c r="H30" s="28">
        <f>Kirjasto!H40</f>
        <v>2550</v>
      </c>
      <c r="I30" s="28">
        <f>Kirjasto!I40</f>
        <v>3348</v>
      </c>
      <c r="J30" s="28">
        <f>Kirjasto!J40</f>
        <v>3439</v>
      </c>
      <c r="K30" s="28">
        <f>Kirjasto!K40</f>
        <v>6371</v>
      </c>
      <c r="L30" s="28">
        <f>Kirjasto!L40</f>
        <v>7303</v>
      </c>
      <c r="M30" s="28">
        <f>Kirjasto!M40</f>
        <v>7764</v>
      </c>
      <c r="N30" s="9">
        <f t="shared" si="1"/>
        <v>57732</v>
      </c>
      <c r="O30" s="9"/>
    </row>
    <row r="31" spans="1:15" ht="15" hidden="1" outlineLevel="1" x14ac:dyDescent="0.2">
      <c r="A31" s="35" t="s">
        <v>46</v>
      </c>
      <c r="B31" s="29">
        <f>Kirjasto!B41</f>
        <v>78</v>
      </c>
      <c r="C31" s="29">
        <f>Kirjasto!C41</f>
        <v>86</v>
      </c>
      <c r="D31" s="29">
        <f>Kirjasto!D41</f>
        <v>105</v>
      </c>
      <c r="E31" s="29">
        <f>Kirjasto!E41</f>
        <v>86</v>
      </c>
      <c r="F31" s="29">
        <f>Kirjasto!F41</f>
        <v>66</v>
      </c>
      <c r="G31" s="29">
        <f>Kirjasto!G41</f>
        <v>16</v>
      </c>
      <c r="H31" s="29">
        <f>Kirjasto!H41</f>
        <v>8</v>
      </c>
      <c r="I31" s="29">
        <f>Kirjasto!I41</f>
        <v>24</v>
      </c>
      <c r="J31" s="29">
        <f>Kirjasto!J41</f>
        <v>100</v>
      </c>
      <c r="K31" s="29">
        <f>Kirjasto!K41</f>
        <v>110</v>
      </c>
      <c r="L31" s="29">
        <f>Kirjasto!L41</f>
        <v>85</v>
      </c>
      <c r="M31" s="29">
        <f>Kirjasto!M41</f>
        <v>63</v>
      </c>
      <c r="N31" s="10">
        <f t="shared" si="1"/>
        <v>827</v>
      </c>
      <c r="O31" s="10"/>
    </row>
    <row r="32" spans="1:15" ht="15" hidden="1" outlineLevel="1" x14ac:dyDescent="0.2">
      <c r="A32" s="36" t="s">
        <v>47</v>
      </c>
      <c r="B32" s="28">
        <f>Kirjasto!B42</f>
        <v>1112</v>
      </c>
      <c r="C32" s="28">
        <f>Kirjasto!C42</f>
        <v>1272</v>
      </c>
      <c r="D32" s="28">
        <f>Kirjasto!D42</f>
        <v>1398</v>
      </c>
      <c r="E32" s="28">
        <f>Kirjasto!E42</f>
        <v>1462</v>
      </c>
      <c r="F32" s="28">
        <f>Kirjasto!F42</f>
        <v>925</v>
      </c>
      <c r="G32" s="28">
        <f>Kirjasto!G42</f>
        <v>112</v>
      </c>
      <c r="H32" s="28">
        <f>Kirjasto!H42</f>
        <v>62</v>
      </c>
      <c r="I32" s="28">
        <f>Kirjasto!I42</f>
        <v>388</v>
      </c>
      <c r="J32" s="28">
        <f>Kirjasto!J42</f>
        <v>1762</v>
      </c>
      <c r="K32" s="28">
        <f>Kirjasto!K42</f>
        <v>1674</v>
      </c>
      <c r="L32" s="28">
        <f>Kirjasto!L42</f>
        <v>1151</v>
      </c>
      <c r="M32" s="28">
        <f>Kirjasto!M42</f>
        <v>1004</v>
      </c>
      <c r="N32" s="9">
        <f t="shared" si="1"/>
        <v>12322</v>
      </c>
      <c r="O32" s="9"/>
    </row>
    <row r="33" spans="1:15" ht="30" hidden="1" outlineLevel="1" x14ac:dyDescent="0.2">
      <c r="A33" s="35" t="s">
        <v>48</v>
      </c>
      <c r="B33" s="29">
        <f>Kirjasto!B43</f>
        <v>78</v>
      </c>
      <c r="C33" s="29">
        <f>Kirjasto!C43</f>
        <v>156</v>
      </c>
      <c r="D33" s="29">
        <f>Kirjasto!D43</f>
        <v>169</v>
      </c>
      <c r="E33" s="29">
        <f>Kirjasto!E43</f>
        <v>133</v>
      </c>
      <c r="F33" s="29">
        <f>Kirjasto!F43</f>
        <v>113</v>
      </c>
      <c r="G33" s="29">
        <f>Kirjasto!G43</f>
        <v>56</v>
      </c>
      <c r="H33" s="29">
        <f>Kirjasto!H43</f>
        <v>11</v>
      </c>
      <c r="I33" s="29">
        <f>Kirjasto!I43</f>
        <v>40</v>
      </c>
      <c r="J33" s="29">
        <f>Kirjasto!J43</f>
        <v>113</v>
      </c>
      <c r="K33" s="29">
        <f>Kirjasto!K43</f>
        <v>187</v>
      </c>
      <c r="L33" s="29">
        <f>Kirjasto!L43</f>
        <v>159</v>
      </c>
      <c r="M33" s="29">
        <f>Kirjasto!M43</f>
        <v>60</v>
      </c>
      <c r="N33" s="10">
        <f t="shared" si="1"/>
        <v>1275</v>
      </c>
      <c r="O33" s="10"/>
    </row>
    <row r="34" spans="1:15" ht="15" hidden="1" outlineLevel="1" x14ac:dyDescent="0.2">
      <c r="A34" s="36" t="s">
        <v>49</v>
      </c>
      <c r="B34" s="54">
        <f>Kirjasto!B44</f>
        <v>1193</v>
      </c>
      <c r="C34" s="54">
        <f>Kirjasto!C44</f>
        <v>2920</v>
      </c>
      <c r="D34" s="54">
        <f>Kirjasto!D44</f>
        <v>2943</v>
      </c>
      <c r="E34" s="54">
        <f>Kirjasto!E44</f>
        <v>2074</v>
      </c>
      <c r="F34" s="54">
        <f>Kirjasto!F44</f>
        <v>2717</v>
      </c>
      <c r="G34" s="54">
        <f>Kirjasto!G44</f>
        <v>1022</v>
      </c>
      <c r="H34" s="54">
        <f>Kirjasto!H44</f>
        <v>192</v>
      </c>
      <c r="I34" s="54">
        <f>Kirjasto!I44</f>
        <v>1203</v>
      </c>
      <c r="J34" s="54">
        <f>Kirjasto!J44</f>
        <v>3715</v>
      </c>
      <c r="K34" s="54">
        <f>Kirjasto!K44</f>
        <v>4214</v>
      </c>
      <c r="L34" s="54">
        <f>Kirjasto!L44</f>
        <v>4434</v>
      </c>
      <c r="M34" s="54">
        <f>Kirjasto!M44</f>
        <v>1341</v>
      </c>
      <c r="N34" s="32">
        <f t="shared" si="1"/>
        <v>27968</v>
      </c>
      <c r="O34" s="32"/>
    </row>
    <row r="35" spans="1:15" collapsed="1" x14ac:dyDescent="0.2"/>
    <row r="36" spans="1:15" ht="15" hidden="1" outlineLevel="1" x14ac:dyDescent="0.25">
      <c r="A36" s="8" t="s">
        <v>137</v>
      </c>
      <c r="B36" s="8" t="s">
        <v>8</v>
      </c>
      <c r="C36" s="8" t="s">
        <v>9</v>
      </c>
      <c r="D36" s="8" t="s">
        <v>10</v>
      </c>
      <c r="E36" s="8" t="s">
        <v>11</v>
      </c>
      <c r="F36" s="8" t="s">
        <v>12</v>
      </c>
      <c r="G36" s="8" t="s">
        <v>13</v>
      </c>
      <c r="H36" s="8" t="s">
        <v>14</v>
      </c>
      <c r="I36" s="8" t="s">
        <v>15</v>
      </c>
      <c r="J36" s="8" t="s">
        <v>16</v>
      </c>
      <c r="K36" s="8" t="s">
        <v>17</v>
      </c>
      <c r="L36" s="8" t="s">
        <v>18</v>
      </c>
      <c r="M36" s="8" t="s">
        <v>19</v>
      </c>
      <c r="N36" s="8" t="s">
        <v>20</v>
      </c>
      <c r="O36" s="8" t="s">
        <v>83</v>
      </c>
    </row>
    <row r="37" spans="1:15" ht="15" hidden="1" outlineLevel="1" x14ac:dyDescent="0.2">
      <c r="A37" s="34" t="s">
        <v>42</v>
      </c>
      <c r="B37" s="18">
        <f>Kirjasto!B49</f>
        <v>160910</v>
      </c>
      <c r="C37" s="18">
        <f>Kirjasto!C49</f>
        <v>170208</v>
      </c>
      <c r="D37" s="18">
        <f>Kirjasto!D49</f>
        <v>174352</v>
      </c>
      <c r="E37" s="18">
        <f>Kirjasto!E49</f>
        <v>178570</v>
      </c>
      <c r="F37" s="18">
        <f>Kirjasto!F49</f>
        <v>166653</v>
      </c>
      <c r="G37" s="18">
        <f>Kirjasto!G49</f>
        <v>135608</v>
      </c>
      <c r="H37" s="18">
        <f>Kirjasto!H49</f>
        <v>135554</v>
      </c>
      <c r="I37" s="18">
        <f>Kirjasto!I49</f>
        <v>170618</v>
      </c>
      <c r="J37" s="18">
        <f>Kirjasto!J49</f>
        <v>182432</v>
      </c>
      <c r="K37" s="18">
        <f>Kirjasto!K49</f>
        <v>180838</v>
      </c>
      <c r="L37" s="18">
        <f>Kirjasto!L49</f>
        <v>173376</v>
      </c>
      <c r="M37" s="18">
        <f>Kirjasto!M49</f>
        <v>144062</v>
      </c>
      <c r="N37" s="9">
        <f>SUM(B37:M37)</f>
        <v>1973181</v>
      </c>
      <c r="O37" s="9">
        <f>Kirjasto!O49</f>
        <v>1950000</v>
      </c>
    </row>
    <row r="38" spans="1:15" ht="28.5" hidden="1" outlineLevel="1" x14ac:dyDescent="0.2">
      <c r="A38" s="38" t="s">
        <v>84</v>
      </c>
      <c r="B38" s="18">
        <f>Kirjasto!B50</f>
        <v>10190</v>
      </c>
      <c r="C38" s="18">
        <f>Kirjasto!C50</f>
        <v>10257</v>
      </c>
      <c r="D38" s="18">
        <f>Kirjasto!D50</f>
        <v>11512</v>
      </c>
      <c r="E38" s="18">
        <f>Kirjasto!E50</f>
        <v>13172</v>
      </c>
      <c r="F38" s="18">
        <f>Kirjasto!F50</f>
        <v>11106</v>
      </c>
      <c r="G38" s="18">
        <f>Kirjasto!G50</f>
        <v>10755</v>
      </c>
      <c r="H38" s="18">
        <f>Kirjasto!H50</f>
        <v>13345</v>
      </c>
      <c r="I38" s="18">
        <f>Kirjasto!I50</f>
        <v>13491</v>
      </c>
      <c r="J38" s="18">
        <f>Kirjasto!J50</f>
        <v>15242</v>
      </c>
      <c r="K38" s="18">
        <f>Kirjasto!K50</f>
        <v>15063</v>
      </c>
      <c r="L38" s="18">
        <f>Kirjasto!L50</f>
        <v>15473</v>
      </c>
      <c r="M38" s="18">
        <f>Kirjasto!M50</f>
        <v>13816</v>
      </c>
      <c r="N38" s="9">
        <f t="shared" ref="N38:N50" si="2">SUM(B38:M38)</f>
        <v>153422</v>
      </c>
      <c r="O38" s="9">
        <f>Kirjasto!O50</f>
        <v>0</v>
      </c>
    </row>
    <row r="39" spans="1:15" ht="15" hidden="1" outlineLevel="1" x14ac:dyDescent="0.2">
      <c r="A39" s="35" t="s">
        <v>81</v>
      </c>
      <c r="B39" s="63">
        <f>Kirjasto!B51</f>
        <v>139448</v>
      </c>
      <c r="C39" s="63">
        <f>Kirjasto!C51</f>
        <v>130592</v>
      </c>
      <c r="D39" s="63">
        <f>Kirjasto!D51</f>
        <v>144219</v>
      </c>
      <c r="E39" s="63">
        <f>Kirjasto!E51</f>
        <v>129417</v>
      </c>
      <c r="F39" s="63">
        <f>Kirjasto!F51</f>
        <v>120516</v>
      </c>
      <c r="G39" s="63">
        <f>Kirjasto!G51</f>
        <v>107752</v>
      </c>
      <c r="H39" s="63">
        <f>Kirjasto!H51</f>
        <v>107673</v>
      </c>
      <c r="I39" s="63">
        <f>Kirjasto!I51</f>
        <v>129809</v>
      </c>
      <c r="J39" s="63">
        <f>Kirjasto!J51</f>
        <v>142172</v>
      </c>
      <c r="K39" s="63">
        <f>Kirjasto!K51</f>
        <v>149016</v>
      </c>
      <c r="L39" s="63">
        <f>Kirjasto!L51</f>
        <v>143456</v>
      </c>
      <c r="M39" s="63">
        <f>Kirjasto!M51</f>
        <v>124622</v>
      </c>
      <c r="N39" s="19">
        <f t="shared" si="2"/>
        <v>1568692</v>
      </c>
      <c r="O39" s="70">
        <f>Kirjasto!O51</f>
        <v>1400000</v>
      </c>
    </row>
    <row r="40" spans="1:15" hidden="1" outlineLevel="1" x14ac:dyDescent="0.2">
      <c r="A40" s="5" t="s">
        <v>156</v>
      </c>
      <c r="B40" s="19">
        <f t="shared" ref="B40:M40" si="3">SUM(B39/100*45.28)</f>
        <v>63142.054400000001</v>
      </c>
      <c r="C40" s="19">
        <f t="shared" si="3"/>
        <v>59132.057600000007</v>
      </c>
      <c r="D40" s="19">
        <f t="shared" si="3"/>
        <v>65302.363200000007</v>
      </c>
      <c r="E40" s="19">
        <f t="shared" si="3"/>
        <v>58600.017600000006</v>
      </c>
      <c r="F40" s="19">
        <f t="shared" si="3"/>
        <v>54569.644800000002</v>
      </c>
      <c r="G40" s="19">
        <f t="shared" si="3"/>
        <v>48790.105600000003</v>
      </c>
      <c r="H40" s="19">
        <f t="shared" si="3"/>
        <v>48754.3344</v>
      </c>
      <c r="I40" s="19">
        <f t="shared" si="3"/>
        <v>58777.515199999994</v>
      </c>
      <c r="J40" s="19">
        <f t="shared" si="3"/>
        <v>64375.481600000006</v>
      </c>
      <c r="K40" s="19">
        <f t="shared" si="3"/>
        <v>67474.444800000012</v>
      </c>
      <c r="L40" s="19">
        <f t="shared" si="3"/>
        <v>64956.876799999998</v>
      </c>
      <c r="M40" s="19">
        <f t="shared" si="3"/>
        <v>56428.8416</v>
      </c>
      <c r="N40" s="19">
        <f t="shared" si="2"/>
        <v>710303.73759999999</v>
      </c>
      <c r="O40" s="70">
        <f>Kirjasto!O52</f>
        <v>0</v>
      </c>
    </row>
    <row r="41" spans="1:15" ht="15" hidden="1" outlineLevel="1" x14ac:dyDescent="0.2">
      <c r="A41" s="36" t="s">
        <v>121</v>
      </c>
      <c r="B41" s="18">
        <f>Kirjasto!B53</f>
        <v>266917</v>
      </c>
      <c r="C41" s="18">
        <f>Kirjasto!C53</f>
        <v>279099</v>
      </c>
      <c r="D41" s="18">
        <f>Kirjasto!D53</f>
        <v>273805</v>
      </c>
      <c r="E41" s="18">
        <f>Kirjasto!E53</f>
        <v>257071</v>
      </c>
      <c r="F41" s="18">
        <f>Kirjasto!F53</f>
        <v>242584</v>
      </c>
      <c r="G41" s="18">
        <f>Kirjasto!G53</f>
        <v>225324</v>
      </c>
      <c r="H41" s="18">
        <f>Kirjasto!H53</f>
        <v>231728</v>
      </c>
      <c r="I41" s="18">
        <f>Kirjasto!I53</f>
        <v>264523</v>
      </c>
      <c r="J41" s="18">
        <f>Kirjasto!J53</f>
        <v>266200</v>
      </c>
      <c r="K41" s="18">
        <f>Kirjasto!K53</f>
        <v>269543</v>
      </c>
      <c r="L41" s="18">
        <f>Kirjasto!L53</f>
        <v>257757</v>
      </c>
      <c r="M41" s="18">
        <f>Kirjasto!M53</f>
        <v>230644</v>
      </c>
      <c r="N41" s="18">
        <f t="shared" si="2"/>
        <v>3065195</v>
      </c>
      <c r="O41" s="9">
        <f>Kirjasto!O53</f>
        <v>3000000</v>
      </c>
    </row>
    <row r="42" spans="1:15" ht="15" hidden="1" outlineLevel="1" x14ac:dyDescent="0.2">
      <c r="A42" s="36" t="s">
        <v>120</v>
      </c>
      <c r="B42" s="18">
        <f>Kirjasto!B54</f>
        <v>2128</v>
      </c>
      <c r="C42" s="18">
        <f>Kirjasto!C54</f>
        <v>2107</v>
      </c>
      <c r="D42" s="18">
        <f>Kirjasto!D54</f>
        <v>2301</v>
      </c>
      <c r="E42" s="18">
        <f>Kirjasto!E54</f>
        <v>2218</v>
      </c>
      <c r="F42" s="18">
        <f>Kirjasto!F54</f>
        <v>1995</v>
      </c>
      <c r="G42" s="18">
        <f>Kirjasto!G54</f>
        <v>2116</v>
      </c>
      <c r="H42" s="18">
        <f>Kirjasto!H54</f>
        <v>2479</v>
      </c>
      <c r="I42" s="18">
        <f>Kirjasto!I54</f>
        <v>2373</v>
      </c>
      <c r="J42" s="18">
        <f>Kirjasto!J54</f>
        <v>2319</v>
      </c>
      <c r="K42" s="18">
        <f>Kirjasto!K54</f>
        <v>2590</v>
      </c>
      <c r="L42" s="18">
        <f>Kirjasto!L54</f>
        <v>2661</v>
      </c>
      <c r="M42" s="18">
        <f>Kirjasto!M54</f>
        <v>2449</v>
      </c>
      <c r="N42" s="18">
        <f t="shared" si="2"/>
        <v>27736</v>
      </c>
      <c r="O42" s="9">
        <f>Kirjasto!O54</f>
        <v>0</v>
      </c>
    </row>
    <row r="43" spans="1:15" hidden="1" outlineLevel="1" x14ac:dyDescent="0.2">
      <c r="A43" s="52" t="s">
        <v>158</v>
      </c>
      <c r="B43" s="18">
        <f t="shared" ref="B43:M43" si="4">SUM(B42/100*45.28)</f>
        <v>963.55840000000012</v>
      </c>
      <c r="C43" s="18">
        <f t="shared" si="4"/>
        <v>954.04960000000005</v>
      </c>
      <c r="D43" s="18">
        <f t="shared" si="4"/>
        <v>1041.8928000000001</v>
      </c>
      <c r="E43" s="18">
        <f t="shared" si="4"/>
        <v>1004.3104</v>
      </c>
      <c r="F43" s="18">
        <f t="shared" si="4"/>
        <v>903.33600000000001</v>
      </c>
      <c r="G43" s="18">
        <f t="shared" si="4"/>
        <v>958.12480000000005</v>
      </c>
      <c r="H43" s="18">
        <f t="shared" si="4"/>
        <v>1122.4911999999999</v>
      </c>
      <c r="I43" s="18">
        <f t="shared" si="4"/>
        <v>1074.4944</v>
      </c>
      <c r="J43" s="18">
        <f t="shared" si="4"/>
        <v>1050.0432000000001</v>
      </c>
      <c r="K43" s="18">
        <f t="shared" si="4"/>
        <v>1172.752</v>
      </c>
      <c r="L43" s="18">
        <f t="shared" si="4"/>
        <v>1204.9008000000001</v>
      </c>
      <c r="M43" s="18">
        <f t="shared" si="4"/>
        <v>1108.9071999999999</v>
      </c>
      <c r="N43" s="18">
        <f t="shared" si="2"/>
        <v>12558.8608</v>
      </c>
      <c r="O43" s="9">
        <f>Kirjasto!O55</f>
        <v>0</v>
      </c>
    </row>
    <row r="44" spans="1:15" ht="15" hidden="1" outlineLevel="1" x14ac:dyDescent="0.2">
      <c r="A44" s="35" t="s">
        <v>44</v>
      </c>
      <c r="B44" s="19">
        <f>Kirjasto!B56</f>
        <v>3039</v>
      </c>
      <c r="C44" s="19">
        <f>Kirjasto!C56</f>
        <v>3277</v>
      </c>
      <c r="D44" s="19">
        <f>Kirjasto!D56</f>
        <v>3075</v>
      </c>
      <c r="E44" s="19">
        <f>Kirjasto!E56</f>
        <v>3228</v>
      </c>
      <c r="F44" s="19">
        <f>Kirjasto!F56</f>
        <v>3188</v>
      </c>
      <c r="G44" s="19">
        <f>Kirjasto!G56</f>
        <v>2660</v>
      </c>
      <c r="H44" s="19">
        <f>Kirjasto!H56</f>
        <v>2760</v>
      </c>
      <c r="I44" s="19">
        <f>Kirjasto!I56</f>
        <v>3621</v>
      </c>
      <c r="J44" s="19">
        <f>Kirjasto!J56</f>
        <v>3907</v>
      </c>
      <c r="K44" s="19">
        <f>Kirjasto!K56</f>
        <v>3972</v>
      </c>
      <c r="L44" s="19">
        <f>Kirjasto!L56</f>
        <v>3864</v>
      </c>
      <c r="M44" s="19">
        <f>Kirjasto!M56</f>
        <v>3772</v>
      </c>
      <c r="N44" s="19">
        <f t="shared" si="2"/>
        <v>40363</v>
      </c>
      <c r="O44" s="70">
        <f>Kirjasto!O56</f>
        <v>34000</v>
      </c>
    </row>
    <row r="45" spans="1:15" ht="28.5" hidden="1" outlineLevel="1" x14ac:dyDescent="0.2">
      <c r="A45" s="61" t="s">
        <v>85</v>
      </c>
      <c r="B45" s="66">
        <f>Kirjasto!B57</f>
        <v>1380</v>
      </c>
      <c r="C45" s="66">
        <f>Kirjasto!C57</f>
        <v>1454</v>
      </c>
      <c r="D45" s="66">
        <f>Kirjasto!D57</f>
        <v>1245</v>
      </c>
      <c r="E45" s="66">
        <f>Kirjasto!E57</f>
        <v>1394</v>
      </c>
      <c r="F45" s="66">
        <f>Kirjasto!F57</f>
        <v>1365</v>
      </c>
      <c r="G45" s="66">
        <f>Kirjasto!G57</f>
        <v>1352</v>
      </c>
      <c r="H45" s="66">
        <f>Kirjasto!H57</f>
        <v>1748</v>
      </c>
      <c r="I45" s="66">
        <f>Kirjasto!I57</f>
        <v>1830</v>
      </c>
      <c r="J45" s="66">
        <f>Kirjasto!J57</f>
        <v>2003</v>
      </c>
      <c r="K45" s="66">
        <f>Kirjasto!K57</f>
        <v>2095</v>
      </c>
      <c r="L45" s="66">
        <f>Kirjasto!L57</f>
        <v>1979</v>
      </c>
      <c r="M45" s="66">
        <f>Kirjasto!M57</f>
        <v>2193</v>
      </c>
      <c r="N45" s="66">
        <f t="shared" si="2"/>
        <v>20038</v>
      </c>
      <c r="O45" s="9">
        <f>Kirjasto!O57</f>
        <v>0</v>
      </c>
    </row>
    <row r="46" spans="1:15" ht="15" hidden="1" outlineLevel="1" x14ac:dyDescent="0.2">
      <c r="A46" s="67" t="s">
        <v>45</v>
      </c>
      <c r="B46" s="19">
        <f>Kirjasto!B58</f>
        <v>2795</v>
      </c>
      <c r="C46" s="19">
        <f>Kirjasto!C58</f>
        <v>4573</v>
      </c>
      <c r="D46" s="19">
        <f>Kirjasto!D58</f>
        <v>4791</v>
      </c>
      <c r="E46" s="19">
        <f>Kirjasto!E58</f>
        <v>5573</v>
      </c>
      <c r="F46" s="19">
        <f>Kirjasto!F58</f>
        <v>3870</v>
      </c>
      <c r="G46" s="19">
        <f>Kirjasto!G58</f>
        <v>3079</v>
      </c>
      <c r="H46" s="19">
        <f>Kirjasto!H58</f>
        <v>3350</v>
      </c>
      <c r="I46" s="19">
        <f>Kirjasto!I58</f>
        <v>2840</v>
      </c>
      <c r="J46" s="19">
        <f>Kirjasto!J58</f>
        <v>7980</v>
      </c>
      <c r="K46" s="19">
        <f>Kirjasto!K58</f>
        <v>6773</v>
      </c>
      <c r="L46" s="19">
        <f>Kirjasto!L58</f>
        <v>5473</v>
      </c>
      <c r="M46" s="19">
        <f>Kirjasto!M58</f>
        <v>2288</v>
      </c>
      <c r="N46" s="63">
        <f t="shared" si="2"/>
        <v>53385</v>
      </c>
      <c r="O46" s="70">
        <f>Kirjasto!O58</f>
        <v>58000</v>
      </c>
    </row>
    <row r="47" spans="1:15" ht="15" hidden="1" outlineLevel="1" x14ac:dyDescent="0.2">
      <c r="A47" s="35" t="s">
        <v>46</v>
      </c>
      <c r="B47" s="19">
        <f>Kirjasto!B59</f>
        <v>61</v>
      </c>
      <c r="C47" s="19">
        <f>Kirjasto!C59</f>
        <v>80</v>
      </c>
      <c r="D47" s="19">
        <f>Kirjasto!D59</f>
        <v>100</v>
      </c>
      <c r="E47" s="19">
        <f>Kirjasto!E59</f>
        <v>92</v>
      </c>
      <c r="F47" s="19">
        <f>Kirjasto!F59</f>
        <v>55</v>
      </c>
      <c r="G47" s="19">
        <f>Kirjasto!G59</f>
        <v>44</v>
      </c>
      <c r="H47" s="19">
        <f>Kirjasto!H59</f>
        <v>19</v>
      </c>
      <c r="I47" s="19">
        <f>Kirjasto!I59</f>
        <v>38</v>
      </c>
      <c r="J47" s="19">
        <f>Kirjasto!J59</f>
        <v>120</v>
      </c>
      <c r="K47" s="19">
        <f>Kirjasto!K59</f>
        <v>124</v>
      </c>
      <c r="L47" s="19">
        <f>Kirjasto!L59</f>
        <v>131</v>
      </c>
      <c r="M47" s="19">
        <f>Kirjasto!M59</f>
        <v>49</v>
      </c>
      <c r="N47" s="19">
        <f t="shared" si="2"/>
        <v>913</v>
      </c>
      <c r="O47" s="70">
        <f>Kirjasto!O59</f>
        <v>800</v>
      </c>
    </row>
    <row r="48" spans="1:15" ht="15" hidden="1" outlineLevel="1" x14ac:dyDescent="0.2">
      <c r="A48" s="67" t="s">
        <v>47</v>
      </c>
      <c r="B48" s="19">
        <f>Kirjasto!B60</f>
        <v>804</v>
      </c>
      <c r="C48" s="19">
        <f>Kirjasto!C60</f>
        <v>1221</v>
      </c>
      <c r="D48" s="19">
        <f>Kirjasto!D60</f>
        <v>1470</v>
      </c>
      <c r="E48" s="19">
        <f>Kirjasto!E60</f>
        <v>1653</v>
      </c>
      <c r="F48" s="19">
        <f>Kirjasto!F60</f>
        <v>1315</v>
      </c>
      <c r="G48" s="19">
        <f>Kirjasto!G60</f>
        <v>373</v>
      </c>
      <c r="H48" s="19">
        <f>Kirjasto!H60</f>
        <v>168</v>
      </c>
      <c r="I48" s="19">
        <f>Kirjasto!I60</f>
        <v>401</v>
      </c>
      <c r="J48" s="19">
        <f>Kirjasto!J60</f>
        <v>2117</v>
      </c>
      <c r="K48" s="19">
        <f>Kirjasto!K60</f>
        <v>1685</v>
      </c>
      <c r="L48" s="19">
        <f>Kirjasto!L60</f>
        <v>1770</v>
      </c>
      <c r="M48" s="19">
        <f>Kirjasto!M60</f>
        <v>521</v>
      </c>
      <c r="N48" s="63">
        <f t="shared" si="2"/>
        <v>13498</v>
      </c>
      <c r="O48" s="70">
        <f>Kirjasto!O60</f>
        <v>11500</v>
      </c>
    </row>
    <row r="49" spans="1:16" ht="30" hidden="1" outlineLevel="1" x14ac:dyDescent="0.2">
      <c r="A49" s="35" t="s">
        <v>48</v>
      </c>
      <c r="B49" s="19">
        <f>Kirjasto!B61</f>
        <v>70</v>
      </c>
      <c r="C49" s="19">
        <f>Kirjasto!C61</f>
        <v>151</v>
      </c>
      <c r="D49" s="19">
        <f>Kirjasto!D61</f>
        <v>138</v>
      </c>
      <c r="E49" s="19">
        <f>Kirjasto!E61</f>
        <v>151</v>
      </c>
      <c r="F49" s="19">
        <f>Kirjasto!F61</f>
        <v>121</v>
      </c>
      <c r="G49" s="19">
        <f>Kirjasto!G61</f>
        <v>46</v>
      </c>
      <c r="H49" s="19">
        <f>Kirjasto!H61</f>
        <v>23</v>
      </c>
      <c r="I49" s="19">
        <f>Kirjasto!I61</f>
        <v>53</v>
      </c>
      <c r="J49" s="19">
        <f>Kirjasto!J61</f>
        <v>133</v>
      </c>
      <c r="K49" s="19">
        <f>Kirjasto!K61</f>
        <v>175</v>
      </c>
      <c r="L49" s="19">
        <f>Kirjasto!L61</f>
        <v>179</v>
      </c>
      <c r="M49" s="19">
        <f>Kirjasto!M61</f>
        <v>57</v>
      </c>
      <c r="N49" s="19">
        <f t="shared" si="2"/>
        <v>1297</v>
      </c>
      <c r="O49" s="70">
        <f>Kirjasto!O61</f>
        <v>1100</v>
      </c>
    </row>
    <row r="50" spans="1:16" ht="15" hidden="1" outlineLevel="1" x14ac:dyDescent="0.2">
      <c r="A50" s="68" t="s">
        <v>49</v>
      </c>
      <c r="B50" s="24">
        <f>Kirjasto!B62</f>
        <v>1908</v>
      </c>
      <c r="C50" s="24">
        <f>Kirjasto!C62</f>
        <v>3499</v>
      </c>
      <c r="D50" s="24">
        <f>Kirjasto!D62</f>
        <v>2949</v>
      </c>
      <c r="E50" s="24">
        <f>Kirjasto!E62</f>
        <v>3298</v>
      </c>
      <c r="F50" s="24">
        <f>Kirjasto!F62</f>
        <v>5617</v>
      </c>
      <c r="G50" s="24">
        <f>Kirjasto!G62</f>
        <v>745</v>
      </c>
      <c r="H50" s="24">
        <f>Kirjasto!H62</f>
        <v>393</v>
      </c>
      <c r="I50" s="24">
        <f>Kirjasto!I62</f>
        <v>2768</v>
      </c>
      <c r="J50" s="24">
        <f>Kirjasto!J62</f>
        <v>3668</v>
      </c>
      <c r="K50" s="24">
        <f>Kirjasto!K62</f>
        <v>3999</v>
      </c>
      <c r="L50" s="24">
        <f>Kirjasto!L62</f>
        <v>3266</v>
      </c>
      <c r="M50" s="24">
        <f>Kirjasto!M62</f>
        <v>1495</v>
      </c>
      <c r="N50" s="69">
        <f t="shared" si="2"/>
        <v>33605</v>
      </c>
      <c r="O50" s="77">
        <f>Kirjasto!O62</f>
        <v>25000</v>
      </c>
      <c r="P50" s="46"/>
    </row>
    <row r="51" spans="1:16" collapsed="1" x14ac:dyDescent="0.2"/>
    <row r="52" spans="1:16" ht="15" outlineLevel="1" x14ac:dyDescent="0.25">
      <c r="A52" s="111" t="str">
        <f>Kirjasto!A66</f>
        <v>KIRJASTOPALVELUT 2017</v>
      </c>
      <c r="B52" s="111" t="str">
        <f>Kirjasto!B66</f>
        <v>tammi</v>
      </c>
      <c r="C52" s="111" t="str">
        <f>Kirjasto!C66</f>
        <v>helmi</v>
      </c>
      <c r="D52" s="111" t="str">
        <f>Kirjasto!D66</f>
        <v>maalis</v>
      </c>
      <c r="E52" s="111" t="str">
        <f>Kirjasto!E66</f>
        <v>huhti</v>
      </c>
      <c r="F52" s="111" t="str">
        <f>Kirjasto!F66</f>
        <v>touko</v>
      </c>
      <c r="G52" s="111" t="str">
        <f>Kirjasto!G66</f>
        <v>kesä</v>
      </c>
      <c r="H52" s="111" t="str">
        <f>Kirjasto!H66</f>
        <v>heinä</v>
      </c>
      <c r="I52" s="111" t="str">
        <f>Kirjasto!I66</f>
        <v>elo</v>
      </c>
      <c r="J52" s="111" t="str">
        <f>Kirjasto!J66</f>
        <v>syys</v>
      </c>
      <c r="K52" s="111" t="str">
        <f>Kirjasto!K66</f>
        <v>loka</v>
      </c>
      <c r="L52" s="111" t="str">
        <f>Kirjasto!L66</f>
        <v>marras</v>
      </c>
      <c r="M52" s="111" t="str">
        <f>Kirjasto!M66</f>
        <v>joulu</v>
      </c>
      <c r="N52" s="111" t="str">
        <f>Kirjasto!N66</f>
        <v>YHTEENSÄ</v>
      </c>
      <c r="O52" s="111" t="str">
        <f>Kirjasto!O66</f>
        <v>TAVOITE</v>
      </c>
    </row>
    <row r="53" spans="1:16" outlineLevel="1" x14ac:dyDescent="0.2">
      <c r="A53" t="str">
        <f>Kirjasto!A67</f>
        <v>Käynnit</v>
      </c>
      <c r="B53">
        <f>Kirjasto!B67</f>
        <v>173632</v>
      </c>
      <c r="C53">
        <f>Kirjasto!C67</f>
        <v>163636</v>
      </c>
      <c r="D53">
        <f>Kirjasto!D67</f>
        <v>203504</v>
      </c>
      <c r="E53">
        <f>Kirjasto!E67</f>
        <v>176048</v>
      </c>
      <c r="F53">
        <f>Kirjasto!F67</f>
        <v>169153</v>
      </c>
      <c r="G53">
        <f>Kirjasto!G67</f>
        <v>132250</v>
      </c>
      <c r="H53">
        <f>Kirjasto!H67</f>
        <v>135545</v>
      </c>
      <c r="I53">
        <f>Kirjasto!I67</f>
        <v>163384</v>
      </c>
      <c r="J53">
        <f>Kirjasto!J67</f>
        <v>0</v>
      </c>
      <c r="K53">
        <f>Kirjasto!K67</f>
        <v>0</v>
      </c>
      <c r="L53">
        <f>Kirjasto!L67</f>
        <v>0</v>
      </c>
      <c r="M53">
        <f>Kirjasto!M67</f>
        <v>0</v>
      </c>
      <c r="N53">
        <f>Kirjasto!N67</f>
        <v>1317152</v>
      </c>
      <c r="O53">
        <f>Kirjasto!O67</f>
        <v>2000000</v>
      </c>
    </row>
    <row r="54" spans="1:16" outlineLevel="1" x14ac:dyDescent="0.2">
      <c r="A54" s="97" t="str">
        <f>Kirjasto!A68</f>
        <v xml:space="preserve"> joista omatoimisen aukioloajan käynnit *</v>
      </c>
      <c r="B54" s="97">
        <f>Kirjasto!B68</f>
        <v>16394</v>
      </c>
      <c r="C54" s="97">
        <f>Kirjasto!C68</f>
        <v>17267</v>
      </c>
      <c r="D54" s="97">
        <f>Kirjasto!D68</f>
        <v>18603</v>
      </c>
      <c r="E54" s="97">
        <f>Kirjasto!E68</f>
        <v>20586</v>
      </c>
      <c r="F54" s="97">
        <f>Kirjasto!F68</f>
        <v>16052</v>
      </c>
      <c r="G54" s="97">
        <f>Kirjasto!G68</f>
        <v>14177</v>
      </c>
      <c r="H54" s="97">
        <f>Kirjasto!H68</f>
        <v>15684</v>
      </c>
      <c r="I54" s="97">
        <f>Kirjasto!I68</f>
        <v>14401</v>
      </c>
      <c r="J54" s="97">
        <f>Kirjasto!J68</f>
        <v>0</v>
      </c>
      <c r="K54" s="97">
        <f>Kirjasto!K68</f>
        <v>0</v>
      </c>
      <c r="L54" s="97">
        <f>Kirjasto!L68</f>
        <v>0</v>
      </c>
      <c r="M54" s="97">
        <f>Kirjasto!M68</f>
        <v>0</v>
      </c>
      <c r="N54" s="97">
        <f>Kirjasto!N68</f>
        <v>133164</v>
      </c>
      <c r="O54" s="97">
        <f>Kirjasto!O68</f>
        <v>150000</v>
      </c>
    </row>
    <row r="55" spans="1:16" outlineLevel="1" x14ac:dyDescent="0.2">
      <c r="A55" t="str">
        <f>Kirjasto!A69</f>
        <v>Vaski-verkkokirjastokäynnit</v>
      </c>
      <c r="B55">
        <f>Kirjasto!B69</f>
        <v>158695</v>
      </c>
      <c r="C55">
        <f>Kirjasto!C69</f>
        <v>143508</v>
      </c>
      <c r="D55">
        <f>Kirjasto!D69</f>
        <v>161503</v>
      </c>
      <c r="E55">
        <f>Kirjasto!E69</f>
        <v>145087</v>
      </c>
      <c r="F55">
        <f>Kirjasto!F69</f>
        <v>141766</v>
      </c>
      <c r="G55">
        <f>Kirjasto!G69</f>
        <v>126335</v>
      </c>
      <c r="H55">
        <f>Kirjasto!H69</f>
        <v>127989</v>
      </c>
      <c r="I55">
        <f>Kirjasto!I69</f>
        <v>151616</v>
      </c>
      <c r="J55">
        <f>Kirjasto!J69</f>
        <v>0</v>
      </c>
      <c r="K55">
        <f>Kirjasto!K69</f>
        <v>0</v>
      </c>
      <c r="L55">
        <f>Kirjasto!L69</f>
        <v>0</v>
      </c>
      <c r="M55">
        <f>Kirjasto!M69</f>
        <v>0</v>
      </c>
      <c r="N55">
        <f>Kirjasto!N69</f>
        <v>1156499</v>
      </c>
      <c r="O55">
        <f>Kirjasto!O69</f>
        <v>1600000</v>
      </c>
    </row>
    <row r="56" spans="1:16" outlineLevel="1" x14ac:dyDescent="0.2">
      <c r="A56" s="97" t="str">
        <f>Kirjasto!A70</f>
        <v>Turun laskennallinen osuus (45,28 %)</v>
      </c>
      <c r="B56" s="97">
        <f>Kirjasto!B70</f>
        <v>71857.096000000005</v>
      </c>
      <c r="C56" s="97">
        <f>Kirjasto!C70</f>
        <v>64980.422399999996</v>
      </c>
      <c r="D56" s="97">
        <f>Kirjasto!D70</f>
        <v>73128.558399999994</v>
      </c>
      <c r="E56" s="97">
        <f>Kirjasto!E70</f>
        <v>65695.393599999996</v>
      </c>
      <c r="F56" s="97">
        <f>Kirjasto!F70</f>
        <v>64191.644800000002</v>
      </c>
      <c r="G56" s="97">
        <f>Kirjasto!G70</f>
        <v>57204.487999999998</v>
      </c>
      <c r="H56" s="97">
        <f>Kirjasto!H70</f>
        <v>57953.419200000004</v>
      </c>
      <c r="I56" s="97">
        <f>Kirjasto!I70</f>
        <v>68651.724800000011</v>
      </c>
      <c r="J56" s="97">
        <f>Kirjasto!J70</f>
        <v>0</v>
      </c>
      <c r="K56" s="97">
        <f>Kirjasto!K70</f>
        <v>0</v>
      </c>
      <c r="L56" s="97">
        <f>Kirjasto!L70</f>
        <v>0</v>
      </c>
      <c r="M56" s="97">
        <f>Kirjasto!M70</f>
        <v>0</v>
      </c>
      <c r="N56" s="97">
        <f>Kirjasto!N70</f>
        <v>0</v>
      </c>
      <c r="O56" s="97">
        <f>Kirjasto!O70</f>
        <v>0</v>
      </c>
    </row>
    <row r="57" spans="1:16" outlineLevel="1" x14ac:dyDescent="0.2">
      <c r="A57" s="97" t="str">
        <f>Kirjasto!A71</f>
        <v>Lainat</v>
      </c>
      <c r="B57" s="97">
        <f>Kirjasto!B71</f>
        <v>263063</v>
      </c>
      <c r="C57" s="97">
        <f>Kirjasto!C71</f>
        <v>241567</v>
      </c>
      <c r="D57" s="97">
        <f>Kirjasto!D71</f>
        <v>278112</v>
      </c>
      <c r="E57" s="97">
        <f>Kirjasto!E71</f>
        <v>244630</v>
      </c>
      <c r="F57" s="97">
        <f>Kirjasto!F71</f>
        <v>245012</v>
      </c>
      <c r="G57" s="97">
        <f>Kirjasto!G71</f>
        <v>227924</v>
      </c>
      <c r="H57" s="97">
        <f>Kirjasto!H71</f>
        <v>235727</v>
      </c>
      <c r="I57" s="97">
        <f>Kirjasto!I71</f>
        <v>257741</v>
      </c>
      <c r="J57" s="97">
        <f>Kirjasto!J71</f>
        <v>0</v>
      </c>
      <c r="K57" s="97">
        <f>Kirjasto!K71</f>
        <v>0</v>
      </c>
      <c r="L57" s="97">
        <f>Kirjasto!L71</f>
        <v>0</v>
      </c>
      <c r="M57" s="97">
        <f>Kirjasto!M71</f>
        <v>0</v>
      </c>
      <c r="N57" s="97">
        <f>Kirjasto!N71</f>
        <v>1993776</v>
      </c>
      <c r="O57" s="97">
        <f>Kirjasto!O71</f>
        <v>3000000</v>
      </c>
    </row>
    <row r="58" spans="1:16" outlineLevel="1" x14ac:dyDescent="0.2">
      <c r="A58" t="str">
        <f>Kirjasto!A72</f>
        <v>Vaskin e-aineistolainat</v>
      </c>
      <c r="B58">
        <f>Kirjasto!B72</f>
        <v>2986</v>
      </c>
      <c r="C58">
        <f>Kirjasto!C72</f>
        <v>2613</v>
      </c>
      <c r="D58">
        <f>Kirjasto!D72</f>
        <v>2674</v>
      </c>
      <c r="E58">
        <f>Kirjasto!E72</f>
        <v>2596</v>
      </c>
      <c r="F58">
        <f>Kirjasto!F72</f>
        <v>2700</v>
      </c>
      <c r="G58">
        <f>Kirjasto!G72</f>
        <v>2938</v>
      </c>
      <c r="H58">
        <f>Kirjasto!H72</f>
        <v>3430</v>
      </c>
      <c r="I58">
        <f>Kirjasto!I72</f>
        <v>2977</v>
      </c>
      <c r="J58">
        <f>Kirjasto!J72</f>
        <v>0</v>
      </c>
      <c r="K58">
        <f>Kirjasto!K72</f>
        <v>0</v>
      </c>
      <c r="L58">
        <f>Kirjasto!L72</f>
        <v>0</v>
      </c>
      <c r="M58">
        <f>Kirjasto!M72</f>
        <v>0</v>
      </c>
      <c r="N58">
        <f>Kirjasto!N72</f>
        <v>22914</v>
      </c>
      <c r="O58">
        <f>Kirjasto!O72</f>
        <v>35000</v>
      </c>
    </row>
    <row r="59" spans="1:16" outlineLevel="1" x14ac:dyDescent="0.2">
      <c r="A59" s="97" t="str">
        <f>Kirjasto!A73</f>
        <v xml:space="preserve"> Turun laskennallinen osuus  (45,28 %)</v>
      </c>
      <c r="B59" s="97">
        <f>Kirjasto!B73</f>
        <v>1352.0608</v>
      </c>
      <c r="C59" s="97">
        <f>Kirjasto!C73</f>
        <v>1183.1664000000001</v>
      </c>
      <c r="D59" s="97">
        <f>Kirjasto!D73</f>
        <v>1210.7872</v>
      </c>
      <c r="E59" s="97">
        <f>Kirjasto!E73</f>
        <v>1175.4688000000001</v>
      </c>
      <c r="F59" s="97">
        <f>Kirjasto!F73</f>
        <v>1222.56</v>
      </c>
      <c r="G59" s="97">
        <f>Kirjasto!G73</f>
        <v>1330.3263999999999</v>
      </c>
      <c r="H59" s="97">
        <f>Kirjasto!H73</f>
        <v>1553.1039999999998</v>
      </c>
      <c r="I59" s="97">
        <f>Kirjasto!I73</f>
        <v>1347.9856</v>
      </c>
      <c r="J59" s="97">
        <f>Kirjasto!J73</f>
        <v>0</v>
      </c>
      <c r="K59" s="97">
        <f>Kirjasto!K73</f>
        <v>0</v>
      </c>
      <c r="L59" s="97">
        <f>Kirjasto!L73</f>
        <v>0</v>
      </c>
      <c r="M59" s="97">
        <f>Kirjasto!M73</f>
        <v>0</v>
      </c>
      <c r="N59" s="97">
        <f>Kirjasto!N73</f>
        <v>0</v>
      </c>
      <c r="O59" s="97">
        <f>Kirjasto!O73</f>
        <v>0</v>
      </c>
    </row>
    <row r="60" spans="1:16" outlineLevel="1" x14ac:dyDescent="0.2">
      <c r="A60" t="str">
        <f>Kirjasto!A74</f>
        <v>Aukiolotunnit</v>
      </c>
      <c r="B60">
        <f>Kirjasto!B74</f>
        <v>3937</v>
      </c>
      <c r="C60">
        <f>Kirjasto!C74</f>
        <v>3627</v>
      </c>
      <c r="D60">
        <f>Kirjasto!D74</f>
        <v>4048</v>
      </c>
      <c r="E60">
        <f>Kirjasto!E74</f>
        <v>3647</v>
      </c>
      <c r="F60">
        <f>Kirjasto!F74</f>
        <v>3871</v>
      </c>
      <c r="G60">
        <f>Kirjasto!G74</f>
        <v>3553</v>
      </c>
      <c r="H60">
        <f>Kirjasto!H74</f>
        <v>3260</v>
      </c>
      <c r="I60">
        <f>Kirjasto!I74</f>
        <v>3709</v>
      </c>
      <c r="J60">
        <f>Kirjasto!J74</f>
        <v>0</v>
      </c>
      <c r="K60">
        <f>Kirjasto!K74</f>
        <v>0</v>
      </c>
      <c r="L60">
        <f>Kirjasto!L74</f>
        <v>0</v>
      </c>
      <c r="M60">
        <f>Kirjasto!M74</f>
        <v>0</v>
      </c>
      <c r="N60">
        <f>Kirjasto!N74</f>
        <v>29652</v>
      </c>
      <c r="O60">
        <f>Kirjasto!O74</f>
        <v>40000</v>
      </c>
    </row>
    <row r="61" spans="1:16" outlineLevel="1" x14ac:dyDescent="0.2">
      <c r="A61" s="97" t="str">
        <f>Kirjasto!A75</f>
        <v xml:space="preserve"> joista omatoimisen aukioloajan tunnit *</v>
      </c>
      <c r="B61" s="97">
        <f>Kirjasto!B75</f>
        <v>2109</v>
      </c>
      <c r="C61" s="97">
        <f>Kirjasto!C75</f>
        <v>1901</v>
      </c>
      <c r="D61" s="97">
        <f>Kirjasto!D75</f>
        <v>2054</v>
      </c>
      <c r="E61" s="97">
        <f>Kirjasto!E75</f>
        <v>2078</v>
      </c>
      <c r="F61" s="97">
        <f>Kirjasto!F75</f>
        <v>2064</v>
      </c>
      <c r="G61" s="97">
        <f>Kirjasto!G75</f>
        <v>2056</v>
      </c>
      <c r="H61" s="97">
        <f>Kirjasto!H75</f>
        <v>2320</v>
      </c>
      <c r="I61" s="97">
        <f>Kirjasto!I75</f>
        <v>1817</v>
      </c>
      <c r="J61" s="97">
        <f>Kirjasto!J75</f>
        <v>0</v>
      </c>
      <c r="K61" s="97">
        <f>Kirjasto!K75</f>
        <v>0</v>
      </c>
      <c r="L61" s="97">
        <f>Kirjasto!L75</f>
        <v>0</v>
      </c>
      <c r="M61" s="97">
        <f>Kirjasto!M75</f>
        <v>0</v>
      </c>
      <c r="N61" s="97">
        <f>Kirjasto!N75</f>
        <v>16399</v>
      </c>
      <c r="O61" s="97">
        <f>Kirjasto!O75</f>
        <v>20000</v>
      </c>
    </row>
    <row r="62" spans="1:16" outlineLevel="1" x14ac:dyDescent="0.2">
      <c r="A62" s="97" t="str">
        <f>Kirjasto!A76</f>
        <v>Aineistohankinnat</v>
      </c>
      <c r="B62" s="97">
        <f>Kirjasto!B76</f>
        <v>4112</v>
      </c>
      <c r="C62" s="97">
        <f>Kirjasto!C76</f>
        <v>3404</v>
      </c>
      <c r="D62" s="97">
        <f>Kirjasto!D76</f>
        <v>5466</v>
      </c>
      <c r="E62" s="97">
        <f>Kirjasto!E76</f>
        <v>3886</v>
      </c>
      <c r="F62" s="97">
        <f>Kirjasto!F76</f>
        <v>5595</v>
      </c>
      <c r="G62" s="97">
        <f>Kirjasto!G76</f>
        <v>3107</v>
      </c>
      <c r="H62" s="97">
        <f>Kirjasto!H76</f>
        <v>2823</v>
      </c>
      <c r="I62" s="97">
        <f>Kirjasto!I76</f>
        <v>3117</v>
      </c>
      <c r="J62" s="97">
        <f>Kirjasto!J76</f>
        <v>0</v>
      </c>
      <c r="K62" s="97">
        <f>Kirjasto!K76</f>
        <v>0</v>
      </c>
      <c r="L62" s="97">
        <f>Kirjasto!L76</f>
        <v>0</v>
      </c>
      <c r="M62" s="97">
        <f>Kirjasto!M76</f>
        <v>0</v>
      </c>
      <c r="N62" s="97">
        <f>Kirjasto!N76</f>
        <v>31510</v>
      </c>
      <c r="O62" s="97">
        <f>Kirjasto!O76</f>
        <v>56000</v>
      </c>
    </row>
    <row r="63" spans="1:16" outlineLevel="1" x14ac:dyDescent="0.2">
      <c r="A63" t="str">
        <f>Kirjasto!A77</f>
        <v>Käyttäjäkoulutus</v>
      </c>
      <c r="B63">
        <f>Kirjasto!B77</f>
        <v>66</v>
      </c>
      <c r="C63">
        <f>Kirjasto!C77</f>
        <v>92</v>
      </c>
      <c r="D63">
        <f>Kirjasto!D77</f>
        <v>137</v>
      </c>
      <c r="E63">
        <f>Kirjasto!E77</f>
        <v>88</v>
      </c>
      <c r="F63">
        <f>Kirjasto!F77</f>
        <v>80</v>
      </c>
      <c r="G63">
        <f>Kirjasto!G77</f>
        <v>58</v>
      </c>
      <c r="H63">
        <f>Kirjasto!H77</f>
        <v>20</v>
      </c>
      <c r="I63">
        <f>Kirjasto!I77</f>
        <v>57</v>
      </c>
      <c r="J63">
        <f>Kirjasto!J77</f>
        <v>0</v>
      </c>
      <c r="K63">
        <f>Kirjasto!K77</f>
        <v>0</v>
      </c>
      <c r="L63">
        <f>Kirjasto!L77</f>
        <v>0</v>
      </c>
      <c r="M63">
        <f>Kirjasto!M77</f>
        <v>0</v>
      </c>
      <c r="N63">
        <f>Kirjasto!N77</f>
        <v>598</v>
      </c>
      <c r="O63">
        <f>Kirjasto!O77</f>
        <v>900</v>
      </c>
    </row>
    <row r="64" spans="1:16" outlineLevel="1" x14ac:dyDescent="0.2">
      <c r="A64" s="97" t="str">
        <f>Kirjasto!A78</f>
        <v>Käyttäjäkoulutuksen osanottajat</v>
      </c>
      <c r="B64" s="97">
        <f>Kirjasto!B78</f>
        <v>1016</v>
      </c>
      <c r="C64" s="97">
        <f>Kirjasto!C78</f>
        <v>1131</v>
      </c>
      <c r="D64" s="97">
        <f>Kirjasto!D78</f>
        <v>1840</v>
      </c>
      <c r="E64" s="97">
        <f>Kirjasto!E78</f>
        <v>1074</v>
      </c>
      <c r="F64" s="97">
        <f>Kirjasto!F78</f>
        <v>755</v>
      </c>
      <c r="G64" s="97">
        <f>Kirjasto!G78</f>
        <v>224</v>
      </c>
      <c r="H64" s="97">
        <f>Kirjasto!H78</f>
        <v>140</v>
      </c>
      <c r="I64" s="97">
        <f>Kirjasto!I78</f>
        <v>578</v>
      </c>
      <c r="J64" s="97">
        <f>Kirjasto!J78</f>
        <v>0</v>
      </c>
      <c r="K64" s="97">
        <f>Kirjasto!K78</f>
        <v>0</v>
      </c>
      <c r="L64" s="97">
        <f>Kirjasto!L78</f>
        <v>0</v>
      </c>
      <c r="M64" s="97">
        <f>Kirjasto!M78</f>
        <v>0</v>
      </c>
      <c r="N64" s="97">
        <f>Kirjasto!N78</f>
        <v>6758</v>
      </c>
      <c r="O64" s="97">
        <f>Kirjasto!O78</f>
        <v>12000</v>
      </c>
    </row>
    <row r="65" spans="1:15" outlineLevel="1" x14ac:dyDescent="0.2">
      <c r="A65" t="str">
        <f>Kirjasto!A79</f>
        <v>Tapahtumat (muut kuin käyttäjäkoulutus)</v>
      </c>
      <c r="B65">
        <f>Kirjasto!B79</f>
        <v>68</v>
      </c>
      <c r="C65">
        <f>Kirjasto!C79</f>
        <v>136</v>
      </c>
      <c r="D65">
        <f>Kirjasto!D79</f>
        <v>188</v>
      </c>
      <c r="E65">
        <f>Kirjasto!E79</f>
        <v>152</v>
      </c>
      <c r="F65">
        <f>Kirjasto!F79</f>
        <v>120</v>
      </c>
      <c r="G65">
        <f>Kirjasto!G79</f>
        <v>29</v>
      </c>
      <c r="H65">
        <f>Kirjasto!H79</f>
        <v>19</v>
      </c>
      <c r="I65">
        <f>Kirjasto!I79</f>
        <v>51</v>
      </c>
      <c r="J65">
        <f>Kirjasto!J79</f>
        <v>0</v>
      </c>
      <c r="K65">
        <f>Kirjasto!K79</f>
        <v>0</v>
      </c>
      <c r="L65">
        <f>Kirjasto!L79</f>
        <v>0</v>
      </c>
      <c r="M65">
        <f>Kirjasto!M79</f>
        <v>0</v>
      </c>
      <c r="N65">
        <f>Kirjasto!N79</f>
        <v>763</v>
      </c>
      <c r="O65">
        <f>Kirjasto!O79</f>
        <v>1100</v>
      </c>
    </row>
    <row r="66" spans="1:15" outlineLevel="1" x14ac:dyDescent="0.2">
      <c r="A66" s="97" t="str">
        <f>Kirjasto!A80</f>
        <v>Tapahtumien osanottajat</v>
      </c>
      <c r="B66" s="97">
        <f>Kirjasto!B80</f>
        <v>1268</v>
      </c>
      <c r="C66" s="97">
        <f>Kirjasto!C80</f>
        <v>2812</v>
      </c>
      <c r="D66" s="97">
        <f>Kirjasto!D80</f>
        <v>7427</v>
      </c>
      <c r="E66" s="97">
        <f>Kirjasto!E80</f>
        <v>5279</v>
      </c>
      <c r="F66" s="97">
        <f>Kirjasto!F80</f>
        <v>5616</v>
      </c>
      <c r="G66" s="97">
        <f>Kirjasto!G80</f>
        <v>520</v>
      </c>
      <c r="H66" s="97">
        <f>Kirjasto!H80</f>
        <v>433</v>
      </c>
      <c r="I66" s="97">
        <f>Kirjasto!I80</f>
        <v>2524</v>
      </c>
      <c r="J66" s="97">
        <f>Kirjasto!J80</f>
        <v>0</v>
      </c>
      <c r="K66" s="97">
        <f>Kirjasto!K80</f>
        <v>0</v>
      </c>
      <c r="L66" s="97">
        <f>Kirjasto!L80</f>
        <v>0</v>
      </c>
      <c r="M66" s="97">
        <f>Kirjasto!M80</f>
        <v>0</v>
      </c>
      <c r="N66" s="97">
        <f>Kirjasto!N80</f>
        <v>25879</v>
      </c>
      <c r="O66" s="97">
        <f>Kirjasto!O80</f>
        <v>25000</v>
      </c>
    </row>
    <row r="68" spans="1:15" ht="15" hidden="1" outlineLevel="1" x14ac:dyDescent="0.25">
      <c r="A68" s="8" t="s">
        <v>39</v>
      </c>
      <c r="B68" s="8" t="s">
        <v>8</v>
      </c>
      <c r="C68" s="8" t="s">
        <v>9</v>
      </c>
      <c r="D68" s="8" t="s">
        <v>10</v>
      </c>
      <c r="E68" s="8" t="s">
        <v>11</v>
      </c>
      <c r="F68" s="8" t="s">
        <v>12</v>
      </c>
      <c r="G68" s="8" t="s">
        <v>13</v>
      </c>
      <c r="H68" s="8" t="s">
        <v>14</v>
      </c>
      <c r="I68" s="8" t="s">
        <v>15</v>
      </c>
      <c r="J68" s="8" t="s">
        <v>16</v>
      </c>
      <c r="K68" s="8" t="s">
        <v>17</v>
      </c>
      <c r="L68" s="8" t="s">
        <v>18</v>
      </c>
      <c r="M68" s="8" t="s">
        <v>19</v>
      </c>
      <c r="N68" s="8" t="s">
        <v>20</v>
      </c>
      <c r="O68" s="8" t="s">
        <v>83</v>
      </c>
    </row>
    <row r="69" spans="1:15" hidden="1" outlineLevel="1" x14ac:dyDescent="0.2">
      <c r="A69" s="4" t="s">
        <v>62</v>
      </c>
      <c r="B69" s="23">
        <v>14726</v>
      </c>
      <c r="C69" s="18">
        <v>15479</v>
      </c>
      <c r="D69" s="18">
        <v>12303</v>
      </c>
      <c r="E69" s="18">
        <v>13494</v>
      </c>
      <c r="F69" s="18">
        <v>25341</v>
      </c>
      <c r="G69" s="18">
        <v>26436</v>
      </c>
      <c r="H69" s="18">
        <v>43916</v>
      </c>
      <c r="I69" s="18">
        <v>31137</v>
      </c>
      <c r="J69" s="18">
        <v>22106</v>
      </c>
      <c r="K69" s="18">
        <v>16093</v>
      </c>
      <c r="L69" s="18">
        <v>18430</v>
      </c>
      <c r="M69" s="18">
        <v>19041</v>
      </c>
      <c r="N69" s="28">
        <f>SUM(B69:M69)</f>
        <v>258502</v>
      </c>
      <c r="O69" s="28"/>
    </row>
    <row r="70" spans="1:15" hidden="1" outlineLevel="1" x14ac:dyDescent="0.2">
      <c r="A70" s="5" t="s">
        <v>63</v>
      </c>
      <c r="B70" s="19">
        <v>1170</v>
      </c>
      <c r="C70" s="19">
        <v>3057</v>
      </c>
      <c r="D70" s="19">
        <v>2628</v>
      </c>
      <c r="E70" s="19">
        <v>2683</v>
      </c>
      <c r="F70" s="19">
        <v>7139</v>
      </c>
      <c r="G70" s="19">
        <v>3158</v>
      </c>
      <c r="H70" s="19">
        <v>6434</v>
      </c>
      <c r="I70" s="19">
        <v>957</v>
      </c>
      <c r="J70" s="19">
        <v>2279</v>
      </c>
      <c r="K70" s="19">
        <v>2749</v>
      </c>
      <c r="L70" s="19">
        <v>2822</v>
      </c>
      <c r="M70" s="19">
        <v>3586</v>
      </c>
      <c r="N70" s="29">
        <f t="shared" ref="N70:N75" si="5">SUM(B70:M70)</f>
        <v>38662</v>
      </c>
      <c r="O70" s="29"/>
    </row>
    <row r="71" spans="1:15" ht="25.5" hidden="1" outlineLevel="1" x14ac:dyDescent="0.2">
      <c r="A71" s="6" t="s">
        <v>64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28">
        <f t="shared" si="5"/>
        <v>0</v>
      </c>
      <c r="O71" s="28"/>
    </row>
    <row r="72" spans="1:15" hidden="1" outlineLevel="1" x14ac:dyDescent="0.2">
      <c r="A72" s="5" t="s">
        <v>65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29">
        <f t="shared" si="5"/>
        <v>0</v>
      </c>
      <c r="O72" s="29"/>
    </row>
    <row r="73" spans="1:15" hidden="1" outlineLevel="1" x14ac:dyDescent="0.2">
      <c r="A73" s="6" t="s">
        <v>66</v>
      </c>
      <c r="B73" s="18">
        <v>152</v>
      </c>
      <c r="C73" s="18">
        <v>129</v>
      </c>
      <c r="D73" s="18">
        <v>129</v>
      </c>
      <c r="E73" s="18">
        <v>118</v>
      </c>
      <c r="F73" s="18">
        <v>393</v>
      </c>
      <c r="G73" s="18">
        <v>372</v>
      </c>
      <c r="H73" s="18">
        <v>785</v>
      </c>
      <c r="I73" s="18">
        <v>468</v>
      </c>
      <c r="J73" s="18">
        <v>76</v>
      </c>
      <c r="K73" s="18">
        <v>152</v>
      </c>
      <c r="L73" s="18">
        <v>124</v>
      </c>
      <c r="M73" s="18">
        <v>112</v>
      </c>
      <c r="N73" s="28">
        <f t="shared" si="5"/>
        <v>3010</v>
      </c>
      <c r="O73" s="28"/>
    </row>
    <row r="74" spans="1:15" ht="25.5" hidden="1" outlineLevel="1" x14ac:dyDescent="0.2">
      <c r="A74" s="5" t="s">
        <v>67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29">
        <f t="shared" si="5"/>
        <v>0</v>
      </c>
      <c r="O74" s="29"/>
    </row>
    <row r="75" spans="1:15" ht="25.5" hidden="1" outlineLevel="1" x14ac:dyDescent="0.2">
      <c r="A75" s="6" t="s">
        <v>68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28">
        <f t="shared" si="5"/>
        <v>0</v>
      </c>
      <c r="O75" s="28"/>
    </row>
    <row r="76" spans="1:15" hidden="1" outlineLevel="1" x14ac:dyDescent="0.2">
      <c r="A76" s="11" t="s">
        <v>69</v>
      </c>
      <c r="B76" s="24">
        <v>1056</v>
      </c>
      <c r="C76" s="24">
        <v>839</v>
      </c>
      <c r="D76" s="24">
        <v>824</v>
      </c>
      <c r="E76" s="24">
        <v>782</v>
      </c>
      <c r="F76" s="24">
        <v>1249</v>
      </c>
      <c r="G76" s="24">
        <v>708</v>
      </c>
      <c r="H76" s="24">
        <v>1643</v>
      </c>
      <c r="I76" s="24">
        <v>621</v>
      </c>
      <c r="J76" s="24">
        <v>991</v>
      </c>
      <c r="K76" s="24">
        <v>959</v>
      </c>
      <c r="L76" s="24">
        <v>862</v>
      </c>
      <c r="M76" s="24">
        <v>1040</v>
      </c>
      <c r="N76" s="27">
        <f>SUM(B76:M76)</f>
        <v>11574</v>
      </c>
      <c r="O76" s="27"/>
    </row>
    <row r="77" spans="1:15" hidden="1" outlineLevel="1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1:15" hidden="1" outlineLevel="1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</row>
    <row r="79" spans="1:15" hidden="1" outlineLevel="1" x14ac:dyDescent="0.2">
      <c r="A79" s="1" t="s">
        <v>22</v>
      </c>
      <c r="B79" s="23" t="s">
        <v>23</v>
      </c>
      <c r="C79" s="23" t="s">
        <v>24</v>
      </c>
      <c r="D79" s="23" t="s">
        <v>25</v>
      </c>
      <c r="E79" s="23" t="s">
        <v>26</v>
      </c>
      <c r="F79" s="23" t="s">
        <v>27</v>
      </c>
      <c r="G79" s="23" t="s">
        <v>28</v>
      </c>
      <c r="H79" s="23" t="s">
        <v>29</v>
      </c>
      <c r="I79" s="23" t="s">
        <v>30</v>
      </c>
      <c r="J79" s="23" t="s">
        <v>31</v>
      </c>
      <c r="K79" s="23" t="s">
        <v>32</v>
      </c>
      <c r="L79" s="23" t="s">
        <v>33</v>
      </c>
      <c r="M79" s="23" t="s">
        <v>34</v>
      </c>
      <c r="N79" t="s">
        <v>35</v>
      </c>
      <c r="O79" s="43"/>
    </row>
    <row r="80" spans="1:15" hidden="1" outlineLevel="1" x14ac:dyDescent="0.2">
      <c r="A80" s="1" t="s">
        <v>71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O80" s="43"/>
    </row>
    <row r="81" spans="1:15" hidden="1" outlineLevel="1" x14ac:dyDescent="0.2">
      <c r="A81" s="1" t="s">
        <v>70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O81" s="44"/>
    </row>
    <row r="82" spans="1:15" collapsed="1" x14ac:dyDescent="0.2"/>
    <row r="83" spans="1:15" ht="15" hidden="1" outlineLevel="1" x14ac:dyDescent="0.25">
      <c r="A83" s="8" t="s">
        <v>91</v>
      </c>
      <c r="B83" s="8" t="s">
        <v>8</v>
      </c>
      <c r="C83" s="8" t="s">
        <v>9</v>
      </c>
      <c r="D83" s="8" t="s">
        <v>10</v>
      </c>
      <c r="E83" s="8" t="s">
        <v>11</v>
      </c>
      <c r="F83" s="8" t="s">
        <v>12</v>
      </c>
      <c r="G83" s="8" t="s">
        <v>13</v>
      </c>
      <c r="H83" s="8" t="s">
        <v>14</v>
      </c>
      <c r="I83" s="8" t="s">
        <v>15</v>
      </c>
      <c r="J83" s="8" t="s">
        <v>16</v>
      </c>
      <c r="K83" s="8" t="s">
        <v>17</v>
      </c>
      <c r="L83" s="8" t="s">
        <v>18</v>
      </c>
      <c r="M83" s="8" t="s">
        <v>19</v>
      </c>
      <c r="N83" s="8" t="s">
        <v>20</v>
      </c>
      <c r="O83" s="8" t="s">
        <v>83</v>
      </c>
    </row>
    <row r="84" spans="1:15" hidden="1" outlineLevel="1" x14ac:dyDescent="0.2">
      <c r="A84" s="4" t="s">
        <v>62</v>
      </c>
      <c r="B84" s="50">
        <f>Museo!B27</f>
        <v>12381</v>
      </c>
      <c r="C84" s="50">
        <f>Museo!C27</f>
        <v>16369</v>
      </c>
      <c r="D84" s="50">
        <f>Museo!D27</f>
        <v>14356</v>
      </c>
      <c r="E84" s="50">
        <f>Museo!E27</f>
        <v>15505</v>
      </c>
      <c r="F84" s="50">
        <f>Museo!F27</f>
        <v>27662</v>
      </c>
      <c r="G84" s="50">
        <f>Museo!G27</f>
        <v>37989</v>
      </c>
      <c r="H84" s="50">
        <f>Museo!H27</f>
        <v>65089</v>
      </c>
      <c r="I84" s="50">
        <f>Museo!I27</f>
        <v>44358</v>
      </c>
      <c r="J84" s="50">
        <f>Museo!J27</f>
        <v>27177</v>
      </c>
      <c r="K84" s="50">
        <f>Museo!K27</f>
        <v>17282</v>
      </c>
      <c r="L84" s="50">
        <f>Museo!L27</f>
        <v>20406</v>
      </c>
      <c r="M84" s="50">
        <f>Museo!M27</f>
        <v>24461</v>
      </c>
      <c r="N84" s="28">
        <f>SUM(B84:M84)</f>
        <v>323035</v>
      </c>
      <c r="O84" s="28"/>
    </row>
    <row r="85" spans="1:15" hidden="1" outlineLevel="1" x14ac:dyDescent="0.2">
      <c r="A85" s="5" t="s">
        <v>63</v>
      </c>
      <c r="B85" s="29">
        <f>Museo!B28</f>
        <v>4381</v>
      </c>
      <c r="C85" s="29">
        <f>Museo!C28</f>
        <v>2713</v>
      </c>
      <c r="D85" s="29">
        <f>Museo!D28</f>
        <v>1533</v>
      </c>
      <c r="E85" s="29">
        <f>Museo!E28</f>
        <v>2922</v>
      </c>
      <c r="F85" s="29">
        <f>Museo!F28</f>
        <v>6874</v>
      </c>
      <c r="G85" s="29">
        <f>Museo!G28</f>
        <v>4030</v>
      </c>
      <c r="H85" s="29">
        <f>Museo!H28</f>
        <v>8593</v>
      </c>
      <c r="I85" s="29">
        <f>Museo!I28</f>
        <v>3064</v>
      </c>
      <c r="J85" s="29">
        <f>Museo!J28</f>
        <v>577</v>
      </c>
      <c r="K85" s="29">
        <f>Museo!K28</f>
        <v>2941</v>
      </c>
      <c r="L85" s="29">
        <f>Museo!L28</f>
        <v>3903</v>
      </c>
      <c r="M85" s="29">
        <f>Museo!M28</f>
        <v>2226</v>
      </c>
      <c r="N85" s="29">
        <f t="shared" ref="N85:N91" si="6">SUM(B85:M85)</f>
        <v>43757</v>
      </c>
      <c r="O85" s="29"/>
    </row>
    <row r="86" spans="1:15" ht="25.5" hidden="1" outlineLevel="1" x14ac:dyDescent="0.2">
      <c r="A86" s="6" t="s">
        <v>64</v>
      </c>
      <c r="B86" s="28">
        <f>Museo!B29</f>
        <v>0</v>
      </c>
      <c r="C86" s="28">
        <f>Museo!C29</f>
        <v>0</v>
      </c>
      <c r="D86" s="28">
        <f>Museo!D29</f>
        <v>0</v>
      </c>
      <c r="E86" s="28">
        <f>Museo!E29</f>
        <v>0</v>
      </c>
      <c r="F86" s="28">
        <f>Museo!F29</f>
        <v>0</v>
      </c>
      <c r="G86" s="28">
        <f>Museo!G29</f>
        <v>0</v>
      </c>
      <c r="H86" s="28">
        <f>Museo!H29</f>
        <v>0</v>
      </c>
      <c r="I86" s="28">
        <f>Museo!I29</f>
        <v>0</v>
      </c>
      <c r="J86" s="28">
        <f>Museo!J29</f>
        <v>0</v>
      </c>
      <c r="K86" s="28">
        <f>Museo!K29</f>
        <v>0</v>
      </c>
      <c r="L86" s="28">
        <f>Museo!L29</f>
        <v>0</v>
      </c>
      <c r="M86" s="28">
        <f>Museo!M29</f>
        <v>0</v>
      </c>
      <c r="N86" s="28">
        <f t="shared" si="6"/>
        <v>0</v>
      </c>
      <c r="O86" s="28"/>
    </row>
    <row r="87" spans="1:15" hidden="1" outlineLevel="1" x14ac:dyDescent="0.2">
      <c r="A87" s="5" t="s">
        <v>65</v>
      </c>
      <c r="B87" s="29">
        <f>Museo!B30</f>
        <v>0</v>
      </c>
      <c r="C87" s="29">
        <f>Museo!C30</f>
        <v>0</v>
      </c>
      <c r="D87" s="29">
        <f>Museo!D30</f>
        <v>0</v>
      </c>
      <c r="E87" s="29">
        <f>Museo!E30</f>
        <v>0</v>
      </c>
      <c r="F87" s="29">
        <f>Museo!F30</f>
        <v>0</v>
      </c>
      <c r="G87" s="29">
        <f>Museo!G30</f>
        <v>0</v>
      </c>
      <c r="H87" s="29">
        <f>Museo!H30</f>
        <v>0</v>
      </c>
      <c r="I87" s="29">
        <f>Museo!I30</f>
        <v>0</v>
      </c>
      <c r="J87" s="29">
        <f>Museo!J30</f>
        <v>0</v>
      </c>
      <c r="K87" s="29">
        <f>Museo!K30</f>
        <v>0</v>
      </c>
      <c r="L87" s="29">
        <f>Museo!L30</f>
        <v>0</v>
      </c>
      <c r="M87" s="29">
        <f>Museo!M30</f>
        <v>0</v>
      </c>
      <c r="N87" s="29">
        <f t="shared" si="6"/>
        <v>0</v>
      </c>
      <c r="O87" s="29"/>
    </row>
    <row r="88" spans="1:15" s="23" customFormat="1" hidden="1" outlineLevel="1" x14ac:dyDescent="0.2">
      <c r="A88" s="6" t="s">
        <v>66</v>
      </c>
      <c r="B88" s="28">
        <f>Museo!B31</f>
        <v>116</v>
      </c>
      <c r="C88" s="28">
        <f>Museo!C31</f>
        <v>116</v>
      </c>
      <c r="D88" s="28">
        <f>Museo!D31</f>
        <v>107</v>
      </c>
      <c r="E88" s="28">
        <f>Museo!E31</f>
        <v>151</v>
      </c>
      <c r="F88" s="28">
        <f>Museo!F31</f>
        <v>380</v>
      </c>
      <c r="G88" s="28">
        <f>Museo!G31</f>
        <v>480</v>
      </c>
      <c r="H88" s="28">
        <f>Museo!H31</f>
        <v>569</v>
      </c>
      <c r="I88" s="28">
        <f>Museo!I31</f>
        <v>496</v>
      </c>
      <c r="J88" s="28">
        <f>Museo!J31</f>
        <v>136</v>
      </c>
      <c r="K88" s="28">
        <f>Museo!K31</f>
        <v>149</v>
      </c>
      <c r="L88" s="28">
        <f>Museo!L31</f>
        <v>207</v>
      </c>
      <c r="M88" s="28">
        <f>Museo!M31</f>
        <v>162</v>
      </c>
      <c r="N88" s="28">
        <f t="shared" si="6"/>
        <v>3069</v>
      </c>
      <c r="O88" s="28"/>
    </row>
    <row r="89" spans="1:15" ht="25.5" hidden="1" outlineLevel="1" x14ac:dyDescent="0.2">
      <c r="A89" s="5" t="s">
        <v>67</v>
      </c>
      <c r="B89" s="29">
        <f>Museo!B32</f>
        <v>0</v>
      </c>
      <c r="C89" s="29">
        <f>Museo!C32</f>
        <v>0</v>
      </c>
      <c r="D89" s="29">
        <f>Museo!D32</f>
        <v>0</v>
      </c>
      <c r="E89" s="29">
        <f>Museo!E32</f>
        <v>0</v>
      </c>
      <c r="F89" s="29">
        <f>Museo!F32</f>
        <v>0</v>
      </c>
      <c r="G89" s="29">
        <f>Museo!G32</f>
        <v>0</v>
      </c>
      <c r="H89" s="29">
        <f>Museo!H32</f>
        <v>0</v>
      </c>
      <c r="I89" s="29">
        <f>Museo!I32</f>
        <v>0</v>
      </c>
      <c r="J89" s="29">
        <f>Museo!J32</f>
        <v>0</v>
      </c>
      <c r="K89" s="29">
        <f>Museo!K32</f>
        <v>0</v>
      </c>
      <c r="L89" s="29">
        <f>Museo!L32</f>
        <v>0</v>
      </c>
      <c r="M89" s="29">
        <f>Museo!M32</f>
        <v>0</v>
      </c>
      <c r="N89" s="29">
        <f t="shared" si="6"/>
        <v>0</v>
      </c>
      <c r="O89" s="29"/>
    </row>
    <row r="90" spans="1:15" ht="25.5" hidden="1" outlineLevel="1" x14ac:dyDescent="0.2">
      <c r="A90" s="6" t="s">
        <v>68</v>
      </c>
      <c r="B90" s="28">
        <f>Museo!B33</f>
        <v>0</v>
      </c>
      <c r="C90" s="28">
        <f>Museo!C33</f>
        <v>0</v>
      </c>
      <c r="D90" s="28">
        <f>Museo!D33</f>
        <v>0</v>
      </c>
      <c r="E90" s="28">
        <f>Museo!E33</f>
        <v>0</v>
      </c>
      <c r="F90" s="28">
        <f>Museo!F33</f>
        <v>0</v>
      </c>
      <c r="G90" s="28">
        <f>Museo!G33</f>
        <v>0</v>
      </c>
      <c r="H90" s="28">
        <f>Museo!H33</f>
        <v>0</v>
      </c>
      <c r="I90" s="28">
        <f>Museo!I33</f>
        <v>0</v>
      </c>
      <c r="J90" s="28">
        <f>Museo!J33</f>
        <v>0</v>
      </c>
      <c r="K90" s="28">
        <f>Museo!K33</f>
        <v>0</v>
      </c>
      <c r="L90" s="28">
        <f>Museo!L33</f>
        <v>0</v>
      </c>
      <c r="M90" s="28">
        <f>Museo!M33</f>
        <v>0</v>
      </c>
      <c r="N90" s="28">
        <f t="shared" si="6"/>
        <v>0</v>
      </c>
      <c r="O90" s="28"/>
    </row>
    <row r="91" spans="1:15" hidden="1" outlineLevel="1" x14ac:dyDescent="0.2">
      <c r="A91" s="11" t="s">
        <v>69</v>
      </c>
      <c r="B91" s="27">
        <f>Museo!B34</f>
        <v>1014</v>
      </c>
      <c r="C91" s="27">
        <f>Museo!C34</f>
        <v>860</v>
      </c>
      <c r="D91" s="27">
        <f>Museo!D34</f>
        <v>513</v>
      </c>
      <c r="E91" s="27">
        <f>Museo!E34</f>
        <v>713</v>
      </c>
      <c r="F91" s="27">
        <f>Museo!F34</f>
        <v>956</v>
      </c>
      <c r="G91" s="27">
        <f>Museo!G34</f>
        <v>637</v>
      </c>
      <c r="H91" s="27">
        <f>Museo!H34</f>
        <v>1671</v>
      </c>
      <c r="I91" s="27">
        <f>Museo!I34</f>
        <v>1401</v>
      </c>
      <c r="J91" s="27">
        <f>Museo!J34</f>
        <v>890</v>
      </c>
      <c r="K91" s="27">
        <f>Museo!K34</f>
        <v>740</v>
      </c>
      <c r="L91" s="27">
        <f>Museo!L34</f>
        <v>925</v>
      </c>
      <c r="M91" s="27">
        <f>Museo!M34</f>
        <v>1090</v>
      </c>
      <c r="N91" s="27">
        <f t="shared" si="6"/>
        <v>11410</v>
      </c>
      <c r="O91" s="27"/>
    </row>
    <row r="92" spans="1:15" hidden="1" outlineLevel="1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</row>
    <row r="93" spans="1:15" hidden="1" outlineLevel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</row>
    <row r="94" spans="1:15" hidden="1" outlineLevel="1" x14ac:dyDescent="0.2">
      <c r="A94" s="47" t="s">
        <v>71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</row>
    <row r="95" spans="1:15" hidden="1" outlineLevel="1" x14ac:dyDescent="0.2">
      <c r="A95" s="48" t="s">
        <v>70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 collapsed="1" x14ac:dyDescent="0.2"/>
    <row r="97" spans="1:15" ht="15" hidden="1" outlineLevel="1" x14ac:dyDescent="0.25">
      <c r="A97" s="8" t="s">
        <v>136</v>
      </c>
      <c r="B97" s="8" t="s">
        <v>8</v>
      </c>
      <c r="C97" s="8" t="s">
        <v>9</v>
      </c>
      <c r="D97" s="8" t="s">
        <v>10</v>
      </c>
      <c r="E97" s="8" t="s">
        <v>11</v>
      </c>
      <c r="F97" s="8" t="s">
        <v>12</v>
      </c>
      <c r="G97" s="8" t="s">
        <v>13</v>
      </c>
      <c r="H97" s="8" t="s">
        <v>14</v>
      </c>
      <c r="I97" s="8" t="s">
        <v>15</v>
      </c>
      <c r="J97" s="8" t="s">
        <v>16</v>
      </c>
      <c r="K97" s="8" t="s">
        <v>17</v>
      </c>
      <c r="L97" s="8" t="s">
        <v>18</v>
      </c>
      <c r="M97" s="8" t="s">
        <v>19</v>
      </c>
      <c r="N97" s="8" t="s">
        <v>20</v>
      </c>
      <c r="O97" s="58"/>
    </row>
    <row r="98" spans="1:15" hidden="1" outlineLevel="1" x14ac:dyDescent="0.2">
      <c r="A98" s="4" t="s">
        <v>62</v>
      </c>
      <c r="B98" s="50">
        <f>Museo!B41</f>
        <v>12007</v>
      </c>
      <c r="C98" s="50">
        <f>Museo!C41</f>
        <v>13841</v>
      </c>
      <c r="D98" s="50">
        <f>Museo!D41</f>
        <v>13900</v>
      </c>
      <c r="E98" s="50">
        <f>Museo!E41</f>
        <v>16089</v>
      </c>
      <c r="F98" s="50">
        <f>Museo!F41</f>
        <v>23843</v>
      </c>
      <c r="G98" s="50">
        <f>Museo!G41</f>
        <v>42450</v>
      </c>
      <c r="H98" s="50">
        <f>Museo!H41</f>
        <v>72235</v>
      </c>
      <c r="I98" s="50">
        <f>Museo!I41</f>
        <v>49702</v>
      </c>
      <c r="J98" s="50">
        <f>Museo!J41</f>
        <v>32588</v>
      </c>
      <c r="K98" s="50">
        <f>Museo!K41</f>
        <v>26284</v>
      </c>
      <c r="L98" s="50">
        <f>Museo!L41</f>
        <v>20248</v>
      </c>
      <c r="M98" s="50">
        <f>Museo!M41</f>
        <v>29823</v>
      </c>
      <c r="N98" s="28">
        <f>SUM(B98:M98)</f>
        <v>353010</v>
      </c>
      <c r="O98" s="59"/>
    </row>
    <row r="99" spans="1:15" hidden="1" outlineLevel="1" x14ac:dyDescent="0.2">
      <c r="A99" s="5" t="s">
        <v>63</v>
      </c>
      <c r="B99" s="71">
        <f>Museo!B42</f>
        <v>3759</v>
      </c>
      <c r="C99" s="71">
        <f>Museo!C42</f>
        <v>2281</v>
      </c>
      <c r="D99" s="71">
        <f>Museo!D42</f>
        <v>1943</v>
      </c>
      <c r="E99" s="71">
        <f>Museo!E42</f>
        <v>3536</v>
      </c>
      <c r="F99" s="71">
        <f>Museo!F42</f>
        <v>7061</v>
      </c>
      <c r="G99" s="71">
        <f>Museo!G42</f>
        <v>3070</v>
      </c>
      <c r="H99" s="71">
        <f>Museo!H42</f>
        <v>4850</v>
      </c>
      <c r="I99" s="71">
        <f>Museo!I42</f>
        <v>3377</v>
      </c>
      <c r="J99" s="71">
        <f>Museo!J42</f>
        <v>1169</v>
      </c>
      <c r="K99" s="71">
        <f>Museo!K42</f>
        <v>3577</v>
      </c>
      <c r="L99" s="71">
        <f>Museo!L42</f>
        <v>3276</v>
      </c>
      <c r="M99" s="71">
        <f>Museo!M42</f>
        <v>3118</v>
      </c>
      <c r="N99" s="29">
        <f t="shared" ref="N99:N105" si="7">SUM(B99:M99)</f>
        <v>41017</v>
      </c>
      <c r="O99" s="59"/>
    </row>
    <row r="100" spans="1:15" ht="25.5" hidden="1" outlineLevel="1" x14ac:dyDescent="0.2">
      <c r="A100" s="6" t="s">
        <v>64</v>
      </c>
      <c r="B100" s="50">
        <f>Museo!B43</f>
        <v>0</v>
      </c>
      <c r="C100" s="50">
        <f>Museo!C43</f>
        <v>0</v>
      </c>
      <c r="D100" s="50">
        <f>Museo!D43</f>
        <v>0</v>
      </c>
      <c r="E100" s="50">
        <f>Museo!E43</f>
        <v>0</v>
      </c>
      <c r="F100" s="50">
        <f>Museo!F43</f>
        <v>0</v>
      </c>
      <c r="G100" s="50">
        <f>Museo!G43</f>
        <v>0</v>
      </c>
      <c r="H100" s="50">
        <f>Museo!H43</f>
        <v>0</v>
      </c>
      <c r="I100" s="50">
        <f>Museo!I43</f>
        <v>0</v>
      </c>
      <c r="J100" s="50">
        <f>Museo!J43</f>
        <v>0</v>
      </c>
      <c r="K100" s="50">
        <f>Museo!K43</f>
        <v>0</v>
      </c>
      <c r="L100" s="50">
        <f>Museo!L43</f>
        <v>0</v>
      </c>
      <c r="M100" s="50">
        <f>Museo!M43</f>
        <v>0</v>
      </c>
      <c r="N100" s="28">
        <f t="shared" si="7"/>
        <v>0</v>
      </c>
      <c r="O100" s="59"/>
    </row>
    <row r="101" spans="1:15" hidden="1" outlineLevel="1" x14ac:dyDescent="0.2">
      <c r="A101" s="5" t="s">
        <v>65</v>
      </c>
      <c r="B101" s="71">
        <f>Museo!B44</f>
        <v>0</v>
      </c>
      <c r="C101" s="71">
        <f>Museo!C44</f>
        <v>0</v>
      </c>
      <c r="D101" s="71">
        <f>Museo!D44</f>
        <v>0</v>
      </c>
      <c r="E101" s="71">
        <f>Museo!E44</f>
        <v>0</v>
      </c>
      <c r="F101" s="71">
        <f>Museo!F44</f>
        <v>0</v>
      </c>
      <c r="G101" s="71">
        <f>Museo!G44</f>
        <v>0</v>
      </c>
      <c r="H101" s="71">
        <f>Museo!H44</f>
        <v>0</v>
      </c>
      <c r="I101" s="71">
        <f>Museo!I44</f>
        <v>0</v>
      </c>
      <c r="J101" s="71">
        <f>Museo!J44</f>
        <v>0</v>
      </c>
      <c r="K101" s="71">
        <f>Museo!K44</f>
        <v>0</v>
      </c>
      <c r="L101" s="71">
        <f>Museo!L44</f>
        <v>0</v>
      </c>
      <c r="M101" s="71">
        <f>Museo!M44</f>
        <v>0</v>
      </c>
      <c r="N101" s="29">
        <f t="shared" si="7"/>
        <v>0</v>
      </c>
      <c r="O101" s="59"/>
    </row>
    <row r="102" spans="1:15" hidden="1" outlineLevel="1" x14ac:dyDescent="0.2">
      <c r="A102" s="6" t="s">
        <v>66</v>
      </c>
      <c r="B102" s="50">
        <f>Museo!B45</f>
        <v>86</v>
      </c>
      <c r="C102" s="50">
        <f>Museo!C45</f>
        <v>99</v>
      </c>
      <c r="D102" s="50">
        <f>Museo!D45</f>
        <v>1269</v>
      </c>
      <c r="E102" s="50">
        <f>Museo!E45</f>
        <v>94</v>
      </c>
      <c r="F102" s="50">
        <f>Museo!F45</f>
        <v>276</v>
      </c>
      <c r="G102" s="50">
        <f>Museo!G45</f>
        <v>361</v>
      </c>
      <c r="H102" s="50">
        <f>Museo!H45</f>
        <v>815</v>
      </c>
      <c r="I102" s="50">
        <f>Museo!I45</f>
        <v>494</v>
      </c>
      <c r="J102" s="50">
        <f>Museo!J45</f>
        <v>118</v>
      </c>
      <c r="K102" s="50">
        <f>Museo!K45</f>
        <v>194</v>
      </c>
      <c r="L102" s="50">
        <f>Museo!L45</f>
        <v>178</v>
      </c>
      <c r="M102" s="50">
        <f>Museo!M45</f>
        <v>153</v>
      </c>
      <c r="N102" s="28">
        <f t="shared" si="7"/>
        <v>4137</v>
      </c>
      <c r="O102" s="59"/>
    </row>
    <row r="103" spans="1:15" ht="25.5" hidden="1" outlineLevel="1" x14ac:dyDescent="0.2">
      <c r="A103" s="5" t="s">
        <v>67</v>
      </c>
      <c r="B103" s="71">
        <f>Museo!B46</f>
        <v>0</v>
      </c>
      <c r="C103" s="71">
        <f>Museo!C46</f>
        <v>0</v>
      </c>
      <c r="D103" s="71">
        <f>Museo!D46</f>
        <v>0</v>
      </c>
      <c r="E103" s="71">
        <f>Museo!E46</f>
        <v>0</v>
      </c>
      <c r="F103" s="71">
        <f>Museo!F46</f>
        <v>0</v>
      </c>
      <c r="G103" s="71">
        <f>Museo!G46</f>
        <v>0</v>
      </c>
      <c r="H103" s="71">
        <f>Museo!H46</f>
        <v>0</v>
      </c>
      <c r="I103" s="71">
        <f>Museo!I46</f>
        <v>0</v>
      </c>
      <c r="J103" s="71">
        <f>Museo!J46</f>
        <v>0</v>
      </c>
      <c r="K103" s="71">
        <f>Museo!K46</f>
        <v>0</v>
      </c>
      <c r="L103" s="71">
        <f>Museo!L46</f>
        <v>0</v>
      </c>
      <c r="M103" s="71">
        <f>Museo!M46</f>
        <v>0</v>
      </c>
      <c r="N103" s="29">
        <f t="shared" si="7"/>
        <v>0</v>
      </c>
      <c r="O103" s="59"/>
    </row>
    <row r="104" spans="1:15" ht="25.5" hidden="1" outlineLevel="1" x14ac:dyDescent="0.2">
      <c r="A104" s="6" t="s">
        <v>68</v>
      </c>
      <c r="B104" s="50">
        <f>Museo!B47</f>
        <v>0</v>
      </c>
      <c r="C104" s="50">
        <f>Museo!C47</f>
        <v>0</v>
      </c>
      <c r="D104" s="50">
        <f>Museo!D47</f>
        <v>0</v>
      </c>
      <c r="E104" s="50">
        <f>Museo!E47</f>
        <v>0</v>
      </c>
      <c r="F104" s="50">
        <f>Museo!F47</f>
        <v>0</v>
      </c>
      <c r="G104" s="50">
        <f>Museo!G47</f>
        <v>0</v>
      </c>
      <c r="H104" s="50">
        <f>Museo!H47</f>
        <v>0</v>
      </c>
      <c r="I104" s="50">
        <f>Museo!I47</f>
        <v>0</v>
      </c>
      <c r="J104" s="50">
        <f>Museo!J47</f>
        <v>0</v>
      </c>
      <c r="K104" s="50">
        <f>Museo!K47</f>
        <v>0</v>
      </c>
      <c r="L104" s="50">
        <f>Museo!L47</f>
        <v>0</v>
      </c>
      <c r="M104" s="50">
        <f>Museo!M47</f>
        <v>0</v>
      </c>
      <c r="N104" s="28">
        <f t="shared" si="7"/>
        <v>0</v>
      </c>
      <c r="O104" s="59"/>
    </row>
    <row r="105" spans="1:15" hidden="1" outlineLevel="1" x14ac:dyDescent="0.2">
      <c r="A105" s="11" t="s">
        <v>69</v>
      </c>
      <c r="B105" s="72">
        <f>Museo!B48</f>
        <v>588</v>
      </c>
      <c r="C105" s="72">
        <f>Museo!C48</f>
        <v>692</v>
      </c>
      <c r="D105" s="72">
        <f>Museo!D48</f>
        <v>598</v>
      </c>
      <c r="E105" s="72">
        <f>Museo!E48</f>
        <v>623</v>
      </c>
      <c r="F105" s="72">
        <f>Museo!F48</f>
        <v>1003</v>
      </c>
      <c r="G105" s="72">
        <f>Museo!G48</f>
        <v>1275</v>
      </c>
      <c r="H105" s="72">
        <f>Museo!H48</f>
        <v>1576</v>
      </c>
      <c r="I105" s="72">
        <f>Museo!I48</f>
        <v>1497</v>
      </c>
      <c r="J105" s="72">
        <f>Museo!J48</f>
        <v>905</v>
      </c>
      <c r="K105" s="72">
        <f>Museo!K48</f>
        <v>434</v>
      </c>
      <c r="L105" s="72">
        <f>Museo!L48</f>
        <v>912</v>
      </c>
      <c r="M105" s="72">
        <f>Museo!M48</f>
        <v>800</v>
      </c>
      <c r="N105" s="27">
        <f t="shared" si="7"/>
        <v>10903</v>
      </c>
      <c r="O105" s="59"/>
    </row>
    <row r="106" spans="1:15" hidden="1" outlineLevel="1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O106" s="62"/>
    </row>
    <row r="107" spans="1:15" hidden="1" outlineLevel="1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O107" s="62"/>
    </row>
    <row r="108" spans="1:15" hidden="1" outlineLevel="1" x14ac:dyDescent="0.2">
      <c r="A108" s="47" t="s">
        <v>71</v>
      </c>
      <c r="B108" s="43">
        <f>Museo!B51</f>
        <v>0</v>
      </c>
      <c r="C108" s="43">
        <f>Museo!C51</f>
        <v>0</v>
      </c>
      <c r="D108" s="43">
        <f>Museo!D51</f>
        <v>0</v>
      </c>
      <c r="E108" s="43">
        <f>Museo!E51</f>
        <v>0</v>
      </c>
      <c r="F108" s="43">
        <f>Museo!F51</f>
        <v>0</v>
      </c>
      <c r="G108" s="43">
        <f>Museo!G51</f>
        <v>0</v>
      </c>
      <c r="H108" s="43">
        <f>Museo!H51</f>
        <v>0</v>
      </c>
      <c r="I108" s="43">
        <f>Museo!I51</f>
        <v>0</v>
      </c>
      <c r="J108" s="43">
        <f>Museo!J51</f>
        <v>0</v>
      </c>
      <c r="K108" s="43">
        <f>Museo!K51</f>
        <v>0</v>
      </c>
      <c r="L108" s="43">
        <f>Museo!L51</f>
        <v>0</v>
      </c>
      <c r="M108" s="43">
        <f>Museo!M51</f>
        <v>0</v>
      </c>
      <c r="N108" s="43"/>
      <c r="O108" s="76"/>
    </row>
    <row r="109" spans="1:15" hidden="1" outlineLevel="1" x14ac:dyDescent="0.2">
      <c r="A109" s="48" t="s">
        <v>70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60"/>
    </row>
    <row r="110" spans="1:15" collapsed="1" x14ac:dyDescent="0.2"/>
    <row r="111" spans="1:15" ht="15" outlineLevel="1" x14ac:dyDescent="0.25">
      <c r="A111" s="8" t="s">
        <v>164</v>
      </c>
      <c r="B111" s="8" t="s">
        <v>8</v>
      </c>
      <c r="C111" s="8" t="s">
        <v>9</v>
      </c>
      <c r="D111" s="8" t="s">
        <v>10</v>
      </c>
      <c r="E111" s="8" t="s">
        <v>11</v>
      </c>
      <c r="F111" s="8" t="s">
        <v>12</v>
      </c>
      <c r="G111" s="8" t="s">
        <v>13</v>
      </c>
      <c r="H111" s="8" t="s">
        <v>14</v>
      </c>
      <c r="I111" s="8" t="s">
        <v>15</v>
      </c>
      <c r="J111" s="8" t="s">
        <v>16</v>
      </c>
      <c r="K111" s="8" t="s">
        <v>17</v>
      </c>
      <c r="L111" s="8" t="s">
        <v>18</v>
      </c>
      <c r="M111" s="8" t="s">
        <v>19</v>
      </c>
      <c r="N111" s="8" t="s">
        <v>20</v>
      </c>
    </row>
    <row r="112" spans="1:15" outlineLevel="1" x14ac:dyDescent="0.2">
      <c r="A112" s="4" t="s">
        <v>62</v>
      </c>
      <c r="B112" s="23">
        <f>Museo!B55</f>
        <v>19890</v>
      </c>
      <c r="C112" s="23">
        <f>Museo!C55</f>
        <v>21774</v>
      </c>
      <c r="D112" s="23">
        <f>Museo!D55</f>
        <v>25920</v>
      </c>
      <c r="E112" s="23">
        <f>Museo!E55</f>
        <v>25947</v>
      </c>
      <c r="F112" s="23">
        <f>Museo!F55</f>
        <v>38302</v>
      </c>
      <c r="G112" s="23">
        <f>Museo!G55</f>
        <v>45295</v>
      </c>
      <c r="H112" s="23">
        <f>Museo!H55</f>
        <v>90518</v>
      </c>
      <c r="I112" s="23">
        <f>Museo!I55</f>
        <v>60397</v>
      </c>
      <c r="J112" s="23">
        <f>Museo!J55</f>
        <v>0</v>
      </c>
      <c r="K112" s="23">
        <f>Museo!K55</f>
        <v>0</v>
      </c>
      <c r="L112" s="23">
        <f>Museo!L55</f>
        <v>0</v>
      </c>
      <c r="M112" s="23">
        <f>Museo!M55</f>
        <v>0</v>
      </c>
      <c r="N112" s="23">
        <f>Museo!N55</f>
        <v>328043</v>
      </c>
    </row>
    <row r="113" spans="1:15" outlineLevel="1" x14ac:dyDescent="0.2">
      <c r="A113" s="5" t="s">
        <v>63</v>
      </c>
      <c r="B113" s="19">
        <f>Museo!B56</f>
        <v>3852</v>
      </c>
      <c r="C113" s="19">
        <f>Museo!C56</f>
        <v>4199</v>
      </c>
      <c r="D113" s="19">
        <f>Museo!D56</f>
        <v>2615</v>
      </c>
      <c r="E113" s="19">
        <f>Museo!E56</f>
        <v>5042</v>
      </c>
      <c r="F113" s="19">
        <f>Museo!F56</f>
        <v>8318</v>
      </c>
      <c r="G113" s="19">
        <f>Museo!G56</f>
        <v>2443</v>
      </c>
      <c r="H113" s="19">
        <f>Museo!H56</f>
        <v>4119</v>
      </c>
      <c r="I113" s="19">
        <f>Museo!I56</f>
        <v>2535</v>
      </c>
      <c r="J113" s="19">
        <f>Museo!J56</f>
        <v>0</v>
      </c>
      <c r="K113" s="90">
        <f>Museo!K56</f>
        <v>0</v>
      </c>
      <c r="L113" s="90">
        <f>Museo!L56</f>
        <v>0</v>
      </c>
      <c r="M113" s="90">
        <f>Museo!M56</f>
        <v>0</v>
      </c>
      <c r="N113" s="90">
        <f>Museo!N56</f>
        <v>33123</v>
      </c>
      <c r="O113" s="23"/>
    </row>
    <row r="114" spans="1:15" ht="25.5" outlineLevel="1" x14ac:dyDescent="0.2">
      <c r="A114" s="6" t="s">
        <v>64</v>
      </c>
      <c r="B114" s="18">
        <f>Museo!B57</f>
        <v>0</v>
      </c>
      <c r="C114" s="18">
        <f>Museo!C57</f>
        <v>0</v>
      </c>
      <c r="D114" s="18">
        <f>Museo!D57</f>
        <v>0</v>
      </c>
      <c r="E114" s="18">
        <f>Museo!E57</f>
        <v>0</v>
      </c>
      <c r="F114" s="18">
        <f>Museo!F57</f>
        <v>0</v>
      </c>
      <c r="G114" s="18">
        <f>Museo!G57</f>
        <v>0</v>
      </c>
      <c r="H114" s="18">
        <f>Museo!H57</f>
        <v>0</v>
      </c>
      <c r="I114" s="18">
        <f>Museo!I57</f>
        <v>0</v>
      </c>
      <c r="J114" s="18">
        <f>Museo!J57</f>
        <v>0</v>
      </c>
      <c r="K114" s="91">
        <f>Museo!K57</f>
        <v>0</v>
      </c>
      <c r="L114" s="91">
        <f>Museo!L57</f>
        <v>0</v>
      </c>
      <c r="M114" s="91">
        <f>Museo!M57</f>
        <v>0</v>
      </c>
      <c r="N114" s="28">
        <f>Museo!N57</f>
        <v>0</v>
      </c>
    </row>
    <row r="115" spans="1:15" ht="25.5" outlineLevel="1" x14ac:dyDescent="0.2">
      <c r="A115" s="95" t="s">
        <v>165</v>
      </c>
      <c r="B115" s="63">
        <f>Museo!B63</f>
        <v>606.5</v>
      </c>
      <c r="C115" s="63">
        <f>Museo!C63</f>
        <v>597</v>
      </c>
      <c r="D115" s="63">
        <f>Museo!D58</f>
        <v>0</v>
      </c>
      <c r="E115" s="63">
        <f>Museo!E58</f>
        <v>0</v>
      </c>
      <c r="F115" s="63">
        <f>Museo!F58</f>
        <v>0</v>
      </c>
      <c r="G115" s="63">
        <f>Museo!G58</f>
        <v>0</v>
      </c>
      <c r="H115" s="63">
        <f>Museo!H58</f>
        <v>0</v>
      </c>
      <c r="I115" s="63">
        <f>Museo!I58</f>
        <v>0</v>
      </c>
      <c r="J115" s="63">
        <f>Museo!J58</f>
        <v>0</v>
      </c>
      <c r="K115" s="96">
        <f>Museo!K58</f>
        <v>0</v>
      </c>
      <c r="L115" s="96">
        <f>Museo!L58</f>
        <v>0</v>
      </c>
      <c r="M115" s="96">
        <f>Museo!M58</f>
        <v>0</v>
      </c>
      <c r="N115" s="107">
        <f>Museo!N58</f>
        <v>0</v>
      </c>
    </row>
    <row r="116" spans="1:15" outlineLevel="1" x14ac:dyDescent="0.2">
      <c r="A116" s="6" t="s">
        <v>166</v>
      </c>
      <c r="B116" s="18">
        <f>Museo!B59</f>
        <v>0</v>
      </c>
      <c r="C116" s="18">
        <f>Museo!C59</f>
        <v>0</v>
      </c>
      <c r="D116" s="18">
        <f>Museo!D59</f>
        <v>0</v>
      </c>
      <c r="E116" s="18">
        <f>Museo!E59</f>
        <v>0</v>
      </c>
      <c r="F116" s="18">
        <f>Museo!F59</f>
        <v>0</v>
      </c>
      <c r="G116" s="18">
        <f>Museo!G59</f>
        <v>0</v>
      </c>
      <c r="H116" s="18">
        <f>Museo!H59</f>
        <v>0</v>
      </c>
      <c r="I116" s="18">
        <f>Museo!I59</f>
        <v>0</v>
      </c>
      <c r="J116" s="18">
        <f>Museo!J59</f>
        <v>0</v>
      </c>
      <c r="K116" s="91">
        <f>Museo!K59</f>
        <v>0</v>
      </c>
      <c r="L116" s="91">
        <f>Museo!L59</f>
        <v>0</v>
      </c>
      <c r="M116" s="91">
        <f>Museo!M59</f>
        <v>0</v>
      </c>
      <c r="N116" s="28">
        <f>Museo!N59</f>
        <v>0</v>
      </c>
    </row>
    <row r="117" spans="1:15" outlineLevel="1" x14ac:dyDescent="0.2">
      <c r="A117" s="95" t="s">
        <v>66</v>
      </c>
      <c r="B117" s="63">
        <f>Museo!B60</f>
        <v>0</v>
      </c>
      <c r="C117" s="63">
        <f>Museo!C60</f>
        <v>0</v>
      </c>
      <c r="D117" s="63">
        <f>Museo!D60</f>
        <v>0</v>
      </c>
      <c r="E117" s="63">
        <f>Museo!E60</f>
        <v>0</v>
      </c>
      <c r="F117" s="63">
        <f>Museo!F60</f>
        <v>0</v>
      </c>
      <c r="G117" s="63">
        <f>Museo!G60</f>
        <v>0</v>
      </c>
      <c r="H117" s="63">
        <f>Museo!H60</f>
        <v>0</v>
      </c>
      <c r="I117" s="63">
        <f>Museo!I60</f>
        <v>0</v>
      </c>
      <c r="J117" s="63">
        <f>Museo!J60</f>
        <v>0</v>
      </c>
      <c r="K117" s="98">
        <f>Museo!K60</f>
        <v>0</v>
      </c>
      <c r="L117" s="98">
        <f>Museo!L60</f>
        <v>0</v>
      </c>
      <c r="M117" s="98">
        <f>Museo!M60</f>
        <v>0</v>
      </c>
      <c r="N117" s="108">
        <f>Museo!N60</f>
        <v>0</v>
      </c>
    </row>
    <row r="118" spans="1:15" ht="25.5" outlineLevel="1" x14ac:dyDescent="0.2">
      <c r="A118" s="99" t="s">
        <v>67</v>
      </c>
      <c r="B118" s="100">
        <f>Museo!B61</f>
        <v>0</v>
      </c>
      <c r="C118" s="100">
        <f>Museo!C61</f>
        <v>0</v>
      </c>
      <c r="D118" s="100">
        <f>Museo!D61</f>
        <v>0</v>
      </c>
      <c r="E118" s="100">
        <f>Museo!E61</f>
        <v>0</v>
      </c>
      <c r="F118" s="100">
        <f>Museo!F61</f>
        <v>0</v>
      </c>
      <c r="G118" s="100">
        <f>Museo!G61</f>
        <v>0</v>
      </c>
      <c r="H118" s="100">
        <f>Museo!H61</f>
        <v>0</v>
      </c>
      <c r="I118" s="100">
        <f>Museo!I61</f>
        <v>0</v>
      </c>
      <c r="J118" s="100">
        <f>Museo!J61</f>
        <v>0</v>
      </c>
      <c r="K118" s="101">
        <f>Museo!K61</f>
        <v>0</v>
      </c>
      <c r="L118" s="101">
        <f>Museo!L61</f>
        <v>0</v>
      </c>
      <c r="M118" s="101">
        <f>Museo!M61</f>
        <v>0</v>
      </c>
      <c r="N118" s="28">
        <f>Museo!N61</f>
        <v>0</v>
      </c>
    </row>
    <row r="119" spans="1:15" ht="25.5" outlineLevel="1" x14ac:dyDescent="0.2">
      <c r="A119" s="95" t="s">
        <v>162</v>
      </c>
      <c r="B119" s="63">
        <f>Museo!B62</f>
        <v>0</v>
      </c>
      <c r="C119" s="63">
        <f>Museo!C62</f>
        <v>0</v>
      </c>
      <c r="D119" s="63">
        <f>Museo!D62</f>
        <v>0</v>
      </c>
      <c r="E119" s="63">
        <f>Museo!E62</f>
        <v>0</v>
      </c>
      <c r="F119" s="63">
        <f>Museo!F62</f>
        <v>0</v>
      </c>
      <c r="G119" s="63">
        <f>Museo!G62</f>
        <v>0</v>
      </c>
      <c r="H119" s="63">
        <f>Museo!H62</f>
        <v>0</v>
      </c>
      <c r="I119" s="63">
        <f>Museo!I62</f>
        <v>0</v>
      </c>
      <c r="J119" s="63">
        <f>Museo!J62</f>
        <v>0</v>
      </c>
      <c r="K119" s="96">
        <f>Museo!K62</f>
        <v>0</v>
      </c>
      <c r="L119" s="96">
        <f>Museo!L62</f>
        <v>0</v>
      </c>
      <c r="M119" s="96">
        <f>Museo!M62</f>
        <v>0</v>
      </c>
      <c r="N119" s="107">
        <f>Museo!N62</f>
        <v>0</v>
      </c>
    </row>
    <row r="120" spans="1:15" outlineLevel="1" x14ac:dyDescent="0.2">
      <c r="A120" s="103" t="s">
        <v>69</v>
      </c>
      <c r="B120" s="104" t="e">
        <f>Museo!#REF!</f>
        <v>#REF!</v>
      </c>
      <c r="C120" s="104" t="e">
        <f>Museo!#REF!</f>
        <v>#REF!</v>
      </c>
      <c r="D120" s="104">
        <f>Museo!D63</f>
        <v>678</v>
      </c>
      <c r="E120" s="104">
        <f>Museo!E63</f>
        <v>682</v>
      </c>
      <c r="F120" s="104">
        <f>Museo!F63</f>
        <v>896</v>
      </c>
      <c r="G120" s="104">
        <f>Museo!G63</f>
        <v>738</v>
      </c>
      <c r="H120" s="104">
        <f>Museo!H63</f>
        <v>664</v>
      </c>
      <c r="I120" s="104">
        <f>Museo!I63</f>
        <v>1155</v>
      </c>
      <c r="J120" s="104">
        <f>Museo!J63</f>
        <v>0</v>
      </c>
      <c r="K120" s="112">
        <f>Museo!K63</f>
        <v>0</v>
      </c>
      <c r="L120" s="112">
        <f>Museo!L63</f>
        <v>0</v>
      </c>
      <c r="M120" s="112">
        <f>Museo!M63</f>
        <v>0</v>
      </c>
      <c r="N120" s="57">
        <f>Museo!N63</f>
        <v>6016.5</v>
      </c>
    </row>
    <row r="121" spans="1:15" outlineLevel="1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106"/>
    </row>
    <row r="122" spans="1:15" outlineLevel="1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106"/>
    </row>
    <row r="123" spans="1:15" outlineLevel="1" x14ac:dyDescent="0.2">
      <c r="A123" s="47" t="s">
        <v>71</v>
      </c>
      <c r="B123" s="43">
        <f>Museo!B66</f>
        <v>0</v>
      </c>
      <c r="C123" s="43">
        <f>Museo!C66</f>
        <v>0</v>
      </c>
      <c r="D123" s="43">
        <f>Museo!D66</f>
        <v>0</v>
      </c>
      <c r="E123" s="43">
        <f>Museo!E66</f>
        <v>0</v>
      </c>
      <c r="F123" s="43">
        <f>Museo!F66</f>
        <v>0</v>
      </c>
      <c r="G123" s="43">
        <f>Museo!G66</f>
        <v>0</v>
      </c>
      <c r="H123" s="43">
        <f>Museo!H66</f>
        <v>0</v>
      </c>
      <c r="I123" s="43">
        <f>Museo!I66</f>
        <v>0</v>
      </c>
      <c r="J123" s="43">
        <f>Museo!J66</f>
        <v>0</v>
      </c>
      <c r="K123" s="43">
        <f>Museo!K66</f>
        <v>0</v>
      </c>
      <c r="L123" s="43">
        <f>Museo!L66</f>
        <v>0</v>
      </c>
      <c r="M123" s="43">
        <f>Museo!M66</f>
        <v>0</v>
      </c>
      <c r="N123" s="43">
        <f>Museo!N66</f>
        <v>0</v>
      </c>
    </row>
    <row r="124" spans="1:15" outlineLevel="1" x14ac:dyDescent="0.2">
      <c r="A124" s="48" t="s">
        <v>70</v>
      </c>
      <c r="B124" s="44">
        <f>Museo!B67</f>
        <v>0</v>
      </c>
      <c r="C124" s="44">
        <f>Museo!C67</f>
        <v>0</v>
      </c>
      <c r="D124" s="44">
        <f>Museo!D67</f>
        <v>0</v>
      </c>
      <c r="E124" s="44">
        <f>Museo!E67</f>
        <v>0</v>
      </c>
      <c r="F124" s="44">
        <f>Museo!F67</f>
        <v>0</v>
      </c>
      <c r="G124" s="44">
        <f>Museo!G67</f>
        <v>0</v>
      </c>
      <c r="H124" s="44">
        <f>Museo!H67</f>
        <v>0</v>
      </c>
      <c r="I124" s="44">
        <f>Museo!I67</f>
        <v>0</v>
      </c>
      <c r="J124" s="44">
        <f>Museo!J67</f>
        <v>0</v>
      </c>
      <c r="K124" s="44">
        <f>Museo!K67</f>
        <v>0</v>
      </c>
      <c r="L124" s="44">
        <f>Museo!L67</f>
        <v>0</v>
      </c>
      <c r="M124" s="44">
        <f>Museo!M67</f>
        <v>0</v>
      </c>
      <c r="N124" s="44">
        <f>Museo!N67</f>
        <v>0</v>
      </c>
    </row>
    <row r="126" spans="1:15" ht="15" hidden="1" outlineLevel="1" x14ac:dyDescent="0.25">
      <c r="A126" s="8" t="s">
        <v>40</v>
      </c>
      <c r="B126" s="8" t="s">
        <v>8</v>
      </c>
      <c r="C126" s="8" t="s">
        <v>9</v>
      </c>
      <c r="D126" s="8" t="s">
        <v>10</v>
      </c>
      <c r="E126" s="8" t="s">
        <v>11</v>
      </c>
      <c r="F126" s="8" t="s">
        <v>12</v>
      </c>
      <c r="G126" s="8" t="s">
        <v>13</v>
      </c>
      <c r="H126" s="8" t="s">
        <v>14</v>
      </c>
      <c r="I126" s="8" t="s">
        <v>15</v>
      </c>
      <c r="J126" s="8" t="s">
        <v>16</v>
      </c>
      <c r="K126" s="8" t="s">
        <v>17</v>
      </c>
      <c r="L126" s="8" t="s">
        <v>18</v>
      </c>
      <c r="M126" s="8" t="s">
        <v>19</v>
      </c>
      <c r="N126" s="8" t="s">
        <v>20</v>
      </c>
    </row>
    <row r="127" spans="1:15" ht="15" hidden="1" customHeight="1" outlineLevel="1" x14ac:dyDescent="0.2">
      <c r="A127" s="4" t="s">
        <v>72</v>
      </c>
      <c r="B127" s="18">
        <v>5851</v>
      </c>
      <c r="C127" s="18">
        <v>3874</v>
      </c>
      <c r="D127" s="18">
        <v>10543</v>
      </c>
      <c r="E127" s="18">
        <v>4067</v>
      </c>
      <c r="F127" s="18">
        <v>8755</v>
      </c>
      <c r="G127" s="18">
        <v>0</v>
      </c>
      <c r="H127" s="18">
        <v>0</v>
      </c>
      <c r="I127" s="18">
        <v>0</v>
      </c>
      <c r="J127" s="18">
        <v>4511</v>
      </c>
      <c r="K127" s="18">
        <v>4760</v>
      </c>
      <c r="L127" s="18">
        <v>7989</v>
      </c>
      <c r="M127" s="18">
        <v>10118</v>
      </c>
      <c r="N127" s="28">
        <f>SUM(B127:M127)</f>
        <v>60468</v>
      </c>
    </row>
    <row r="128" spans="1:15" hidden="1" outlineLevel="1" x14ac:dyDescent="0.2">
      <c r="A128" s="5" t="s">
        <v>73</v>
      </c>
      <c r="B128" s="19">
        <v>13</v>
      </c>
      <c r="C128" s="19">
        <v>10</v>
      </c>
      <c r="D128" s="19">
        <v>25</v>
      </c>
      <c r="E128" s="19">
        <v>14</v>
      </c>
      <c r="F128" s="19">
        <v>33</v>
      </c>
      <c r="G128" s="19">
        <v>0</v>
      </c>
      <c r="H128" s="19">
        <v>0</v>
      </c>
      <c r="I128" s="19">
        <v>0</v>
      </c>
      <c r="J128" s="19">
        <v>14</v>
      </c>
      <c r="K128" s="19">
        <v>16</v>
      </c>
      <c r="L128" s="19">
        <v>24</v>
      </c>
      <c r="M128" s="19">
        <v>26</v>
      </c>
      <c r="N128" s="29">
        <f t="shared" ref="N128:N132" si="8">SUM(B128:M128)</f>
        <v>175</v>
      </c>
    </row>
    <row r="129" spans="1:15" hidden="1" outlineLevel="1" x14ac:dyDescent="0.2">
      <c r="A129" s="6" t="s">
        <v>74</v>
      </c>
      <c r="B129" s="18">
        <v>0</v>
      </c>
      <c r="C129" s="18">
        <v>3</v>
      </c>
      <c r="D129" s="18">
        <v>15</v>
      </c>
      <c r="E129" s="18">
        <v>2</v>
      </c>
      <c r="F129" s="18">
        <v>2</v>
      </c>
      <c r="G129" s="18">
        <v>0</v>
      </c>
      <c r="H129" s="18">
        <v>0</v>
      </c>
      <c r="I129" s="18">
        <v>0</v>
      </c>
      <c r="J129" s="18">
        <v>2</v>
      </c>
      <c r="K129" s="18">
        <v>2</v>
      </c>
      <c r="L129" s="18">
        <v>8</v>
      </c>
      <c r="M129" s="18">
        <v>11</v>
      </c>
      <c r="N129" s="28">
        <f t="shared" si="8"/>
        <v>45</v>
      </c>
    </row>
    <row r="130" spans="1:15" hidden="1" outlineLevel="1" x14ac:dyDescent="0.2">
      <c r="A130" s="5" t="s">
        <v>75</v>
      </c>
      <c r="B130" s="19">
        <v>0</v>
      </c>
      <c r="C130" s="19">
        <v>46</v>
      </c>
      <c r="D130" s="19">
        <v>6544</v>
      </c>
      <c r="E130" s="19">
        <v>119</v>
      </c>
      <c r="F130" s="19">
        <v>144</v>
      </c>
      <c r="G130" s="19">
        <v>0</v>
      </c>
      <c r="H130" s="19">
        <v>0</v>
      </c>
      <c r="I130" s="19">
        <v>0</v>
      </c>
      <c r="J130" s="19">
        <v>115</v>
      </c>
      <c r="K130" s="19">
        <v>111</v>
      </c>
      <c r="L130" s="19">
        <v>4144</v>
      </c>
      <c r="M130" s="19">
        <v>2313</v>
      </c>
      <c r="N130" s="29">
        <f t="shared" si="8"/>
        <v>13536</v>
      </c>
    </row>
    <row r="131" spans="1:15" hidden="1" outlineLevel="1" x14ac:dyDescent="0.2">
      <c r="A131" s="6" t="s">
        <v>76</v>
      </c>
      <c r="B131" s="18">
        <v>0</v>
      </c>
      <c r="C131" s="18">
        <v>1</v>
      </c>
      <c r="D131" s="18">
        <v>9</v>
      </c>
      <c r="E131" s="18">
        <v>7</v>
      </c>
      <c r="F131" s="18">
        <v>11</v>
      </c>
      <c r="G131" s="18">
        <v>0</v>
      </c>
      <c r="H131" s="18">
        <v>1</v>
      </c>
      <c r="I131" s="18">
        <v>5</v>
      </c>
      <c r="J131" s="18">
        <v>3</v>
      </c>
      <c r="K131" s="18">
        <v>8</v>
      </c>
      <c r="L131" s="18">
        <v>7</v>
      </c>
      <c r="M131" s="18">
        <v>26</v>
      </c>
      <c r="N131" s="28">
        <f t="shared" si="8"/>
        <v>78</v>
      </c>
    </row>
    <row r="132" spans="1:15" hidden="1" outlineLevel="1" x14ac:dyDescent="0.2">
      <c r="A132" s="11" t="s">
        <v>77</v>
      </c>
      <c r="B132" s="24">
        <v>2</v>
      </c>
      <c r="C132" s="24">
        <v>3</v>
      </c>
      <c r="D132" s="24">
        <v>0</v>
      </c>
      <c r="E132" s="24">
        <v>2</v>
      </c>
      <c r="F132" s="24">
        <v>1</v>
      </c>
      <c r="G132" s="24">
        <v>0</v>
      </c>
      <c r="H132" s="24">
        <v>0</v>
      </c>
      <c r="I132" s="24">
        <v>0</v>
      </c>
      <c r="J132" s="24">
        <v>1</v>
      </c>
      <c r="K132" s="24">
        <v>3</v>
      </c>
      <c r="L132" s="24">
        <v>2</v>
      </c>
      <c r="M132" s="24">
        <v>1</v>
      </c>
      <c r="N132" s="27">
        <f t="shared" si="8"/>
        <v>15</v>
      </c>
    </row>
    <row r="133" spans="1:15" hidden="1" outlineLevel="1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</row>
    <row r="134" spans="1:15" hidden="1" outlineLevel="1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</row>
    <row r="135" spans="1:15" hidden="1" outlineLevel="1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</row>
    <row r="136" spans="1:15" hidden="1" outlineLevel="1" x14ac:dyDescent="0.2">
      <c r="A136" s="16" t="s">
        <v>78</v>
      </c>
      <c r="B136" s="26">
        <v>84.2</v>
      </c>
      <c r="C136" s="26">
        <v>93.8</v>
      </c>
      <c r="D136" s="26">
        <v>91.7</v>
      </c>
      <c r="E136" s="26">
        <v>74</v>
      </c>
      <c r="F136" s="26">
        <v>76.5</v>
      </c>
      <c r="G136" s="26">
        <v>0</v>
      </c>
      <c r="H136" s="26">
        <v>0</v>
      </c>
      <c r="I136" s="26">
        <v>0</v>
      </c>
      <c r="J136" s="26">
        <v>90.29</v>
      </c>
      <c r="K136" s="26">
        <v>82.1</v>
      </c>
      <c r="L136" s="26">
        <v>90</v>
      </c>
      <c r="M136" s="26">
        <v>100</v>
      </c>
      <c r="N136" s="17"/>
    </row>
    <row r="137" spans="1:15" hidden="1" outlineLevel="1" x14ac:dyDescent="0.2">
      <c r="A137" s="5" t="s">
        <v>79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0"/>
    </row>
    <row r="138" spans="1:15" hidden="1" outlineLevel="1" x14ac:dyDescent="0.2">
      <c r="A138" s="12" t="s">
        <v>80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3"/>
    </row>
    <row r="139" spans="1:15" collapsed="1" x14ac:dyDescent="0.2"/>
    <row r="140" spans="1:15" ht="15" hidden="1" outlineLevel="1" x14ac:dyDescent="0.25">
      <c r="A140" s="8" t="s">
        <v>92</v>
      </c>
      <c r="B140" s="8" t="s">
        <v>8</v>
      </c>
      <c r="C140" s="8" t="s">
        <v>9</v>
      </c>
      <c r="D140" s="8" t="s">
        <v>10</v>
      </c>
      <c r="E140" s="8" t="s">
        <v>11</v>
      </c>
      <c r="F140" s="8" t="s">
        <v>12</v>
      </c>
      <c r="G140" s="8" t="s">
        <v>13</v>
      </c>
      <c r="H140" s="8" t="s">
        <v>14</v>
      </c>
      <c r="I140" s="8" t="s">
        <v>15</v>
      </c>
      <c r="J140" s="8" t="s">
        <v>16</v>
      </c>
      <c r="K140" s="8" t="s">
        <v>17</v>
      </c>
      <c r="L140" s="8" t="s">
        <v>18</v>
      </c>
      <c r="M140" s="8" t="s">
        <v>19</v>
      </c>
      <c r="N140" s="8" t="s">
        <v>20</v>
      </c>
      <c r="O140" s="58"/>
    </row>
    <row r="141" spans="1:15" hidden="1" outlineLevel="1" x14ac:dyDescent="0.2">
      <c r="A141" s="4" t="s">
        <v>72</v>
      </c>
      <c r="B141" s="28">
        <f>Orkesteri!B28</f>
        <v>2530</v>
      </c>
      <c r="C141" s="28">
        <f>Orkesteri!C28</f>
        <v>3755</v>
      </c>
      <c r="D141" s="28">
        <f>Orkesteri!D28</f>
        <v>9383</v>
      </c>
      <c r="E141" s="28">
        <f>Orkesteri!E28</f>
        <v>5607</v>
      </c>
      <c r="F141" s="28">
        <f>Orkesteri!F28</f>
        <v>10960</v>
      </c>
      <c r="G141" s="28">
        <f>Orkesteri!G28</f>
        <v>828</v>
      </c>
      <c r="H141" s="28">
        <f>Orkesteri!H28</f>
        <v>0</v>
      </c>
      <c r="I141" s="28">
        <f>Orkesteri!I28</f>
        <v>1204</v>
      </c>
      <c r="J141" s="28">
        <f>Orkesteri!J28</f>
        <v>8996</v>
      </c>
      <c r="K141" s="28">
        <f>Orkesteri!K28</f>
        <v>12075</v>
      </c>
      <c r="L141" s="28">
        <f>Orkesteri!L28</f>
        <v>5172</v>
      </c>
      <c r="M141" s="28">
        <f>Orkesteri!M28</f>
        <v>8809</v>
      </c>
      <c r="N141" s="28">
        <f>SUM(B141:M141)</f>
        <v>69319</v>
      </c>
      <c r="O141" s="59"/>
    </row>
    <row r="142" spans="1:15" hidden="1" outlineLevel="1" x14ac:dyDescent="0.2">
      <c r="A142" s="5" t="s">
        <v>73</v>
      </c>
      <c r="B142" s="29">
        <f>Orkesteri!B29</f>
        <v>10</v>
      </c>
      <c r="C142" s="29">
        <f>Orkesteri!C29</f>
        <v>12</v>
      </c>
      <c r="D142" s="29">
        <f>Orkesteri!D29</f>
        <v>20</v>
      </c>
      <c r="E142" s="29">
        <f>Orkesteri!E29</f>
        <v>15</v>
      </c>
      <c r="F142" s="29">
        <f>Orkesteri!F29</f>
        <v>19</v>
      </c>
      <c r="G142" s="29">
        <f>Orkesteri!G29</f>
        <v>2</v>
      </c>
      <c r="H142" s="29">
        <f>Orkesteri!H29</f>
        <v>0</v>
      </c>
      <c r="I142" s="29">
        <f>Orkesteri!I29</f>
        <v>2</v>
      </c>
      <c r="J142" s="29">
        <f>Orkesteri!J29</f>
        <v>22</v>
      </c>
      <c r="K142" s="29">
        <f>Orkesteri!K29</f>
        <v>21</v>
      </c>
      <c r="L142" s="29">
        <f>Orkesteri!L29</f>
        <v>17</v>
      </c>
      <c r="M142" s="29">
        <f>Orkesteri!M29</f>
        <v>19</v>
      </c>
      <c r="N142" s="29">
        <f t="shared" ref="N142:N146" si="9">SUM(B142:M142)</f>
        <v>159</v>
      </c>
      <c r="O142" s="59"/>
    </row>
    <row r="143" spans="1:15" hidden="1" outlineLevel="1" x14ac:dyDescent="0.2">
      <c r="A143" s="6" t="s">
        <v>74</v>
      </c>
      <c r="B143" s="28">
        <f>Orkesteri!B30</f>
        <v>1</v>
      </c>
      <c r="C143" s="28">
        <f>Orkesteri!C30</f>
        <v>2</v>
      </c>
      <c r="D143" s="28">
        <f>Orkesteri!D30</f>
        <v>11</v>
      </c>
      <c r="E143" s="28">
        <f>Orkesteri!E30</f>
        <v>4</v>
      </c>
      <c r="F143" s="28">
        <f>Orkesteri!F30</f>
        <v>2</v>
      </c>
      <c r="G143" s="28">
        <f>Orkesteri!G30</f>
        <v>0</v>
      </c>
      <c r="H143" s="28">
        <f>Orkesteri!H30</f>
        <v>0</v>
      </c>
      <c r="I143" s="28">
        <f>Orkesteri!I30</f>
        <v>0</v>
      </c>
      <c r="J143" s="28">
        <f>Orkesteri!J30</f>
        <v>5</v>
      </c>
      <c r="K143" s="28">
        <f>Orkesteri!K30</f>
        <v>8</v>
      </c>
      <c r="L143" s="28">
        <f>Orkesteri!L30</f>
        <v>0</v>
      </c>
      <c r="M143" s="28">
        <f>Orkesteri!M30</f>
        <v>2</v>
      </c>
      <c r="N143" s="28">
        <f t="shared" si="9"/>
        <v>35</v>
      </c>
      <c r="O143" s="59"/>
    </row>
    <row r="144" spans="1:15" hidden="1" outlineLevel="1" x14ac:dyDescent="0.2">
      <c r="A144" s="5" t="s">
        <v>75</v>
      </c>
      <c r="B144" s="29">
        <f>Orkesteri!B31</f>
        <v>11</v>
      </c>
      <c r="C144" s="29">
        <f>Orkesteri!C31</f>
        <v>64</v>
      </c>
      <c r="D144" s="29">
        <f>Orkesteri!D31</f>
        <v>5401</v>
      </c>
      <c r="E144" s="29">
        <f>Orkesteri!E31</f>
        <v>146</v>
      </c>
      <c r="F144" s="29">
        <f>Orkesteri!F31</f>
        <v>131</v>
      </c>
      <c r="G144" s="29">
        <f>Orkesteri!G31</f>
        <v>0</v>
      </c>
      <c r="H144" s="29">
        <f>Orkesteri!H31</f>
        <v>0</v>
      </c>
      <c r="I144" s="29">
        <f>Orkesteri!I31</f>
        <v>0</v>
      </c>
      <c r="J144" s="29">
        <f>Orkesteri!J31</f>
        <v>805</v>
      </c>
      <c r="K144" s="29">
        <f>Orkesteri!K31</f>
        <v>7000</v>
      </c>
      <c r="L144" s="29">
        <f>Orkesteri!L31</f>
        <v>0</v>
      </c>
      <c r="M144" s="29">
        <f>Orkesteri!M31</f>
        <v>617</v>
      </c>
      <c r="N144" s="29">
        <f t="shared" si="9"/>
        <v>14175</v>
      </c>
      <c r="O144" s="59"/>
    </row>
    <row r="145" spans="1:15" hidden="1" outlineLevel="1" x14ac:dyDescent="0.2">
      <c r="A145" s="6" t="s">
        <v>76</v>
      </c>
      <c r="B145" s="28">
        <f>Orkesteri!B32</f>
        <v>1</v>
      </c>
      <c r="C145" s="28">
        <f>Orkesteri!C32</f>
        <v>3</v>
      </c>
      <c r="D145" s="28">
        <f>Orkesteri!D32</f>
        <v>4</v>
      </c>
      <c r="E145" s="28">
        <f>Orkesteri!E32</f>
        <v>9</v>
      </c>
      <c r="F145" s="28">
        <f>Orkesteri!F32</f>
        <v>12</v>
      </c>
      <c r="G145" s="28">
        <f>Orkesteri!G32</f>
        <v>0</v>
      </c>
      <c r="H145" s="28">
        <f>Orkesteri!H32</f>
        <v>0</v>
      </c>
      <c r="I145" s="28">
        <f>Orkesteri!I32</f>
        <v>3</v>
      </c>
      <c r="J145" s="28">
        <f>Orkesteri!J32</f>
        <v>2</v>
      </c>
      <c r="K145" s="28">
        <f>Orkesteri!K32</f>
        <v>6</v>
      </c>
      <c r="L145" s="28">
        <f>Orkesteri!L32</f>
        <v>8</v>
      </c>
      <c r="M145" s="28">
        <f>Orkesteri!M32</f>
        <v>10</v>
      </c>
      <c r="N145" s="28">
        <f t="shared" si="9"/>
        <v>58</v>
      </c>
      <c r="O145" s="59"/>
    </row>
    <row r="146" spans="1:15" hidden="1" outlineLevel="1" x14ac:dyDescent="0.2">
      <c r="A146" s="11" t="s">
        <v>77</v>
      </c>
      <c r="B146" s="27">
        <f>Orkesteri!B33</f>
        <v>1</v>
      </c>
      <c r="C146" s="27">
        <f>Orkesteri!C33</f>
        <v>1</v>
      </c>
      <c r="D146" s="27">
        <f>Orkesteri!D33</f>
        <v>1</v>
      </c>
      <c r="E146" s="27">
        <f>Orkesteri!E33</f>
        <v>1</v>
      </c>
      <c r="F146" s="27">
        <f>Orkesteri!F33</f>
        <v>2</v>
      </c>
      <c r="G146" s="27">
        <f>Orkesteri!G33</f>
        <v>0</v>
      </c>
      <c r="H146" s="27">
        <f>Orkesteri!H33</f>
        <v>0</v>
      </c>
      <c r="I146" s="27">
        <f>Orkesteri!I33</f>
        <v>0</v>
      </c>
      <c r="J146" s="27">
        <f>Orkesteri!J33</f>
        <v>1</v>
      </c>
      <c r="K146" s="27">
        <f>Orkesteri!K33</f>
        <v>1</v>
      </c>
      <c r="L146" s="27">
        <f>Orkesteri!L33</f>
        <v>1</v>
      </c>
      <c r="M146" s="27">
        <f>Orkesteri!M33</f>
        <v>4</v>
      </c>
      <c r="N146" s="27">
        <f t="shared" si="9"/>
        <v>13</v>
      </c>
      <c r="O146" s="59"/>
    </row>
    <row r="147" spans="1:15" hidden="1" outlineLevel="1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O147" s="62"/>
    </row>
    <row r="148" spans="1:15" hidden="1" outlineLevel="1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O148" s="62"/>
    </row>
    <row r="149" spans="1:15" hidden="1" outlineLevel="1" x14ac:dyDescent="0.2">
      <c r="A149" s="16" t="s">
        <v>78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17"/>
      <c r="O149" s="60"/>
    </row>
    <row r="150" spans="1:15" hidden="1" outlineLevel="1" x14ac:dyDescent="0.2">
      <c r="A150" s="5" t="s">
        <v>79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0"/>
      <c r="O150" s="60"/>
    </row>
    <row r="151" spans="1:15" hidden="1" outlineLevel="1" x14ac:dyDescent="0.2">
      <c r="A151" s="12" t="s">
        <v>80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13"/>
    </row>
    <row r="152" spans="1:15" collapsed="1" x14ac:dyDescent="0.2"/>
    <row r="153" spans="1:15" ht="15" hidden="1" outlineLevel="1" x14ac:dyDescent="0.25">
      <c r="A153" s="8" t="s">
        <v>135</v>
      </c>
      <c r="B153" s="8" t="s">
        <v>8</v>
      </c>
      <c r="C153" s="8" t="s">
        <v>9</v>
      </c>
      <c r="D153" s="8" t="s">
        <v>10</v>
      </c>
      <c r="E153" s="8" t="s">
        <v>11</v>
      </c>
      <c r="F153" s="8" t="s">
        <v>12</v>
      </c>
      <c r="G153" s="8" t="s">
        <v>13</v>
      </c>
      <c r="H153" s="8" t="s">
        <v>14</v>
      </c>
      <c r="I153" s="8" t="s">
        <v>15</v>
      </c>
      <c r="J153" s="8" t="s">
        <v>16</v>
      </c>
      <c r="K153" s="8" t="s">
        <v>17</v>
      </c>
      <c r="L153" s="8" t="s">
        <v>18</v>
      </c>
      <c r="M153" s="8" t="s">
        <v>19</v>
      </c>
      <c r="N153" s="8" t="s">
        <v>20</v>
      </c>
    </row>
    <row r="154" spans="1:15" hidden="1" outlineLevel="1" x14ac:dyDescent="0.2">
      <c r="A154" s="4" t="s">
        <v>72</v>
      </c>
      <c r="B154" s="18">
        <f>Orkesteri!B41</f>
        <v>4399</v>
      </c>
      <c r="C154" s="18">
        <f>Orkesteri!C41</f>
        <v>6382</v>
      </c>
      <c r="D154" s="18">
        <f>Orkesteri!D41</f>
        <v>9643</v>
      </c>
      <c r="E154" s="18">
        <f>Orkesteri!E41</f>
        <v>6600</v>
      </c>
      <c r="F154" s="18">
        <f>Orkesteri!F41</f>
        <v>12809</v>
      </c>
      <c r="G154" s="18">
        <f>Orkesteri!G41</f>
        <v>90</v>
      </c>
      <c r="H154" s="18">
        <f>Orkesteri!H41</f>
        <v>0</v>
      </c>
      <c r="I154" s="18">
        <f>Orkesteri!I41</f>
        <v>954</v>
      </c>
      <c r="J154" s="18">
        <f>Orkesteri!J41</f>
        <v>8269</v>
      </c>
      <c r="K154" s="18">
        <f>Orkesteri!K41</f>
        <v>5880</v>
      </c>
      <c r="L154" s="18">
        <f>Orkesteri!L41</f>
        <v>7848</v>
      </c>
      <c r="M154" s="18">
        <f>Orkesteri!M41</f>
        <v>9548</v>
      </c>
      <c r="N154" s="28">
        <f>SUM(B154:M154)</f>
        <v>72422</v>
      </c>
    </row>
    <row r="155" spans="1:15" hidden="1" outlineLevel="1" x14ac:dyDescent="0.2">
      <c r="A155" s="5" t="s">
        <v>140</v>
      </c>
      <c r="B155" s="63">
        <f>Orkesteri!B42</f>
        <v>100</v>
      </c>
      <c r="C155" s="63">
        <f>Orkesteri!C42</f>
        <v>95.78</v>
      </c>
      <c r="D155" s="63">
        <f>Orkesteri!D42</f>
        <v>98.59</v>
      </c>
      <c r="E155" s="63">
        <f>Orkesteri!E42</f>
        <v>98.31</v>
      </c>
      <c r="F155" s="63">
        <f>Orkesteri!F42</f>
        <v>100</v>
      </c>
      <c r="G155" s="63">
        <f>Orkesteri!G42</f>
        <v>0</v>
      </c>
      <c r="H155" s="63">
        <f>Orkesteri!H42</f>
        <v>0</v>
      </c>
      <c r="I155" s="63">
        <f>Orkesteri!I42</f>
        <v>0</v>
      </c>
      <c r="J155" s="63">
        <f>Orkesteri!J42</f>
        <v>93</v>
      </c>
      <c r="K155" s="63">
        <f>Orkesteri!K42</f>
        <v>98.41</v>
      </c>
      <c r="L155" s="63">
        <f>Orkesteri!L42</f>
        <v>91.52</v>
      </c>
      <c r="M155" s="63">
        <f>Orkesteri!M42</f>
        <v>96.01</v>
      </c>
      <c r="N155" s="64">
        <f>SUM(B155:M155)</f>
        <v>871.62</v>
      </c>
    </row>
    <row r="156" spans="1:15" hidden="1" outlineLevel="1" x14ac:dyDescent="0.2">
      <c r="A156" s="6" t="s">
        <v>141</v>
      </c>
      <c r="B156" s="18">
        <f>Orkesteri!B43</f>
        <v>126</v>
      </c>
      <c r="C156" s="18">
        <f>Orkesteri!C43</f>
        <v>42</v>
      </c>
      <c r="D156" s="18">
        <f>Orkesteri!D43</f>
        <v>5004</v>
      </c>
      <c r="E156" s="18">
        <f>Orkesteri!E43</f>
        <v>0</v>
      </c>
      <c r="F156" s="18">
        <f>Orkesteri!F43</f>
        <v>366</v>
      </c>
      <c r="G156" s="18">
        <f>Orkesteri!G43</f>
        <v>0</v>
      </c>
      <c r="H156" s="18">
        <f>Orkesteri!H43</f>
        <v>0</v>
      </c>
      <c r="I156" s="18">
        <f>Orkesteri!I43</f>
        <v>0</v>
      </c>
      <c r="J156" s="18">
        <f>Orkesteri!J43</f>
        <v>348</v>
      </c>
      <c r="K156" s="18">
        <f>Orkesteri!K43</f>
        <v>160</v>
      </c>
      <c r="L156" s="18">
        <f>Orkesteri!L43</f>
        <v>2203</v>
      </c>
      <c r="M156" s="18">
        <f>Orkesteri!M43</f>
        <v>4463</v>
      </c>
      <c r="N156" s="28">
        <f t="shared" ref="N156:N158" si="10">SUM(B156:M156)</f>
        <v>12712</v>
      </c>
    </row>
    <row r="157" spans="1:15" hidden="1" outlineLevel="1" x14ac:dyDescent="0.2">
      <c r="A157" s="5" t="s">
        <v>142</v>
      </c>
      <c r="B157" s="63">
        <f>Orkesteri!B44</f>
        <v>365</v>
      </c>
      <c r="C157" s="63">
        <f>Orkesteri!C44</f>
        <v>388</v>
      </c>
      <c r="D157" s="63">
        <f>Orkesteri!D44</f>
        <v>699</v>
      </c>
      <c r="E157" s="63">
        <f>Orkesteri!E44</f>
        <v>596</v>
      </c>
      <c r="F157" s="63">
        <f>Orkesteri!F44</f>
        <v>800</v>
      </c>
      <c r="G157" s="63">
        <f>Orkesteri!G44</f>
        <v>0</v>
      </c>
      <c r="H157" s="63">
        <f>Orkesteri!H44</f>
        <v>0</v>
      </c>
      <c r="I157" s="63">
        <f>Orkesteri!I44</f>
        <v>50</v>
      </c>
      <c r="J157" s="63">
        <f>Orkesteri!J44</f>
        <v>1505</v>
      </c>
      <c r="K157" s="63">
        <f>Orkesteri!K44</f>
        <v>733</v>
      </c>
      <c r="L157" s="63">
        <f>Orkesteri!L44</f>
        <v>803</v>
      </c>
      <c r="M157" s="63">
        <f>Orkesteri!M44</f>
        <v>17</v>
      </c>
      <c r="N157" s="64">
        <f t="shared" si="10"/>
        <v>5956</v>
      </c>
    </row>
    <row r="158" spans="1:15" hidden="1" outlineLevel="1" x14ac:dyDescent="0.2">
      <c r="A158" s="12" t="s">
        <v>143</v>
      </c>
      <c r="B158" s="20">
        <f>Orkesteri!B45</f>
        <v>2</v>
      </c>
      <c r="C158" s="20">
        <f>Orkesteri!C45</f>
        <v>3</v>
      </c>
      <c r="D158" s="20">
        <f>Orkesteri!D45</f>
        <v>3</v>
      </c>
      <c r="E158" s="20">
        <f>Orkesteri!E45</f>
        <v>6</v>
      </c>
      <c r="F158" s="20">
        <f>Orkesteri!F45</f>
        <v>11</v>
      </c>
      <c r="G158" s="20">
        <f>Orkesteri!G45</f>
        <v>0</v>
      </c>
      <c r="H158" s="20">
        <f>Orkesteri!H45</f>
        <v>1</v>
      </c>
      <c r="I158" s="20">
        <f>Orkesteri!I45</f>
        <v>3</v>
      </c>
      <c r="J158" s="20">
        <f>Orkesteri!J45</f>
        <v>0</v>
      </c>
      <c r="K158" s="20">
        <f>Orkesteri!K45</f>
        <v>5</v>
      </c>
      <c r="L158" s="20">
        <f>Orkesteri!L45</f>
        <v>8</v>
      </c>
      <c r="M158" s="20">
        <f>Orkesteri!M45</f>
        <v>16</v>
      </c>
      <c r="N158" s="57">
        <f t="shared" si="10"/>
        <v>58</v>
      </c>
    </row>
    <row r="159" spans="1:15" hidden="1" outlineLevel="1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8"/>
    </row>
    <row r="160" spans="1:15" hidden="1" outlineLevel="1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57"/>
    </row>
    <row r="161" spans="1:14" hidden="1" outlineLevel="1" x14ac:dyDescent="0.2">
      <c r="A161" s="16" t="s">
        <v>78</v>
      </c>
      <c r="B161" s="26">
        <f>Orkesteri!B48</f>
        <v>100</v>
      </c>
      <c r="C161" s="26">
        <f>Orkesteri!C48</f>
        <v>96</v>
      </c>
      <c r="D161" s="26">
        <f>Orkesteri!D48</f>
        <v>99</v>
      </c>
      <c r="E161" s="26">
        <f>Orkesteri!E48</f>
        <v>98</v>
      </c>
      <c r="F161" s="26">
        <f>Orkesteri!F48</f>
        <v>100</v>
      </c>
      <c r="G161" s="26">
        <f>Orkesteri!G48</f>
        <v>0</v>
      </c>
      <c r="H161" s="26">
        <f>Orkesteri!H48</f>
        <v>0</v>
      </c>
      <c r="I161" s="26">
        <f>Orkesteri!I48</f>
        <v>0</v>
      </c>
      <c r="J161" s="26">
        <f>Orkesteri!J48</f>
        <v>96</v>
      </c>
      <c r="K161" s="26">
        <f>Orkesteri!K48</f>
        <v>98</v>
      </c>
      <c r="L161" s="26">
        <f>Orkesteri!L48</f>
        <v>92</v>
      </c>
      <c r="M161" s="65">
        <f>Orkesteri!M48</f>
        <v>96</v>
      </c>
      <c r="N161" s="57">
        <f t="shared" ref="N161:N163" si="11">SUM(B161:M161)</f>
        <v>875</v>
      </c>
    </row>
    <row r="162" spans="1:14" hidden="1" outlineLevel="1" x14ac:dyDescent="0.2">
      <c r="A162" s="5" t="s">
        <v>79</v>
      </c>
      <c r="B162" s="73">
        <f>Orkesteri!B49</f>
        <v>0</v>
      </c>
      <c r="C162" s="73">
        <f>Orkesteri!C49</f>
        <v>0</v>
      </c>
      <c r="D162" s="73">
        <f>Orkesteri!D49</f>
        <v>0</v>
      </c>
      <c r="E162" s="73">
        <f>Orkesteri!E49</f>
        <v>0</v>
      </c>
      <c r="F162" s="73">
        <f>Orkesteri!F49</f>
        <v>0</v>
      </c>
      <c r="G162" s="73">
        <f>Orkesteri!G49</f>
        <v>0</v>
      </c>
      <c r="H162" s="73">
        <f>Orkesteri!H49</f>
        <v>0</v>
      </c>
      <c r="I162" s="73">
        <f>Orkesteri!I49</f>
        <v>0</v>
      </c>
      <c r="J162" s="73">
        <f>Orkesteri!J49</f>
        <v>0</v>
      </c>
      <c r="K162" s="73">
        <f>Orkesteri!K49</f>
        <v>0</v>
      </c>
      <c r="L162" s="73">
        <f>Orkesteri!L49</f>
        <v>0</v>
      </c>
      <c r="M162" s="74">
        <f>Orkesteri!M49</f>
        <v>0</v>
      </c>
      <c r="N162" s="75">
        <f t="shared" si="11"/>
        <v>0</v>
      </c>
    </row>
    <row r="163" spans="1:14" hidden="1" outlineLevel="1" x14ac:dyDescent="0.2">
      <c r="A163" s="12" t="s">
        <v>80</v>
      </c>
      <c r="B163" s="65">
        <f>Orkesteri!B50</f>
        <v>0</v>
      </c>
      <c r="C163" s="65">
        <f>Orkesteri!C50</f>
        <v>0</v>
      </c>
      <c r="D163" s="65">
        <f>Orkesteri!D50</f>
        <v>0</v>
      </c>
      <c r="E163" s="65">
        <f>Orkesteri!E50</f>
        <v>0</v>
      </c>
      <c r="F163" s="65">
        <f>Orkesteri!F50</f>
        <v>0</v>
      </c>
      <c r="G163" s="65">
        <f>Orkesteri!G50</f>
        <v>0</v>
      </c>
      <c r="H163" s="65">
        <f>Orkesteri!H50</f>
        <v>0</v>
      </c>
      <c r="I163" s="65">
        <f>Orkesteri!I50</f>
        <v>0</v>
      </c>
      <c r="J163" s="65">
        <f>Orkesteri!J50</f>
        <v>0</v>
      </c>
      <c r="K163" s="65">
        <f>Orkesteri!K50</f>
        <v>0</v>
      </c>
      <c r="L163" s="65">
        <f>Orkesteri!L50</f>
        <v>0</v>
      </c>
      <c r="M163" s="20">
        <f>Orkesteri!M50</f>
        <v>0</v>
      </c>
      <c r="N163" s="57">
        <f t="shared" si="11"/>
        <v>0</v>
      </c>
    </row>
    <row r="164" spans="1:14" collapsed="1" x14ac:dyDescent="0.2"/>
    <row r="165" spans="1:14" ht="15" outlineLevel="1" x14ac:dyDescent="0.25">
      <c r="A165" s="8" t="s">
        <v>169</v>
      </c>
      <c r="B165" s="8" t="s">
        <v>8</v>
      </c>
      <c r="C165" s="8" t="s">
        <v>9</v>
      </c>
      <c r="D165" s="8" t="s">
        <v>10</v>
      </c>
      <c r="E165" s="8" t="s">
        <v>11</v>
      </c>
      <c r="F165" s="8" t="s">
        <v>12</v>
      </c>
      <c r="G165" s="8" t="s">
        <v>13</v>
      </c>
      <c r="H165" s="8" t="s">
        <v>14</v>
      </c>
      <c r="I165" s="8" t="s">
        <v>15</v>
      </c>
      <c r="J165" s="8" t="s">
        <v>16</v>
      </c>
      <c r="K165" s="8" t="s">
        <v>17</v>
      </c>
      <c r="L165" s="8" t="s">
        <v>18</v>
      </c>
      <c r="M165" s="8" t="s">
        <v>19</v>
      </c>
      <c r="N165" s="8" t="s">
        <v>20</v>
      </c>
    </row>
    <row r="166" spans="1:14" outlineLevel="1" x14ac:dyDescent="0.2">
      <c r="A166" s="4" t="s">
        <v>72</v>
      </c>
      <c r="B166" s="18">
        <f>Orkesteri!B53</f>
        <v>6242</v>
      </c>
      <c r="C166" s="18">
        <f>Orkesteri!C53</f>
        <v>3426</v>
      </c>
      <c r="D166" s="18">
        <f>Orkesteri!D53</f>
        <v>12141</v>
      </c>
      <c r="E166" s="18">
        <f>Orkesteri!E53</f>
        <v>6094</v>
      </c>
      <c r="F166" s="18">
        <f>Orkesteri!F53</f>
        <v>7541</v>
      </c>
      <c r="G166" s="18">
        <f>Orkesteri!G53</f>
        <v>525</v>
      </c>
      <c r="H166" s="18">
        <f>Orkesteri!H53</f>
        <v>0</v>
      </c>
      <c r="I166" s="18">
        <f>Orkesteri!I53</f>
        <v>5270</v>
      </c>
      <c r="J166" s="18">
        <f>Orkesteri!J53</f>
        <v>0</v>
      </c>
      <c r="K166" s="18">
        <f>Orkesteri!K53</f>
        <v>0</v>
      </c>
      <c r="L166" s="18">
        <f>Orkesteri!L53</f>
        <v>0</v>
      </c>
      <c r="M166" s="18">
        <f>Orkesteri!M53</f>
        <v>0</v>
      </c>
      <c r="N166" s="28">
        <f>SUM(B166:M166)</f>
        <v>41239</v>
      </c>
    </row>
    <row r="167" spans="1:14" outlineLevel="1" x14ac:dyDescent="0.2">
      <c r="A167" s="5" t="s">
        <v>140</v>
      </c>
      <c r="B167" s="18">
        <f>Orkesteri!B54</f>
        <v>99.48</v>
      </c>
      <c r="C167" s="18">
        <f>Orkesteri!C54</f>
        <v>100</v>
      </c>
      <c r="D167" s="18">
        <f>Orkesteri!D54</f>
        <v>91.63</v>
      </c>
      <c r="E167" s="18">
        <f>Orkesteri!E54</f>
        <v>91.56</v>
      </c>
      <c r="F167" s="18">
        <f>Orkesteri!F54</f>
        <v>93.57</v>
      </c>
      <c r="G167" s="18">
        <f>Orkesteri!G54</f>
        <v>0</v>
      </c>
      <c r="H167" s="18">
        <f>Orkesteri!H54</f>
        <v>0</v>
      </c>
      <c r="I167" s="18">
        <f>Orkesteri!I54</f>
        <v>0</v>
      </c>
      <c r="J167" s="18">
        <f>Orkesteri!J54</f>
        <v>0</v>
      </c>
      <c r="K167" s="18">
        <f>Orkesteri!K54</f>
        <v>0</v>
      </c>
      <c r="L167" s="18">
        <f>Orkesteri!L54</f>
        <v>0</v>
      </c>
      <c r="M167" s="18">
        <f>Orkesteri!M54</f>
        <v>0</v>
      </c>
      <c r="N167" s="64">
        <f t="shared" ref="N167:N171" si="12">SUM(B167:M167)</f>
        <v>476.24</v>
      </c>
    </row>
    <row r="168" spans="1:14" outlineLevel="1" x14ac:dyDescent="0.2">
      <c r="A168" s="6" t="s">
        <v>141</v>
      </c>
      <c r="B168" s="18">
        <f>Orkesteri!B55</f>
        <v>83</v>
      </c>
      <c r="C168" s="18">
        <f>Orkesteri!C55</f>
        <v>133</v>
      </c>
      <c r="D168" s="18">
        <f>Orkesteri!D55</f>
        <v>4834</v>
      </c>
      <c r="E168" s="18">
        <f>Orkesteri!E55</f>
        <v>239</v>
      </c>
      <c r="F168" s="18">
        <f>Orkesteri!F55</f>
        <v>109</v>
      </c>
      <c r="G168" s="18">
        <f>Orkesteri!G55</f>
        <v>0</v>
      </c>
      <c r="H168" s="18">
        <f>Orkesteri!H55</f>
        <v>0</v>
      </c>
      <c r="I168" s="18">
        <f>Orkesteri!I55</f>
        <v>115</v>
      </c>
      <c r="J168" s="18">
        <f>Orkesteri!J55</f>
        <v>0</v>
      </c>
      <c r="K168" s="18">
        <f>Orkesteri!K55</f>
        <v>0</v>
      </c>
      <c r="L168" s="18">
        <f>Orkesteri!L55</f>
        <v>0</v>
      </c>
      <c r="M168" s="18">
        <f>Orkesteri!M55</f>
        <v>0</v>
      </c>
      <c r="N168" s="28">
        <f t="shared" si="12"/>
        <v>5513</v>
      </c>
    </row>
    <row r="169" spans="1:14" outlineLevel="1" x14ac:dyDescent="0.2">
      <c r="A169" s="5" t="s">
        <v>142</v>
      </c>
      <c r="B169" s="18">
        <f>Orkesteri!B56</f>
        <v>1120</v>
      </c>
      <c r="C169" s="18">
        <f>Orkesteri!C56</f>
        <v>640</v>
      </c>
      <c r="D169" s="18">
        <f>Orkesteri!D56</f>
        <v>376</v>
      </c>
      <c r="E169" s="18">
        <f>Orkesteri!E56</f>
        <v>668</v>
      </c>
      <c r="F169" s="18">
        <f>Orkesteri!F56</f>
        <v>814</v>
      </c>
      <c r="G169" s="18">
        <f>Orkesteri!G56</f>
        <v>0</v>
      </c>
      <c r="H169" s="18">
        <f>Orkesteri!H56</f>
        <v>0</v>
      </c>
      <c r="I169" s="18">
        <f>Orkesteri!I56</f>
        <v>0</v>
      </c>
      <c r="J169" s="18">
        <f>Orkesteri!J56</f>
        <v>0</v>
      </c>
      <c r="K169" s="18">
        <f>Orkesteri!K56</f>
        <v>0</v>
      </c>
      <c r="L169" s="18">
        <f>Orkesteri!L56</f>
        <v>0</v>
      </c>
      <c r="M169" s="18">
        <f>Orkesteri!M56</f>
        <v>0</v>
      </c>
      <c r="N169" s="64">
        <f t="shared" si="12"/>
        <v>3618</v>
      </c>
    </row>
    <row r="170" spans="1:14" outlineLevel="1" x14ac:dyDescent="0.2">
      <c r="A170" s="99" t="s">
        <v>167</v>
      </c>
      <c r="B170" s="18">
        <f>Orkesteri!B57</f>
        <v>0</v>
      </c>
      <c r="C170" s="18">
        <f>Orkesteri!C57</f>
        <v>56</v>
      </c>
      <c r="D170" s="18">
        <f>Orkesteri!D57</f>
        <v>115</v>
      </c>
      <c r="E170" s="18">
        <f>Orkesteri!E57</f>
        <v>0</v>
      </c>
      <c r="F170" s="18">
        <f>Orkesteri!F57</f>
        <v>0</v>
      </c>
      <c r="G170" s="18">
        <f>Orkesteri!G57</f>
        <v>0</v>
      </c>
      <c r="H170" s="18">
        <f>Orkesteri!H57</f>
        <v>0</v>
      </c>
      <c r="I170" s="18">
        <f>Orkesteri!I57</f>
        <v>0</v>
      </c>
      <c r="J170" s="18">
        <f>Orkesteri!J57</f>
        <v>0</v>
      </c>
      <c r="K170" s="18">
        <f>Orkesteri!K57</f>
        <v>0</v>
      </c>
      <c r="L170" s="18">
        <f>Orkesteri!L57</f>
        <v>0</v>
      </c>
      <c r="M170" s="18">
        <f>Orkesteri!M57</f>
        <v>0</v>
      </c>
      <c r="N170" s="102">
        <f>SUM(B170:M170)</f>
        <v>171</v>
      </c>
    </row>
    <row r="171" spans="1:14" outlineLevel="1" x14ac:dyDescent="0.2">
      <c r="A171" s="109" t="s">
        <v>160</v>
      </c>
      <c r="B171" s="18">
        <f>Orkesteri!B58</f>
        <v>6</v>
      </c>
      <c r="C171" s="18">
        <f>Orkesteri!C58</f>
        <v>3</v>
      </c>
      <c r="D171" s="18">
        <f>Orkesteri!D58</f>
        <v>7</v>
      </c>
      <c r="E171" s="18">
        <f>Orkesteri!E58</f>
        <v>4</v>
      </c>
      <c r="F171" s="18">
        <f>Orkesteri!F58</f>
        <v>17</v>
      </c>
      <c r="G171" s="18">
        <f>Orkesteri!G58</f>
        <v>1</v>
      </c>
      <c r="H171" s="18">
        <f>Orkesteri!H58</f>
        <v>1</v>
      </c>
      <c r="I171" s="18">
        <f>Orkesteri!I58</f>
        <v>5</v>
      </c>
      <c r="J171" s="18">
        <f>Orkesteri!J58</f>
        <v>0</v>
      </c>
      <c r="K171" s="18">
        <f>Orkesteri!K58</f>
        <v>0</v>
      </c>
      <c r="L171" s="18">
        <f>Orkesteri!L58</f>
        <v>0</v>
      </c>
      <c r="M171" s="18">
        <f>Orkesteri!M58</f>
        <v>0</v>
      </c>
      <c r="N171" s="78">
        <f t="shared" si="12"/>
        <v>44</v>
      </c>
    </row>
    <row r="172" spans="1:14" outlineLevel="1" x14ac:dyDescent="0.2">
      <c r="A172" s="6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54"/>
    </row>
    <row r="173" spans="1:14" outlineLevel="1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8"/>
    </row>
    <row r="174" spans="1:14" outlineLevel="1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57"/>
    </row>
    <row r="175" spans="1:14" outlineLevel="1" x14ac:dyDescent="0.2">
      <c r="A175" s="16" t="s">
        <v>78</v>
      </c>
      <c r="B175" s="16">
        <f>Orkesteri!B62</f>
        <v>99.48</v>
      </c>
      <c r="C175" s="16">
        <f>Orkesteri!C62</f>
        <v>100</v>
      </c>
      <c r="D175" s="16">
        <f>Orkesteri!D62</f>
        <v>92</v>
      </c>
      <c r="E175" s="16">
        <f>Orkesteri!E62</f>
        <v>91.56</v>
      </c>
      <c r="F175" s="16">
        <f>Orkesteri!F62</f>
        <v>94</v>
      </c>
      <c r="G175" s="16">
        <f>Orkesteri!G62</f>
        <v>0</v>
      </c>
      <c r="H175" s="16">
        <f>Orkesteri!H62</f>
        <v>0</v>
      </c>
      <c r="I175" s="16">
        <f>Orkesteri!I62</f>
        <v>0</v>
      </c>
      <c r="J175" s="16">
        <f>Orkesteri!J62</f>
        <v>0</v>
      </c>
      <c r="K175" s="16">
        <f>Orkesteri!K62</f>
        <v>0</v>
      </c>
      <c r="L175" s="16">
        <f>Orkesteri!L62</f>
        <v>0</v>
      </c>
      <c r="M175" s="16">
        <f>Orkesteri!M62</f>
        <v>0</v>
      </c>
      <c r="N175" s="16"/>
    </row>
    <row r="176" spans="1:14" outlineLevel="1" x14ac:dyDescent="0.2">
      <c r="A176" s="5" t="s">
        <v>79</v>
      </c>
      <c r="B176" s="5">
        <f>Orkesteri!B63</f>
        <v>0</v>
      </c>
      <c r="C176" s="5">
        <f>Orkesteri!C63</f>
        <v>0</v>
      </c>
      <c r="D176" s="5">
        <f>Orkesteri!D63</f>
        <v>0</v>
      </c>
      <c r="E176" s="5">
        <f>Orkesteri!E63</f>
        <v>0</v>
      </c>
      <c r="F176" s="5">
        <f>Orkesteri!F63</f>
        <v>0</v>
      </c>
      <c r="G176" s="5">
        <f>Orkesteri!G63</f>
        <v>0</v>
      </c>
      <c r="H176" s="5">
        <f>Orkesteri!H63</f>
        <v>0</v>
      </c>
      <c r="I176" s="5">
        <f>Orkesteri!I63</f>
        <v>0</v>
      </c>
      <c r="J176" s="5">
        <f>Orkesteri!J63</f>
        <v>0</v>
      </c>
      <c r="K176" s="5">
        <f>Orkesteri!K63</f>
        <v>0</v>
      </c>
      <c r="L176" s="5">
        <f>Orkesteri!L63</f>
        <v>0</v>
      </c>
      <c r="M176" s="5">
        <f>Orkesteri!M63</f>
        <v>0</v>
      </c>
      <c r="N176" s="5"/>
    </row>
    <row r="177" spans="1:14" outlineLevel="1" x14ac:dyDescent="0.2">
      <c r="A177" s="12" t="s">
        <v>80</v>
      </c>
      <c r="B177" s="12">
        <f>Orkesteri!B64</f>
        <v>0</v>
      </c>
      <c r="C177" s="12">
        <f>Orkesteri!C64</f>
        <v>0</v>
      </c>
      <c r="D177" s="12">
        <f>Orkesteri!D64</f>
        <v>0</v>
      </c>
      <c r="E177" s="12">
        <f>Orkesteri!E64</f>
        <v>0</v>
      </c>
      <c r="F177" s="12">
        <f>Orkesteri!F64</f>
        <v>0</v>
      </c>
      <c r="G177" s="12">
        <f>Orkesteri!G64</f>
        <v>0</v>
      </c>
      <c r="H177" s="12">
        <f>Orkesteri!H64</f>
        <v>0</v>
      </c>
      <c r="I177" s="12">
        <f>Orkesteri!I64</f>
        <v>0</v>
      </c>
      <c r="J177" s="12">
        <f>Orkesteri!J64</f>
        <v>0</v>
      </c>
      <c r="K177" s="12">
        <f>Orkesteri!K64</f>
        <v>0</v>
      </c>
      <c r="L177" s="12">
        <f>Orkesteri!L64</f>
        <v>0</v>
      </c>
      <c r="M177" s="12">
        <f>Orkesteri!M64</f>
        <v>0</v>
      </c>
      <c r="N177" s="12"/>
    </row>
  </sheetData>
  <dataConsolidate>
    <dataRefs count="2">
      <dataRef ref="A4:O16" sheet="Kirjasto"/>
      <dataRef ref="A30:O42" sheet="Kirjasto"/>
    </dataRefs>
  </dataConsolidate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110" max="13" man="1"/>
  </rowBreaks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D6" sqref="D6"/>
    </sheetView>
  </sheetViews>
  <sheetFormatPr defaultRowHeight="14.25" x14ac:dyDescent="0.2"/>
  <cols>
    <col min="1" max="1" width="36.625" customWidth="1"/>
  </cols>
  <sheetData>
    <row r="4" spans="1:25" x14ac:dyDescent="0.2">
      <c r="J4" s="51"/>
    </row>
    <row r="5" spans="1:25" x14ac:dyDescent="0.2">
      <c r="B5" s="51" t="s">
        <v>93</v>
      </c>
      <c r="C5" s="51" t="s">
        <v>94</v>
      </c>
      <c r="D5" s="51" t="s">
        <v>95</v>
      </c>
      <c r="E5" s="51" t="s">
        <v>96</v>
      </c>
      <c r="F5" s="51" t="s">
        <v>97</v>
      </c>
      <c r="G5" s="51" t="s">
        <v>98</v>
      </c>
      <c r="H5" s="51" t="s">
        <v>99</v>
      </c>
      <c r="I5" s="51" t="s">
        <v>100</v>
      </c>
      <c r="J5" s="51" t="s">
        <v>101</v>
      </c>
      <c r="K5" s="51" t="s">
        <v>102</v>
      </c>
      <c r="L5" s="51" t="s">
        <v>103</v>
      </c>
      <c r="M5" s="51" t="s">
        <v>104</v>
      </c>
      <c r="N5" s="51" t="s">
        <v>105</v>
      </c>
      <c r="O5" s="51" t="s">
        <v>107</v>
      </c>
      <c r="P5" s="51" t="s">
        <v>108</v>
      </c>
      <c r="Q5" s="51" t="s">
        <v>106</v>
      </c>
      <c r="R5" s="51" t="s">
        <v>109</v>
      </c>
      <c r="S5" s="51" t="s">
        <v>110</v>
      </c>
      <c r="T5" s="51" t="s">
        <v>111</v>
      </c>
      <c r="U5" s="51" t="s">
        <v>112</v>
      </c>
      <c r="V5" s="51" t="s">
        <v>113</v>
      </c>
      <c r="W5" s="51" t="s">
        <v>114</v>
      </c>
      <c r="X5" s="51" t="s">
        <v>115</v>
      </c>
      <c r="Y5" s="51" t="s">
        <v>116</v>
      </c>
    </row>
    <row r="6" spans="1:25" x14ac:dyDescent="0.2">
      <c r="A6" t="s">
        <v>42</v>
      </c>
      <c r="B6">
        <v>169619</v>
      </c>
      <c r="C6" s="46">
        <f>'Kulttuuri vertailu'!B23</f>
        <v>162809</v>
      </c>
      <c r="D6">
        <v>156506</v>
      </c>
      <c r="E6" s="46">
        <f>'Kulttuuri vertailu'!D23</f>
        <v>178913</v>
      </c>
      <c r="F6">
        <v>177044</v>
      </c>
      <c r="G6" s="46">
        <f>'Kulttuuri vertailu'!F23</f>
        <v>155836</v>
      </c>
      <c r="H6">
        <v>153352</v>
      </c>
      <c r="I6" s="46">
        <f>'Kulttuuri vertailu'!H23</f>
        <v>135762</v>
      </c>
      <c r="J6">
        <v>169494</v>
      </c>
      <c r="K6" s="46">
        <f>'Kulttuuri vertailu'!J23</f>
        <v>178743</v>
      </c>
      <c r="L6">
        <v>125909</v>
      </c>
      <c r="M6" s="46">
        <f>'Kulttuuri vertailu'!L23</f>
        <v>159377</v>
      </c>
      <c r="N6">
        <v>126001</v>
      </c>
      <c r="O6" s="46">
        <f>'Kulttuuri vertailu'!N23</f>
        <v>1935676</v>
      </c>
      <c r="P6">
        <v>155502</v>
      </c>
      <c r="Q6" s="46">
        <f>'Kulttuuri vertailu'!P23</f>
        <v>0</v>
      </c>
      <c r="R6">
        <v>172401</v>
      </c>
      <c r="S6" s="46">
        <f>'Kulttuuri vertailu'!R23</f>
        <v>0</v>
      </c>
      <c r="T6">
        <v>178277</v>
      </c>
      <c r="U6" s="46">
        <f>'Kulttuuri vertailu'!T23</f>
        <v>0</v>
      </c>
      <c r="V6">
        <v>154886</v>
      </c>
      <c r="W6" s="46">
        <f>'Kulttuuri vertailu'!V23</f>
        <v>0</v>
      </c>
      <c r="X6">
        <v>136807</v>
      </c>
      <c r="Y6" s="46">
        <f>'Kulttuuri vertailu'!X23</f>
        <v>0</v>
      </c>
    </row>
    <row r="7" spans="1:25" x14ac:dyDescent="0.2">
      <c r="A7" t="s">
        <v>84</v>
      </c>
      <c r="B7">
        <v>0</v>
      </c>
      <c r="C7" s="46">
        <f>'Kulttuuri vertailu'!B24</f>
        <v>5571</v>
      </c>
      <c r="D7">
        <v>0</v>
      </c>
      <c r="E7" s="46">
        <f>'Kulttuuri vertailu'!D24</f>
        <v>6881</v>
      </c>
      <c r="F7">
        <v>1006</v>
      </c>
      <c r="G7" s="46">
        <f>'Kulttuuri vertailu'!F24</f>
        <v>5049</v>
      </c>
      <c r="H7">
        <v>1430</v>
      </c>
      <c r="I7" s="46">
        <f>'Kulttuuri vertailu'!H24</f>
        <v>7548</v>
      </c>
      <c r="J7">
        <v>789</v>
      </c>
      <c r="K7" s="46">
        <f>'Kulttuuri vertailu'!J24</f>
        <v>7783</v>
      </c>
      <c r="L7">
        <v>1071</v>
      </c>
      <c r="M7" s="46">
        <f>'Kulttuuri vertailu'!L24</f>
        <v>7809</v>
      </c>
      <c r="N7">
        <v>1101</v>
      </c>
      <c r="O7" s="46">
        <f>'Kulttuuri vertailu'!N24</f>
        <v>85668</v>
      </c>
      <c r="P7">
        <v>1283</v>
      </c>
      <c r="Q7" s="46">
        <f>'Kulttuuri vertailu'!P24</f>
        <v>0</v>
      </c>
      <c r="R7">
        <v>1496</v>
      </c>
      <c r="S7" s="46">
        <f>'Kulttuuri vertailu'!R24</f>
        <v>0</v>
      </c>
      <c r="T7">
        <v>1915</v>
      </c>
      <c r="U7" s="46">
        <f>'Kulttuuri vertailu'!T24</f>
        <v>0</v>
      </c>
      <c r="V7">
        <v>2719</v>
      </c>
      <c r="W7" s="46">
        <f>'Kulttuuri vertailu'!V24</f>
        <v>0</v>
      </c>
      <c r="X7">
        <v>2953</v>
      </c>
      <c r="Y7" s="46">
        <f>'Kulttuuri vertailu'!X24</f>
        <v>0</v>
      </c>
    </row>
    <row r="8" spans="1:25" x14ac:dyDescent="0.2">
      <c r="A8" t="s">
        <v>81</v>
      </c>
      <c r="B8">
        <v>124852</v>
      </c>
      <c r="C8" s="46">
        <f>'Kulttuuri vertailu'!B25</f>
        <v>156010</v>
      </c>
      <c r="D8">
        <v>115540</v>
      </c>
      <c r="E8" s="46">
        <f>'Kulttuuri vertailu'!D25</f>
        <v>158439</v>
      </c>
      <c r="F8">
        <v>125690</v>
      </c>
      <c r="G8" s="46">
        <f>'Kulttuuri vertailu'!F25</f>
        <v>109811</v>
      </c>
      <c r="H8">
        <v>116314</v>
      </c>
      <c r="I8" s="46">
        <f>'Kulttuuri vertailu'!H25</f>
        <v>105171</v>
      </c>
      <c r="J8">
        <v>119356</v>
      </c>
      <c r="K8" s="46">
        <f>'Kulttuuri vertailu'!J25</f>
        <v>134025</v>
      </c>
      <c r="L8">
        <v>113976</v>
      </c>
      <c r="M8" s="46">
        <f>'Kulttuuri vertailu'!L25</f>
        <v>116483</v>
      </c>
      <c r="N8">
        <v>114021</v>
      </c>
      <c r="O8" s="46">
        <f>'Kulttuuri vertailu'!N25</f>
        <v>1524123</v>
      </c>
      <c r="P8">
        <v>132451</v>
      </c>
      <c r="Q8" s="46">
        <f>'Kulttuuri vertailu'!P25</f>
        <v>0</v>
      </c>
      <c r="R8">
        <v>151036</v>
      </c>
      <c r="S8" s="46">
        <f>'Kulttuuri vertailu'!R25</f>
        <v>0</v>
      </c>
      <c r="T8">
        <v>156178</v>
      </c>
      <c r="U8" s="46">
        <f>'Kulttuuri vertailu'!T25</f>
        <v>0</v>
      </c>
      <c r="V8">
        <v>143247</v>
      </c>
      <c r="W8" s="46">
        <f>'Kulttuuri vertailu'!V25</f>
        <v>0</v>
      </c>
      <c r="X8">
        <v>130292</v>
      </c>
      <c r="Y8" s="46">
        <f>'Kulttuuri vertailu'!X25</f>
        <v>0</v>
      </c>
    </row>
    <row r="9" spans="1:25" x14ac:dyDescent="0.2">
      <c r="A9" t="s">
        <v>82</v>
      </c>
      <c r="B9">
        <v>65172.744000000006</v>
      </c>
      <c r="C9" s="46">
        <f>'Kulttuuri vertailu'!B26</f>
        <v>81718.038</v>
      </c>
      <c r="D9">
        <v>60311.880000000005</v>
      </c>
      <c r="E9" s="46">
        <f>'Kulttuuri vertailu'!D26</f>
        <v>82990.348200000008</v>
      </c>
      <c r="F9">
        <v>65610.180000000008</v>
      </c>
      <c r="G9" s="46">
        <f>'Kulttuuri vertailu'!F26</f>
        <v>57519.001799999998</v>
      </c>
      <c r="H9">
        <v>60715.90800000001</v>
      </c>
      <c r="I9" s="46">
        <f>'Kulttuuri vertailu'!H26</f>
        <v>55088.569800000005</v>
      </c>
      <c r="J9">
        <v>62303.832000000002</v>
      </c>
      <c r="K9" s="46">
        <f>'Kulttuuri vertailu'!J26</f>
        <v>70202.294999999998</v>
      </c>
      <c r="L9">
        <v>59495.472000000002</v>
      </c>
      <c r="M9" s="46">
        <f>'Kulttuuri vertailu'!L26</f>
        <v>61013.795400000003</v>
      </c>
      <c r="N9">
        <v>59518.962000000007</v>
      </c>
      <c r="O9" s="46">
        <f>'Kulttuuri vertailu'!N26</f>
        <v>798335.6274</v>
      </c>
      <c r="P9">
        <v>69139.422000000006</v>
      </c>
      <c r="Q9" s="46">
        <f>'Kulttuuri vertailu'!P26</f>
        <v>0</v>
      </c>
      <c r="R9">
        <v>78840.792000000001</v>
      </c>
      <c r="S9" s="46">
        <f>'Kulttuuri vertailu'!R26</f>
        <v>0</v>
      </c>
      <c r="T9">
        <v>81524.915999999997</v>
      </c>
      <c r="U9" s="46">
        <f>'Kulttuuri vertailu'!T26</f>
        <v>0</v>
      </c>
      <c r="V9">
        <v>74774.934000000008</v>
      </c>
      <c r="W9" s="46">
        <f>'Kulttuuri vertailu'!V26</f>
        <v>0</v>
      </c>
      <c r="X9">
        <v>68012.424000000014</v>
      </c>
      <c r="Y9" s="46">
        <f>'Kulttuuri vertailu'!X26</f>
        <v>0</v>
      </c>
    </row>
    <row r="10" spans="1:25" x14ac:dyDescent="0.2">
      <c r="A10" t="s">
        <v>43</v>
      </c>
      <c r="B10">
        <v>262095</v>
      </c>
      <c r="C10" s="46">
        <f>'Kulttuuri vertailu'!B27</f>
        <v>266331</v>
      </c>
      <c r="D10">
        <v>248676</v>
      </c>
      <c r="E10" s="46">
        <f>'Kulttuuri vertailu'!D27</f>
        <v>286771</v>
      </c>
      <c r="F10">
        <v>276226</v>
      </c>
      <c r="G10" s="46">
        <f>'Kulttuuri vertailu'!F27</f>
        <v>240739</v>
      </c>
      <c r="H10">
        <v>244231</v>
      </c>
      <c r="I10" s="46">
        <f>'Kulttuuri vertailu'!H27</f>
        <v>248251</v>
      </c>
      <c r="J10">
        <v>227860</v>
      </c>
      <c r="K10" s="46">
        <f>'Kulttuuri vertailu'!J27</f>
        <v>271003</v>
      </c>
      <c r="L10">
        <v>228137</v>
      </c>
      <c r="M10" s="46">
        <f>'Kulttuuri vertailu'!L27</f>
        <v>207053</v>
      </c>
      <c r="N10">
        <v>222933</v>
      </c>
      <c r="O10" s="46">
        <f>'Kulttuuri vertailu'!N27</f>
        <v>3074226</v>
      </c>
      <c r="P10">
        <v>242848</v>
      </c>
      <c r="Q10" s="46">
        <f>'Kulttuuri vertailu'!P27</f>
        <v>0</v>
      </c>
      <c r="R10">
        <v>266814</v>
      </c>
      <c r="S10" s="46">
        <f>'Kulttuuri vertailu'!R27</f>
        <v>0</v>
      </c>
      <c r="T10">
        <v>274756</v>
      </c>
      <c r="U10" s="46">
        <f>'Kulttuuri vertailu'!T27</f>
        <v>0</v>
      </c>
      <c r="V10">
        <v>258154</v>
      </c>
      <c r="W10" s="46">
        <f>'Kulttuuri vertailu'!V27</f>
        <v>0</v>
      </c>
      <c r="X10">
        <v>242890</v>
      </c>
      <c r="Y10" s="46">
        <f>'Kulttuuri vertailu'!X27</f>
        <v>0</v>
      </c>
    </row>
    <row r="11" spans="1:25" x14ac:dyDescent="0.2">
      <c r="A11" t="s">
        <v>44</v>
      </c>
      <c r="B11">
        <v>2042</v>
      </c>
      <c r="C11" s="46">
        <f>'Kulttuuri vertailu'!B28</f>
        <v>2748</v>
      </c>
      <c r="D11">
        <v>1958</v>
      </c>
      <c r="E11" s="46">
        <f>'Kulttuuri vertailu'!D28</f>
        <v>3017</v>
      </c>
      <c r="F11">
        <v>2226</v>
      </c>
      <c r="G11" s="46">
        <f>'Kulttuuri vertailu'!F28</f>
        <v>2633</v>
      </c>
      <c r="H11">
        <v>2056</v>
      </c>
      <c r="I11" s="46">
        <f>'Kulttuuri vertailu'!H28</f>
        <v>2226</v>
      </c>
      <c r="J11">
        <v>2097</v>
      </c>
      <c r="K11" s="46">
        <f>'Kulttuuri vertailu'!J28</f>
        <v>3156</v>
      </c>
      <c r="L11">
        <v>1673</v>
      </c>
      <c r="M11" s="46">
        <f>'Kulttuuri vertailu'!L28</f>
        <v>2514</v>
      </c>
      <c r="N11">
        <v>1467</v>
      </c>
      <c r="O11" s="46">
        <f>'Kulttuuri vertailu'!N28</f>
        <v>32845</v>
      </c>
      <c r="P11">
        <v>2102</v>
      </c>
      <c r="Q11" s="46">
        <f>'Kulttuuri vertailu'!P28</f>
        <v>0</v>
      </c>
      <c r="R11">
        <v>2329</v>
      </c>
      <c r="S11" s="46">
        <f>'Kulttuuri vertailu'!R28</f>
        <v>0</v>
      </c>
      <c r="T11">
        <v>2553</v>
      </c>
      <c r="U11" s="46">
        <f>'Kulttuuri vertailu'!T28</f>
        <v>0</v>
      </c>
      <c r="V11">
        <v>2463</v>
      </c>
      <c r="W11" s="46">
        <f>'Kulttuuri vertailu'!V28</f>
        <v>0</v>
      </c>
      <c r="X11">
        <v>2521</v>
      </c>
      <c r="Y11" s="46">
        <f>'Kulttuuri vertailu'!X28</f>
        <v>0</v>
      </c>
    </row>
    <row r="12" spans="1:25" x14ac:dyDescent="0.2">
      <c r="A12" t="s">
        <v>85</v>
      </c>
      <c r="B12">
        <v>0</v>
      </c>
      <c r="C12" s="46">
        <f>'Kulttuuri vertailu'!B29</f>
        <v>972</v>
      </c>
      <c r="D12">
        <v>0</v>
      </c>
      <c r="E12" s="46">
        <f>'Kulttuuri vertailu'!D29</f>
        <v>992</v>
      </c>
      <c r="F12">
        <v>120</v>
      </c>
      <c r="G12" s="46">
        <f>'Kulttuuri vertailu'!F29</f>
        <v>953</v>
      </c>
      <c r="H12">
        <v>132</v>
      </c>
      <c r="I12" s="46">
        <f>'Kulttuuri vertailu'!H29</f>
        <v>1222</v>
      </c>
      <c r="J12">
        <v>103</v>
      </c>
      <c r="K12" s="46">
        <f>'Kulttuuri vertailu'!J29</f>
        <v>1214</v>
      </c>
      <c r="L12">
        <v>200</v>
      </c>
      <c r="M12" s="46">
        <f>'Kulttuuri vertailu'!L29</f>
        <v>948</v>
      </c>
      <c r="N12">
        <v>230</v>
      </c>
      <c r="O12" s="46">
        <f>'Kulttuuri vertailu'!N29</f>
        <v>12774</v>
      </c>
      <c r="P12">
        <v>198</v>
      </c>
      <c r="Q12" s="46">
        <f>'Kulttuuri vertailu'!P29</f>
        <v>0</v>
      </c>
      <c r="R12">
        <v>190</v>
      </c>
      <c r="S12" s="46">
        <f>'Kulttuuri vertailu'!R29</f>
        <v>0</v>
      </c>
      <c r="T12">
        <v>512</v>
      </c>
      <c r="U12" s="46">
        <f>'Kulttuuri vertailu'!T29</f>
        <v>0</v>
      </c>
      <c r="V12">
        <v>617</v>
      </c>
      <c r="W12" s="46">
        <f>'Kulttuuri vertailu'!V29</f>
        <v>0</v>
      </c>
      <c r="X12">
        <v>942</v>
      </c>
      <c r="Y12" s="46">
        <f>'Kulttuuri vertailu'!X29</f>
        <v>0</v>
      </c>
    </row>
    <row r="13" spans="1:25" x14ac:dyDescent="0.2">
      <c r="A13" t="s">
        <v>45</v>
      </c>
      <c r="B13">
        <v>3675</v>
      </c>
      <c r="C13" s="46">
        <f>'Kulttuuri vertailu'!B30</f>
        <v>3784</v>
      </c>
      <c r="D13">
        <v>5090</v>
      </c>
      <c r="E13" s="46">
        <f>'Kulttuuri vertailu'!D30</f>
        <v>5753</v>
      </c>
      <c r="F13">
        <v>6238</v>
      </c>
      <c r="G13" s="46">
        <f>'Kulttuuri vertailu'!F30</f>
        <v>4091</v>
      </c>
      <c r="H13">
        <v>4319</v>
      </c>
      <c r="I13" s="46">
        <f>'Kulttuuri vertailu'!H30</f>
        <v>2550</v>
      </c>
      <c r="J13">
        <v>4586</v>
      </c>
      <c r="K13" s="46">
        <f>'Kulttuuri vertailu'!J30</f>
        <v>3439</v>
      </c>
      <c r="L13">
        <v>4262</v>
      </c>
      <c r="M13" s="46">
        <f>'Kulttuuri vertailu'!L30</f>
        <v>7303</v>
      </c>
      <c r="N13">
        <v>4441</v>
      </c>
      <c r="O13" s="46">
        <f>'Kulttuuri vertailu'!N30</f>
        <v>57732</v>
      </c>
      <c r="P13">
        <v>4755</v>
      </c>
      <c r="Q13" s="46">
        <f>'Kulttuuri vertailu'!P30</f>
        <v>0</v>
      </c>
      <c r="R13">
        <v>5347</v>
      </c>
      <c r="S13" s="46">
        <f>'Kulttuuri vertailu'!R30</f>
        <v>0</v>
      </c>
      <c r="T13">
        <v>8161</v>
      </c>
      <c r="U13" s="46">
        <f>'Kulttuuri vertailu'!T30</f>
        <v>0</v>
      </c>
      <c r="V13">
        <v>10176</v>
      </c>
      <c r="W13" s="46">
        <f>'Kulttuuri vertailu'!V30</f>
        <v>0</v>
      </c>
      <c r="X13">
        <v>4784</v>
      </c>
      <c r="Y13" s="46">
        <f>'Kulttuuri vertailu'!X30</f>
        <v>0</v>
      </c>
    </row>
    <row r="14" spans="1:25" x14ac:dyDescent="0.2">
      <c r="A14" t="s">
        <v>46</v>
      </c>
      <c r="B14">
        <v>76</v>
      </c>
      <c r="C14" s="46">
        <f>'Kulttuuri vertailu'!B31</f>
        <v>78</v>
      </c>
      <c r="D14">
        <v>57</v>
      </c>
      <c r="E14" s="46">
        <f>'Kulttuuri vertailu'!D31</f>
        <v>105</v>
      </c>
      <c r="F14">
        <v>71</v>
      </c>
      <c r="G14" s="46">
        <f>'Kulttuuri vertailu'!F31</f>
        <v>66</v>
      </c>
      <c r="H14">
        <v>46</v>
      </c>
      <c r="I14" s="46">
        <f>'Kulttuuri vertailu'!H31</f>
        <v>8</v>
      </c>
      <c r="J14">
        <v>48</v>
      </c>
      <c r="K14" s="46">
        <f>'Kulttuuri vertailu'!J31</f>
        <v>100</v>
      </c>
      <c r="L14">
        <v>11</v>
      </c>
      <c r="M14" s="46">
        <f>'Kulttuuri vertailu'!L31</f>
        <v>85</v>
      </c>
      <c r="N14">
        <v>5</v>
      </c>
      <c r="O14" s="46">
        <f>'Kulttuuri vertailu'!N31</f>
        <v>827</v>
      </c>
      <c r="P14">
        <v>29</v>
      </c>
      <c r="Q14" s="46">
        <f>'Kulttuuri vertailu'!P31</f>
        <v>0</v>
      </c>
      <c r="R14">
        <v>80</v>
      </c>
      <c r="S14" s="46">
        <f>'Kulttuuri vertailu'!R31</f>
        <v>0</v>
      </c>
      <c r="T14">
        <v>104</v>
      </c>
      <c r="U14" s="46">
        <f>'Kulttuuri vertailu'!T31</f>
        <v>0</v>
      </c>
      <c r="V14">
        <v>91</v>
      </c>
      <c r="W14" s="46">
        <f>'Kulttuuri vertailu'!V31</f>
        <v>0</v>
      </c>
      <c r="X14">
        <v>51</v>
      </c>
      <c r="Y14" s="46">
        <f>'Kulttuuri vertailu'!X31</f>
        <v>0</v>
      </c>
    </row>
    <row r="15" spans="1:25" x14ac:dyDescent="0.2">
      <c r="A15" t="s">
        <v>47</v>
      </c>
      <c r="B15">
        <v>1354</v>
      </c>
      <c r="C15" s="46">
        <f>'Kulttuuri vertailu'!B32</f>
        <v>1112</v>
      </c>
      <c r="D15">
        <v>1146</v>
      </c>
      <c r="E15" s="46">
        <f>'Kulttuuri vertailu'!D32</f>
        <v>1398</v>
      </c>
      <c r="F15">
        <v>1238</v>
      </c>
      <c r="G15" s="46">
        <f>'Kulttuuri vertailu'!F32</f>
        <v>925</v>
      </c>
      <c r="H15">
        <v>832</v>
      </c>
      <c r="I15" s="46">
        <f>'Kulttuuri vertailu'!H32</f>
        <v>62</v>
      </c>
      <c r="J15">
        <v>919</v>
      </c>
      <c r="K15" s="46">
        <f>'Kulttuuri vertailu'!J32</f>
        <v>1762</v>
      </c>
      <c r="L15">
        <v>95</v>
      </c>
      <c r="M15" s="46">
        <f>'Kulttuuri vertailu'!L32</f>
        <v>1151</v>
      </c>
      <c r="N15">
        <v>13</v>
      </c>
      <c r="O15" s="46">
        <f>'Kulttuuri vertailu'!N32</f>
        <v>12322</v>
      </c>
      <c r="P15">
        <v>476</v>
      </c>
      <c r="Q15" s="46">
        <f>'Kulttuuri vertailu'!P32</f>
        <v>0</v>
      </c>
      <c r="R15">
        <v>1802</v>
      </c>
      <c r="S15" s="46">
        <f>'Kulttuuri vertailu'!R32</f>
        <v>0</v>
      </c>
      <c r="T15">
        <v>2036</v>
      </c>
      <c r="U15" s="46">
        <f>'Kulttuuri vertailu'!T32</f>
        <v>0</v>
      </c>
      <c r="V15">
        <v>1342</v>
      </c>
      <c r="W15" s="46">
        <f>'Kulttuuri vertailu'!V32</f>
        <v>0</v>
      </c>
      <c r="X15">
        <v>889</v>
      </c>
      <c r="Y15" s="46">
        <f>'Kulttuuri vertailu'!X32</f>
        <v>0</v>
      </c>
    </row>
    <row r="16" spans="1:25" x14ac:dyDescent="0.2">
      <c r="A16" t="s">
        <v>48</v>
      </c>
      <c r="B16">
        <v>79</v>
      </c>
      <c r="C16" s="46">
        <f>'Kulttuuri vertailu'!B33</f>
        <v>78</v>
      </c>
      <c r="D16">
        <v>135</v>
      </c>
      <c r="E16" s="46">
        <f>'Kulttuuri vertailu'!D33</f>
        <v>169</v>
      </c>
      <c r="F16">
        <v>168</v>
      </c>
      <c r="G16" s="46">
        <f>'Kulttuuri vertailu'!F33</f>
        <v>113</v>
      </c>
      <c r="H16">
        <v>169</v>
      </c>
      <c r="I16" s="46">
        <f>'Kulttuuri vertailu'!H33</f>
        <v>11</v>
      </c>
      <c r="J16">
        <v>107</v>
      </c>
      <c r="K16" s="46">
        <f>'Kulttuuri vertailu'!J33</f>
        <v>113</v>
      </c>
      <c r="L16">
        <v>48</v>
      </c>
      <c r="M16" s="46">
        <f>'Kulttuuri vertailu'!L33</f>
        <v>159</v>
      </c>
      <c r="N16">
        <v>32</v>
      </c>
      <c r="O16" s="46">
        <f>'Kulttuuri vertailu'!N33</f>
        <v>1275</v>
      </c>
      <c r="P16">
        <v>49</v>
      </c>
      <c r="Q16" s="46">
        <f>'Kulttuuri vertailu'!P33</f>
        <v>0</v>
      </c>
      <c r="R16">
        <v>149</v>
      </c>
      <c r="S16" s="46">
        <f>'Kulttuuri vertailu'!R33</f>
        <v>0</v>
      </c>
      <c r="T16">
        <v>234</v>
      </c>
      <c r="U16" s="46">
        <f>'Kulttuuri vertailu'!T33</f>
        <v>0</v>
      </c>
      <c r="V16">
        <v>244</v>
      </c>
      <c r="W16" s="46">
        <f>'Kulttuuri vertailu'!V33</f>
        <v>0</v>
      </c>
      <c r="X16">
        <v>103</v>
      </c>
      <c r="Y16" s="46">
        <f>'Kulttuuri vertailu'!X33</f>
        <v>0</v>
      </c>
    </row>
    <row r="17" spans="1:25" x14ac:dyDescent="0.2">
      <c r="A17" t="s">
        <v>49</v>
      </c>
      <c r="B17">
        <v>1182</v>
      </c>
      <c r="C17" s="46">
        <f>'Kulttuuri vertailu'!B34</f>
        <v>1193</v>
      </c>
      <c r="D17">
        <v>2046</v>
      </c>
      <c r="E17" s="46">
        <f>'Kulttuuri vertailu'!D34</f>
        <v>2943</v>
      </c>
      <c r="F17">
        <v>2462</v>
      </c>
      <c r="G17" s="46">
        <f>'Kulttuuri vertailu'!F34</f>
        <v>2717</v>
      </c>
      <c r="H17">
        <v>2781</v>
      </c>
      <c r="I17" s="46">
        <f>'Kulttuuri vertailu'!H34</f>
        <v>192</v>
      </c>
      <c r="J17">
        <v>3855</v>
      </c>
      <c r="K17" s="46">
        <f>'Kulttuuri vertailu'!J34</f>
        <v>3715</v>
      </c>
      <c r="L17">
        <v>583</v>
      </c>
      <c r="M17" s="46">
        <f>'Kulttuuri vertailu'!L34</f>
        <v>4434</v>
      </c>
      <c r="N17">
        <v>242</v>
      </c>
      <c r="O17" s="46">
        <f>'Kulttuuri vertailu'!N34</f>
        <v>27968</v>
      </c>
      <c r="P17">
        <v>1866</v>
      </c>
      <c r="Q17" s="46">
        <f>'Kulttuuri vertailu'!P34</f>
        <v>0</v>
      </c>
      <c r="R17">
        <v>2670</v>
      </c>
      <c r="S17" s="46">
        <f>'Kulttuuri vertailu'!R34</f>
        <v>0</v>
      </c>
      <c r="T17">
        <v>4105</v>
      </c>
      <c r="U17" s="46">
        <f>'Kulttuuri vertailu'!T34</f>
        <v>0</v>
      </c>
      <c r="V17">
        <v>4717</v>
      </c>
      <c r="W17" s="46">
        <f>'Kulttuuri vertailu'!V34</f>
        <v>0</v>
      </c>
      <c r="X17">
        <v>1561</v>
      </c>
      <c r="Y17" s="46">
        <f>'Kulttuuri vertailu'!X34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O13"/>
    </sheetView>
  </sheetViews>
  <sheetFormatPr defaultRowHeight="14.25" x14ac:dyDescent="0.2"/>
  <cols>
    <col min="1" max="1" width="34.375" bestFit="1" customWidth="1"/>
    <col min="2" max="2" width="9.875" bestFit="1" customWidth="1"/>
    <col min="3" max="4" width="8.875" bestFit="1" customWidth="1"/>
    <col min="5" max="13" width="9.875" bestFit="1" customWidth="1"/>
    <col min="14" max="14" width="13" bestFit="1" customWidth="1"/>
    <col min="15" max="15" width="10.875" bestFit="1" customWidth="1"/>
    <col min="16" max="16" width="9.875" bestFit="1" customWidth="1"/>
    <col min="17" max="18" width="8.875" bestFit="1" customWidth="1"/>
    <col min="19" max="27" width="9.875" bestFit="1" customWidth="1"/>
    <col min="28" max="28" width="13" bestFit="1" customWidth="1"/>
    <col min="29" max="29" width="10.875" bestFit="1" customWidth="1"/>
  </cols>
  <sheetData>
    <row r="1" spans="1:15" x14ac:dyDescent="0.2">
      <c r="A1" s="56" t="s">
        <v>41</v>
      </c>
      <c r="B1" s="56" t="s">
        <v>8</v>
      </c>
      <c r="C1" s="56" t="s">
        <v>9</v>
      </c>
      <c r="D1" s="56" t="s">
        <v>10</v>
      </c>
      <c r="E1" s="56" t="s">
        <v>11</v>
      </c>
      <c r="F1" s="56" t="s">
        <v>12</v>
      </c>
      <c r="G1" s="56" t="s">
        <v>13</v>
      </c>
      <c r="H1" s="56" t="s">
        <v>14</v>
      </c>
      <c r="I1" s="56" t="s">
        <v>15</v>
      </c>
      <c r="J1" s="56" t="s">
        <v>16</v>
      </c>
      <c r="K1" s="56" t="s">
        <v>17</v>
      </c>
      <c r="L1" s="56" t="s">
        <v>18</v>
      </c>
      <c r="M1" s="56" t="s">
        <v>19</v>
      </c>
      <c r="N1" s="56" t="s">
        <v>20</v>
      </c>
      <c r="O1" s="55" t="s">
        <v>83</v>
      </c>
    </row>
    <row r="2" spans="1:15" x14ac:dyDescent="0.2">
      <c r="A2" s="56" t="s">
        <v>42</v>
      </c>
      <c r="B2" s="56">
        <v>169619</v>
      </c>
      <c r="C2" s="56">
        <v>156506</v>
      </c>
      <c r="D2" s="56">
        <v>177044</v>
      </c>
      <c r="E2" s="56">
        <v>153352</v>
      </c>
      <c r="F2" s="56">
        <v>169494</v>
      </c>
      <c r="G2" s="56">
        <v>125909</v>
      </c>
      <c r="H2" s="56">
        <v>126001</v>
      </c>
      <c r="I2" s="56">
        <v>155502</v>
      </c>
      <c r="J2" s="56">
        <v>172401</v>
      </c>
      <c r="K2" s="56">
        <v>178277</v>
      </c>
      <c r="L2" s="56">
        <v>154886</v>
      </c>
      <c r="M2" s="56">
        <v>136807</v>
      </c>
      <c r="N2" s="56">
        <v>1875798</v>
      </c>
      <c r="O2" s="55">
        <v>1900000</v>
      </c>
    </row>
    <row r="3" spans="1:15" x14ac:dyDescent="0.2">
      <c r="A3" s="56" t="s">
        <v>84</v>
      </c>
      <c r="B3" s="56">
        <v>0</v>
      </c>
      <c r="C3" s="56">
        <v>0</v>
      </c>
      <c r="D3" s="56">
        <v>1006</v>
      </c>
      <c r="E3" s="56">
        <v>1430</v>
      </c>
      <c r="F3" s="56">
        <v>789</v>
      </c>
      <c r="G3" s="56">
        <v>1071</v>
      </c>
      <c r="H3" s="56">
        <v>1101</v>
      </c>
      <c r="I3" s="56">
        <v>1283</v>
      </c>
      <c r="J3" s="56">
        <v>1496</v>
      </c>
      <c r="K3" s="56">
        <v>1915</v>
      </c>
      <c r="L3" s="56">
        <v>2719</v>
      </c>
      <c r="M3" s="56">
        <v>2953</v>
      </c>
      <c r="N3" s="56">
        <v>15763</v>
      </c>
      <c r="O3" s="55"/>
    </row>
    <row r="4" spans="1:15" x14ac:dyDescent="0.2">
      <c r="A4" s="56" t="s">
        <v>81</v>
      </c>
      <c r="B4" s="56">
        <v>124852</v>
      </c>
      <c r="C4" s="56">
        <v>115540</v>
      </c>
      <c r="D4" s="56">
        <v>125690</v>
      </c>
      <c r="E4" s="56">
        <v>116314</v>
      </c>
      <c r="F4" s="56">
        <v>119356</v>
      </c>
      <c r="G4" s="56">
        <v>113976</v>
      </c>
      <c r="H4" s="56">
        <v>114021</v>
      </c>
      <c r="I4" s="56">
        <v>132451</v>
      </c>
      <c r="J4" s="56">
        <v>151036</v>
      </c>
      <c r="K4" s="56">
        <v>156178</v>
      </c>
      <c r="L4" s="56">
        <v>143247</v>
      </c>
      <c r="M4" s="56">
        <v>130292</v>
      </c>
      <c r="N4" s="56">
        <v>1542953</v>
      </c>
      <c r="O4" s="55">
        <v>1500000</v>
      </c>
    </row>
    <row r="5" spans="1:15" x14ac:dyDescent="0.2">
      <c r="A5" s="56" t="s">
        <v>82</v>
      </c>
      <c r="B5" s="56">
        <v>65172.744000000006</v>
      </c>
      <c r="C5" s="56">
        <v>60311.880000000005</v>
      </c>
      <c r="D5" s="56">
        <v>65610.180000000008</v>
      </c>
      <c r="E5" s="56">
        <v>60715.90800000001</v>
      </c>
      <c r="F5" s="56">
        <v>62303.832000000002</v>
      </c>
      <c r="G5" s="56">
        <v>59495.472000000002</v>
      </c>
      <c r="H5" s="56">
        <v>59518.962000000007</v>
      </c>
      <c r="I5" s="56">
        <v>69139.422000000006</v>
      </c>
      <c r="J5" s="56">
        <v>78840.792000000001</v>
      </c>
      <c r="K5" s="56">
        <v>81524.915999999997</v>
      </c>
      <c r="L5" s="56">
        <v>74774.934000000008</v>
      </c>
      <c r="M5" s="56">
        <v>68012.424000000014</v>
      </c>
      <c r="N5" s="56">
        <v>805421.46600000001</v>
      </c>
      <c r="O5" s="55"/>
    </row>
    <row r="6" spans="1:15" x14ac:dyDescent="0.2">
      <c r="A6" s="56" t="s">
        <v>43</v>
      </c>
      <c r="B6" s="56">
        <v>262095</v>
      </c>
      <c r="C6" s="56">
        <v>248676</v>
      </c>
      <c r="D6" s="56">
        <v>276226</v>
      </c>
      <c r="E6" s="56">
        <v>244231</v>
      </c>
      <c r="F6" s="56">
        <v>227860</v>
      </c>
      <c r="G6" s="56">
        <v>228137</v>
      </c>
      <c r="H6" s="56">
        <v>222933</v>
      </c>
      <c r="I6" s="56">
        <v>242848</v>
      </c>
      <c r="J6" s="56">
        <v>266814</v>
      </c>
      <c r="K6" s="56">
        <v>274756</v>
      </c>
      <c r="L6" s="56">
        <v>258154</v>
      </c>
      <c r="M6" s="56">
        <v>242890</v>
      </c>
      <c r="N6" s="56">
        <v>2995620</v>
      </c>
      <c r="O6" s="55">
        <v>3000000</v>
      </c>
    </row>
    <row r="7" spans="1:15" x14ac:dyDescent="0.2">
      <c r="A7" s="56" t="s">
        <v>44</v>
      </c>
      <c r="B7" s="56">
        <v>2042</v>
      </c>
      <c r="C7" s="56">
        <v>1958</v>
      </c>
      <c r="D7" s="56">
        <v>2226</v>
      </c>
      <c r="E7" s="56">
        <v>2056</v>
      </c>
      <c r="F7" s="56">
        <v>2097</v>
      </c>
      <c r="G7" s="56">
        <v>1673</v>
      </c>
      <c r="H7" s="56">
        <v>1467</v>
      </c>
      <c r="I7" s="56">
        <v>2102</v>
      </c>
      <c r="J7" s="56">
        <v>2329</v>
      </c>
      <c r="K7" s="56">
        <v>2553</v>
      </c>
      <c r="L7" s="56">
        <v>2463</v>
      </c>
      <c r="M7" s="56">
        <v>2521</v>
      </c>
      <c r="N7" s="56">
        <v>25487</v>
      </c>
      <c r="O7" s="55">
        <v>21500</v>
      </c>
    </row>
    <row r="8" spans="1:15" x14ac:dyDescent="0.2">
      <c r="A8" s="56" t="s">
        <v>85</v>
      </c>
      <c r="B8" s="56">
        <v>0</v>
      </c>
      <c r="C8" s="56">
        <v>0</v>
      </c>
      <c r="D8" s="56">
        <v>120</v>
      </c>
      <c r="E8" s="56">
        <v>132</v>
      </c>
      <c r="F8" s="56">
        <v>103</v>
      </c>
      <c r="G8" s="56">
        <v>200</v>
      </c>
      <c r="H8" s="56">
        <v>230</v>
      </c>
      <c r="I8" s="56">
        <v>198</v>
      </c>
      <c r="J8" s="56">
        <v>190</v>
      </c>
      <c r="K8" s="56">
        <v>512</v>
      </c>
      <c r="L8" s="56">
        <v>617</v>
      </c>
      <c r="M8" s="56">
        <v>942</v>
      </c>
      <c r="N8" s="56">
        <v>3244</v>
      </c>
      <c r="O8" s="55"/>
    </row>
    <row r="9" spans="1:15" x14ac:dyDescent="0.2">
      <c r="A9" s="56" t="s">
        <v>45</v>
      </c>
      <c r="B9" s="56">
        <v>3675</v>
      </c>
      <c r="C9" s="56">
        <v>5090</v>
      </c>
      <c r="D9" s="56">
        <v>6238</v>
      </c>
      <c r="E9" s="56">
        <v>4319</v>
      </c>
      <c r="F9" s="56">
        <v>4586</v>
      </c>
      <c r="G9" s="56">
        <v>4262</v>
      </c>
      <c r="H9" s="56">
        <v>4441</v>
      </c>
      <c r="I9" s="56">
        <v>4755</v>
      </c>
      <c r="J9" s="56">
        <v>5347</v>
      </c>
      <c r="K9" s="56">
        <v>8161</v>
      </c>
      <c r="L9" s="56">
        <v>10176</v>
      </c>
      <c r="M9" s="56">
        <v>4784</v>
      </c>
      <c r="N9" s="56">
        <v>65834</v>
      </c>
      <c r="O9" s="55">
        <v>58000</v>
      </c>
    </row>
    <row r="10" spans="1:15" x14ac:dyDescent="0.2">
      <c r="A10" s="56" t="s">
        <v>46</v>
      </c>
      <c r="B10" s="56">
        <v>76</v>
      </c>
      <c r="C10" s="56">
        <v>57</v>
      </c>
      <c r="D10" s="56">
        <v>71</v>
      </c>
      <c r="E10" s="56">
        <v>46</v>
      </c>
      <c r="F10" s="56">
        <v>48</v>
      </c>
      <c r="G10" s="56">
        <v>11</v>
      </c>
      <c r="H10" s="56">
        <v>5</v>
      </c>
      <c r="I10" s="56">
        <v>29</v>
      </c>
      <c r="J10" s="56">
        <v>80</v>
      </c>
      <c r="K10" s="56">
        <v>104</v>
      </c>
      <c r="L10" s="56">
        <v>91</v>
      </c>
      <c r="M10" s="56">
        <v>51</v>
      </c>
      <c r="N10" s="56">
        <v>669</v>
      </c>
      <c r="O10" s="55">
        <v>600</v>
      </c>
    </row>
    <row r="11" spans="1:15" x14ac:dyDescent="0.2">
      <c r="A11" s="56" t="s">
        <v>47</v>
      </c>
      <c r="B11" s="56">
        <v>1354</v>
      </c>
      <c r="C11" s="56">
        <v>1146</v>
      </c>
      <c r="D11" s="56">
        <v>1238</v>
      </c>
      <c r="E11" s="56">
        <v>832</v>
      </c>
      <c r="F11" s="56">
        <v>919</v>
      </c>
      <c r="G11" s="56">
        <v>95</v>
      </c>
      <c r="H11" s="56">
        <v>13</v>
      </c>
      <c r="I11" s="56">
        <v>476</v>
      </c>
      <c r="J11" s="56">
        <v>1802</v>
      </c>
      <c r="K11" s="56">
        <v>2036</v>
      </c>
      <c r="L11" s="56">
        <v>1342</v>
      </c>
      <c r="M11" s="56">
        <v>889</v>
      </c>
      <c r="N11" s="56">
        <v>12142</v>
      </c>
      <c r="O11" s="55">
        <v>10000</v>
      </c>
    </row>
    <row r="12" spans="1:15" x14ac:dyDescent="0.2">
      <c r="A12" s="56" t="s">
        <v>48</v>
      </c>
      <c r="B12" s="56">
        <v>79</v>
      </c>
      <c r="C12" s="56">
        <v>135</v>
      </c>
      <c r="D12" s="56">
        <v>168</v>
      </c>
      <c r="E12" s="56">
        <v>169</v>
      </c>
      <c r="F12" s="56">
        <v>107</v>
      </c>
      <c r="G12" s="56">
        <v>48</v>
      </c>
      <c r="H12" s="56">
        <v>32</v>
      </c>
      <c r="I12" s="56">
        <v>49</v>
      </c>
      <c r="J12" s="56">
        <v>149</v>
      </c>
      <c r="K12" s="56">
        <v>234</v>
      </c>
      <c r="L12" s="56">
        <v>244</v>
      </c>
      <c r="M12" s="56">
        <v>103</v>
      </c>
      <c r="N12" s="56">
        <v>1517</v>
      </c>
      <c r="O12" s="55">
        <v>1200</v>
      </c>
    </row>
    <row r="13" spans="1:15" x14ac:dyDescent="0.2">
      <c r="A13" s="56" t="s">
        <v>49</v>
      </c>
      <c r="B13" s="56">
        <v>1182</v>
      </c>
      <c r="C13" s="56">
        <v>2046</v>
      </c>
      <c r="D13" s="56">
        <v>2462</v>
      </c>
      <c r="E13" s="56">
        <v>2781</v>
      </c>
      <c r="F13" s="56">
        <v>3855</v>
      </c>
      <c r="G13" s="56">
        <v>583</v>
      </c>
      <c r="H13" s="56">
        <v>242</v>
      </c>
      <c r="I13" s="56">
        <v>1866</v>
      </c>
      <c r="J13" s="56">
        <v>2670</v>
      </c>
      <c r="K13" s="56">
        <v>4105</v>
      </c>
      <c r="L13" s="56">
        <v>4717</v>
      </c>
      <c r="M13" s="56">
        <v>1561</v>
      </c>
      <c r="N13" s="56">
        <v>28070</v>
      </c>
      <c r="O13" s="55">
        <v>20000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sqref="A1:AA13"/>
    </sheetView>
  </sheetViews>
  <sheetFormatPr defaultRowHeight="14.25" x14ac:dyDescent="0.2"/>
  <cols>
    <col min="1" max="1" width="34.375" bestFit="1" customWidth="1"/>
    <col min="2" max="2" width="12.5" bestFit="1" customWidth="1"/>
    <col min="3" max="3" width="9.875" bestFit="1" customWidth="1"/>
    <col min="4" max="4" width="12.125" bestFit="1" customWidth="1"/>
    <col min="5" max="5" width="10.875" bestFit="1" customWidth="1"/>
    <col min="6" max="6" width="12.875" bestFit="1" customWidth="1"/>
    <col min="7" max="7" width="10.875" bestFit="1" customWidth="1"/>
    <col min="8" max="8" width="11.875" bestFit="1" customWidth="1"/>
    <col min="9" max="9" width="10.875" bestFit="1" customWidth="1"/>
    <col min="10" max="10" width="12.375" bestFit="1" customWidth="1"/>
    <col min="11" max="11" width="10.875" bestFit="1" customWidth="1"/>
    <col min="12" max="12" width="11.5" bestFit="1" customWidth="1"/>
    <col min="13" max="13" width="10.875" bestFit="1" customWidth="1"/>
    <col min="14" max="14" width="12.25" bestFit="1" customWidth="1"/>
    <col min="15" max="15" width="10.875" bestFit="1" customWidth="1"/>
    <col min="16" max="16" width="10.125" bestFit="1" customWidth="1"/>
    <col min="17" max="17" width="8.875" bestFit="1" customWidth="1"/>
    <col min="18" max="18" width="11.125" bestFit="1" customWidth="1"/>
    <col min="19" max="19" width="9.875" bestFit="1" customWidth="1"/>
    <col min="20" max="20" width="11" bestFit="1" customWidth="1"/>
    <col min="21" max="21" width="10.875" bestFit="1" customWidth="1"/>
    <col min="22" max="22" width="13.375" bestFit="1" customWidth="1"/>
    <col min="23" max="23" width="8.875" bestFit="1" customWidth="1"/>
    <col min="24" max="24" width="11.75" bestFit="1" customWidth="1"/>
    <col min="25" max="25" width="7.25" bestFit="1" customWidth="1"/>
    <col min="26" max="26" width="17.625" bestFit="1" customWidth="1"/>
    <col min="27" max="27" width="13" bestFit="1" customWidth="1"/>
    <col min="28" max="28" width="12.5" bestFit="1" customWidth="1"/>
    <col min="29" max="29" width="9.875" bestFit="1" customWidth="1"/>
    <col min="30" max="30" width="12.125" bestFit="1" customWidth="1"/>
    <col min="31" max="31" width="10.875" bestFit="1" customWidth="1"/>
    <col min="32" max="32" width="12.875" bestFit="1" customWidth="1"/>
    <col min="33" max="33" width="10.875" bestFit="1" customWidth="1"/>
    <col min="34" max="34" width="11.875" bestFit="1" customWidth="1"/>
    <col min="35" max="35" width="10.875" bestFit="1" customWidth="1"/>
    <col min="36" max="36" width="12.375" bestFit="1" customWidth="1"/>
    <col min="37" max="37" width="10.875" bestFit="1" customWidth="1"/>
    <col min="38" max="38" width="11.5" bestFit="1" customWidth="1"/>
    <col min="39" max="39" width="10.875" bestFit="1" customWidth="1"/>
    <col min="40" max="40" width="12.25" bestFit="1" customWidth="1"/>
    <col min="41" max="41" width="10.875" bestFit="1" customWidth="1"/>
    <col min="42" max="42" width="10.125" bestFit="1" customWidth="1"/>
    <col min="43" max="43" width="8.875" bestFit="1" customWidth="1"/>
    <col min="44" max="44" width="11.125" bestFit="1" customWidth="1"/>
    <col min="45" max="45" width="9.875" bestFit="1" customWidth="1"/>
    <col min="46" max="46" width="11" bestFit="1" customWidth="1"/>
    <col min="47" max="47" width="10.875" bestFit="1" customWidth="1"/>
    <col min="48" max="48" width="13.375" bestFit="1" customWidth="1"/>
    <col min="49" max="49" width="8.875" bestFit="1" customWidth="1"/>
    <col min="50" max="50" width="11.75" bestFit="1" customWidth="1"/>
    <col min="51" max="51" width="7.25" bestFit="1" customWidth="1"/>
    <col min="52" max="52" width="17.625" bestFit="1" customWidth="1"/>
    <col min="53" max="53" width="13" bestFit="1" customWidth="1"/>
  </cols>
  <sheetData>
    <row r="1" spans="1:27" x14ac:dyDescent="0.2">
      <c r="A1" s="56" t="s">
        <v>89</v>
      </c>
      <c r="B1" s="56" t="s">
        <v>122</v>
      </c>
      <c r="C1" s="56" t="s">
        <v>8</v>
      </c>
      <c r="D1" s="56" t="s">
        <v>123</v>
      </c>
      <c r="E1" s="56" t="s">
        <v>9</v>
      </c>
      <c r="F1" s="56" t="s">
        <v>124</v>
      </c>
      <c r="G1" s="56" t="s">
        <v>10</v>
      </c>
      <c r="H1" s="56" t="s">
        <v>125</v>
      </c>
      <c r="I1" s="56" t="s">
        <v>11</v>
      </c>
      <c r="J1" s="56" t="s">
        <v>126</v>
      </c>
      <c r="K1" s="56" t="s">
        <v>12</v>
      </c>
      <c r="L1" s="56" t="s">
        <v>127</v>
      </c>
      <c r="M1" s="56" t="s">
        <v>13</v>
      </c>
      <c r="N1" s="56" t="s">
        <v>128</v>
      </c>
      <c r="O1" s="56" t="s">
        <v>14</v>
      </c>
      <c r="P1" s="56" t="s">
        <v>129</v>
      </c>
      <c r="Q1" s="56" t="s">
        <v>15</v>
      </c>
      <c r="R1" s="56" t="s">
        <v>130</v>
      </c>
      <c r="S1" s="56" t="s">
        <v>16</v>
      </c>
      <c r="T1" s="56" t="s">
        <v>131</v>
      </c>
      <c r="U1" s="56" t="s">
        <v>17</v>
      </c>
      <c r="V1" s="56" t="s">
        <v>132</v>
      </c>
      <c r="W1" s="56" t="s">
        <v>18</v>
      </c>
      <c r="X1" s="56" t="s">
        <v>133</v>
      </c>
      <c r="Y1" s="56" t="s">
        <v>19</v>
      </c>
      <c r="Z1" s="56" t="s">
        <v>134</v>
      </c>
      <c r="AA1" s="55" t="s">
        <v>20</v>
      </c>
    </row>
    <row r="2" spans="1:27" x14ac:dyDescent="0.2">
      <c r="A2" s="56" t="s">
        <v>42</v>
      </c>
      <c r="B2" s="56">
        <v>169619</v>
      </c>
      <c r="C2" s="56">
        <v>162809</v>
      </c>
      <c r="D2" s="56">
        <v>156506</v>
      </c>
      <c r="E2" s="56">
        <v>160998</v>
      </c>
      <c r="F2" s="56">
        <v>177044</v>
      </c>
      <c r="G2" s="56">
        <v>178913</v>
      </c>
      <c r="H2" s="56">
        <v>153352</v>
      </c>
      <c r="I2" s="56">
        <v>179723</v>
      </c>
      <c r="J2" s="56">
        <v>169494</v>
      </c>
      <c r="K2" s="56">
        <v>155836</v>
      </c>
      <c r="L2" s="56">
        <v>125909</v>
      </c>
      <c r="M2" s="56">
        <v>131736</v>
      </c>
      <c r="N2" s="56">
        <v>126001</v>
      </c>
      <c r="O2" s="56">
        <v>135762</v>
      </c>
      <c r="P2" s="56">
        <v>155502</v>
      </c>
      <c r="Q2" s="56">
        <v>156995</v>
      </c>
      <c r="R2" s="56">
        <v>172401</v>
      </c>
      <c r="S2" s="56">
        <v>178743</v>
      </c>
      <c r="T2" s="56">
        <v>178277</v>
      </c>
      <c r="U2" s="56">
        <v>185489</v>
      </c>
      <c r="V2" s="56">
        <v>154886</v>
      </c>
      <c r="W2" s="56">
        <v>0</v>
      </c>
      <c r="X2" s="56">
        <v>136807</v>
      </c>
      <c r="Y2" s="56">
        <v>0</v>
      </c>
      <c r="Z2" s="56">
        <v>1875798</v>
      </c>
      <c r="AA2" s="55">
        <v>1627004</v>
      </c>
    </row>
    <row r="3" spans="1:27" x14ac:dyDescent="0.2">
      <c r="A3" s="56" t="s">
        <v>84</v>
      </c>
      <c r="B3" s="56">
        <v>0</v>
      </c>
      <c r="C3" s="56">
        <v>5571</v>
      </c>
      <c r="D3" s="56">
        <v>0</v>
      </c>
      <c r="E3" s="56">
        <v>5063</v>
      </c>
      <c r="F3" s="56">
        <v>1006</v>
      </c>
      <c r="G3" s="56">
        <v>6881</v>
      </c>
      <c r="H3" s="56">
        <v>1430</v>
      </c>
      <c r="I3" s="56">
        <v>5418</v>
      </c>
      <c r="J3" s="56">
        <v>789</v>
      </c>
      <c r="K3" s="56">
        <v>5049</v>
      </c>
      <c r="L3" s="56">
        <v>1071</v>
      </c>
      <c r="M3" s="56">
        <v>7425</v>
      </c>
      <c r="N3" s="56">
        <v>1101</v>
      </c>
      <c r="O3" s="56">
        <v>7548</v>
      </c>
      <c r="P3" s="56">
        <v>1283</v>
      </c>
      <c r="Q3" s="56">
        <v>6792</v>
      </c>
      <c r="R3" s="56">
        <v>1496</v>
      </c>
      <c r="S3" s="56">
        <v>7783</v>
      </c>
      <c r="T3" s="56">
        <v>1915</v>
      </c>
      <c r="U3" s="56">
        <v>11000</v>
      </c>
      <c r="V3" s="56">
        <v>2719</v>
      </c>
      <c r="W3" s="56">
        <v>0</v>
      </c>
      <c r="X3" s="56">
        <v>2953</v>
      </c>
      <c r="Y3" s="56">
        <v>0</v>
      </c>
      <c r="Z3" s="56">
        <v>15763</v>
      </c>
      <c r="AA3" s="55">
        <v>68530</v>
      </c>
    </row>
    <row r="4" spans="1:27" x14ac:dyDescent="0.2">
      <c r="A4" s="56" t="s">
        <v>81</v>
      </c>
      <c r="B4" s="56">
        <v>124852</v>
      </c>
      <c r="C4" s="56">
        <v>156010</v>
      </c>
      <c r="D4" s="56">
        <v>115540</v>
      </c>
      <c r="E4" s="56">
        <v>148678</v>
      </c>
      <c r="F4" s="56">
        <v>125690</v>
      </c>
      <c r="G4" s="56">
        <v>158439</v>
      </c>
      <c r="H4" s="56">
        <v>116314</v>
      </c>
      <c r="I4" s="56">
        <v>113642</v>
      </c>
      <c r="J4" s="56">
        <v>119356</v>
      </c>
      <c r="K4" s="56">
        <v>109811</v>
      </c>
      <c r="L4" s="56">
        <v>113976</v>
      </c>
      <c r="M4" s="56">
        <v>104058</v>
      </c>
      <c r="N4" s="56">
        <v>114021</v>
      </c>
      <c r="O4" s="56">
        <v>105171</v>
      </c>
      <c r="P4" s="56">
        <v>132451</v>
      </c>
      <c r="Q4" s="56">
        <v>117800</v>
      </c>
      <c r="R4" s="56">
        <v>151036</v>
      </c>
      <c r="S4" s="56">
        <v>134025</v>
      </c>
      <c r="T4" s="56">
        <v>156178</v>
      </c>
      <c r="U4" s="56">
        <v>135038</v>
      </c>
      <c r="V4" s="56">
        <v>143247</v>
      </c>
      <c r="W4" s="56">
        <v>0</v>
      </c>
      <c r="X4" s="56">
        <v>130292</v>
      </c>
      <c r="Y4" s="56">
        <v>0</v>
      </c>
      <c r="Z4" s="56">
        <v>1542953</v>
      </c>
      <c r="AA4" s="55">
        <v>1282672</v>
      </c>
    </row>
    <row r="5" spans="1:27" x14ac:dyDescent="0.2">
      <c r="A5" s="56" t="s">
        <v>82</v>
      </c>
      <c r="B5" s="56">
        <v>65172.744000000006</v>
      </c>
      <c r="C5" s="56">
        <v>81718.038</v>
      </c>
      <c r="D5" s="56">
        <v>60311.880000000005</v>
      </c>
      <c r="E5" s="56">
        <v>77877.536399999997</v>
      </c>
      <c r="F5" s="56">
        <v>65610.180000000008</v>
      </c>
      <c r="G5" s="56">
        <v>82990.348200000008</v>
      </c>
      <c r="H5" s="56">
        <v>60715.90800000001</v>
      </c>
      <c r="I5" s="56">
        <v>59525.679600000003</v>
      </c>
      <c r="J5" s="56">
        <v>62303.832000000002</v>
      </c>
      <c r="K5" s="56">
        <v>57519.001799999998</v>
      </c>
      <c r="L5" s="56">
        <v>59495.472000000002</v>
      </c>
      <c r="M5" s="56">
        <v>54505.580399999999</v>
      </c>
      <c r="N5" s="56">
        <v>59518.962000000007</v>
      </c>
      <c r="O5" s="56">
        <v>55088.569800000005</v>
      </c>
      <c r="P5" s="56">
        <v>69139.422000000006</v>
      </c>
      <c r="Q5" s="56">
        <v>61703.64</v>
      </c>
      <c r="R5" s="56">
        <v>78840.792000000001</v>
      </c>
      <c r="S5" s="56">
        <v>70202.294999999998</v>
      </c>
      <c r="T5" s="56">
        <v>81524.915999999997</v>
      </c>
      <c r="U5" s="56">
        <v>70732.904400000014</v>
      </c>
      <c r="V5" s="56">
        <v>74774.934000000008</v>
      </c>
      <c r="W5" s="56">
        <v>0</v>
      </c>
      <c r="X5" s="56">
        <v>68012.424000000014</v>
      </c>
      <c r="Y5" s="56">
        <v>0</v>
      </c>
      <c r="Z5" s="56">
        <v>805421.46600000001</v>
      </c>
      <c r="AA5" s="55">
        <v>671863.59359999991</v>
      </c>
    </row>
    <row r="6" spans="1:27" x14ac:dyDescent="0.2">
      <c r="A6" s="56" t="s">
        <v>43</v>
      </c>
      <c r="B6" s="56">
        <v>262095</v>
      </c>
      <c r="C6" s="56">
        <v>266331</v>
      </c>
      <c r="D6" s="56">
        <v>248676</v>
      </c>
      <c r="E6" s="56">
        <v>260075</v>
      </c>
      <c r="F6" s="56">
        <v>276226</v>
      </c>
      <c r="G6" s="56">
        <v>286771</v>
      </c>
      <c r="H6" s="56">
        <v>244231</v>
      </c>
      <c r="I6" s="56">
        <v>254240</v>
      </c>
      <c r="J6" s="56">
        <v>227860</v>
      </c>
      <c r="K6" s="56">
        <v>240739</v>
      </c>
      <c r="L6" s="56">
        <v>228137</v>
      </c>
      <c r="M6" s="56">
        <v>240080</v>
      </c>
      <c r="N6" s="56">
        <v>222933</v>
      </c>
      <c r="O6" s="56">
        <v>248251</v>
      </c>
      <c r="P6" s="56">
        <v>242848</v>
      </c>
      <c r="Q6" s="56">
        <v>254615</v>
      </c>
      <c r="R6" s="56">
        <v>266814</v>
      </c>
      <c r="S6" s="56">
        <v>271003</v>
      </c>
      <c r="T6" s="56">
        <v>274756</v>
      </c>
      <c r="U6" s="56">
        <v>273545</v>
      </c>
      <c r="V6" s="56">
        <v>258154</v>
      </c>
      <c r="W6" s="56">
        <v>0</v>
      </c>
      <c r="X6" s="56">
        <v>242890</v>
      </c>
      <c r="Y6" s="56">
        <v>0</v>
      </c>
      <c r="Z6" s="56">
        <v>2995620</v>
      </c>
      <c r="AA6" s="55">
        <v>2595650</v>
      </c>
    </row>
    <row r="7" spans="1:27" x14ac:dyDescent="0.2">
      <c r="A7" s="56" t="s">
        <v>44</v>
      </c>
      <c r="B7" s="56">
        <v>2042</v>
      </c>
      <c r="C7" s="56">
        <v>2748</v>
      </c>
      <c r="D7" s="56">
        <v>1958</v>
      </c>
      <c r="E7" s="56">
        <v>2720</v>
      </c>
      <c r="F7" s="56">
        <v>2226</v>
      </c>
      <c r="G7" s="56">
        <v>3017</v>
      </c>
      <c r="H7" s="56">
        <v>2056</v>
      </c>
      <c r="I7" s="56">
        <v>2610</v>
      </c>
      <c r="J7" s="56">
        <v>2097</v>
      </c>
      <c r="K7" s="56">
        <v>2633</v>
      </c>
      <c r="L7" s="56">
        <v>1673</v>
      </c>
      <c r="M7" s="56">
        <v>2398</v>
      </c>
      <c r="N7" s="56">
        <v>1467</v>
      </c>
      <c r="O7" s="56">
        <v>2226</v>
      </c>
      <c r="P7" s="56">
        <v>2102</v>
      </c>
      <c r="Q7" s="56">
        <v>2834</v>
      </c>
      <c r="R7" s="56">
        <v>2329</v>
      </c>
      <c r="S7" s="56">
        <v>3156</v>
      </c>
      <c r="T7" s="56">
        <v>2553</v>
      </c>
      <c r="U7" s="56">
        <v>3193</v>
      </c>
      <c r="V7" s="56">
        <v>2463</v>
      </c>
      <c r="W7" s="56">
        <v>0</v>
      </c>
      <c r="X7" s="56">
        <v>2521</v>
      </c>
      <c r="Y7" s="56">
        <v>0</v>
      </c>
      <c r="Z7" s="56">
        <v>25487</v>
      </c>
      <c r="AA7" s="55">
        <v>27535</v>
      </c>
    </row>
    <row r="8" spans="1:27" x14ac:dyDescent="0.2">
      <c r="A8" s="56" t="s">
        <v>85</v>
      </c>
      <c r="B8" s="56">
        <v>0</v>
      </c>
      <c r="C8" s="56">
        <v>972</v>
      </c>
      <c r="D8" s="56">
        <v>0</v>
      </c>
      <c r="E8" s="56">
        <v>992</v>
      </c>
      <c r="F8" s="56">
        <v>120</v>
      </c>
      <c r="G8" s="56">
        <v>992</v>
      </c>
      <c r="H8" s="56">
        <v>132</v>
      </c>
      <c r="I8" s="56">
        <v>872</v>
      </c>
      <c r="J8" s="56">
        <v>103</v>
      </c>
      <c r="K8" s="56">
        <v>953</v>
      </c>
      <c r="L8" s="56">
        <v>200</v>
      </c>
      <c r="M8" s="56">
        <v>1134</v>
      </c>
      <c r="N8" s="56">
        <v>230</v>
      </c>
      <c r="O8" s="56">
        <v>1222</v>
      </c>
      <c r="P8" s="56">
        <v>198</v>
      </c>
      <c r="Q8" s="56">
        <v>1098</v>
      </c>
      <c r="R8" s="56">
        <v>190</v>
      </c>
      <c r="S8" s="56">
        <v>1214</v>
      </c>
      <c r="T8" s="56">
        <v>512</v>
      </c>
      <c r="U8" s="56">
        <v>1293</v>
      </c>
      <c r="V8" s="56">
        <v>617</v>
      </c>
      <c r="W8" s="56">
        <v>0</v>
      </c>
      <c r="X8" s="56">
        <v>942</v>
      </c>
      <c r="Y8" s="56">
        <v>0</v>
      </c>
      <c r="Z8" s="56">
        <v>3244</v>
      </c>
      <c r="AA8" s="55">
        <v>10742</v>
      </c>
    </row>
    <row r="9" spans="1:27" x14ac:dyDescent="0.2">
      <c r="A9" s="56" t="s">
        <v>45</v>
      </c>
      <c r="B9" s="56">
        <v>3675</v>
      </c>
      <c r="C9" s="56">
        <v>3784</v>
      </c>
      <c r="D9" s="56">
        <v>5090</v>
      </c>
      <c r="E9" s="56">
        <v>4877</v>
      </c>
      <c r="F9" s="56">
        <v>6238</v>
      </c>
      <c r="G9" s="56">
        <v>5753</v>
      </c>
      <c r="H9" s="56">
        <v>4319</v>
      </c>
      <c r="I9" s="56">
        <v>5060</v>
      </c>
      <c r="J9" s="56">
        <v>4586</v>
      </c>
      <c r="K9" s="56">
        <v>4091</v>
      </c>
      <c r="L9" s="56">
        <v>4262</v>
      </c>
      <c r="M9" s="56">
        <v>3392</v>
      </c>
      <c r="N9" s="56">
        <v>4441</v>
      </c>
      <c r="O9" s="56">
        <v>2550</v>
      </c>
      <c r="P9" s="56">
        <v>4755</v>
      </c>
      <c r="Q9" s="56">
        <v>3348</v>
      </c>
      <c r="R9" s="56">
        <v>5347</v>
      </c>
      <c r="S9" s="56">
        <v>3439</v>
      </c>
      <c r="T9" s="56">
        <v>8161</v>
      </c>
      <c r="U9" s="56">
        <v>6371</v>
      </c>
      <c r="V9" s="56">
        <v>10176</v>
      </c>
      <c r="W9" s="56">
        <v>0</v>
      </c>
      <c r="X9" s="56">
        <v>4784</v>
      </c>
      <c r="Y9" s="56">
        <v>0</v>
      </c>
      <c r="Z9" s="56">
        <v>65834</v>
      </c>
      <c r="AA9" s="55">
        <v>42665</v>
      </c>
    </row>
    <row r="10" spans="1:27" x14ac:dyDescent="0.2">
      <c r="A10" s="56" t="s">
        <v>46</v>
      </c>
      <c r="B10" s="56">
        <v>76</v>
      </c>
      <c r="C10" s="56">
        <v>78</v>
      </c>
      <c r="D10" s="56">
        <v>57</v>
      </c>
      <c r="E10" s="56">
        <v>86</v>
      </c>
      <c r="F10" s="56">
        <v>71</v>
      </c>
      <c r="G10" s="56">
        <v>105</v>
      </c>
      <c r="H10" s="56">
        <v>46</v>
      </c>
      <c r="I10" s="56">
        <v>86</v>
      </c>
      <c r="J10" s="56">
        <v>48</v>
      </c>
      <c r="K10" s="56">
        <v>66</v>
      </c>
      <c r="L10" s="56">
        <v>11</v>
      </c>
      <c r="M10" s="56">
        <v>16</v>
      </c>
      <c r="N10" s="56">
        <v>5</v>
      </c>
      <c r="O10" s="56">
        <v>8</v>
      </c>
      <c r="P10" s="56">
        <v>29</v>
      </c>
      <c r="Q10" s="56">
        <v>24</v>
      </c>
      <c r="R10" s="56">
        <v>80</v>
      </c>
      <c r="S10" s="56">
        <v>100</v>
      </c>
      <c r="T10" s="56">
        <v>104</v>
      </c>
      <c r="U10" s="56">
        <v>110</v>
      </c>
      <c r="V10" s="56">
        <v>91</v>
      </c>
      <c r="W10" s="56">
        <v>0</v>
      </c>
      <c r="X10" s="56">
        <v>51</v>
      </c>
      <c r="Y10" s="56">
        <v>0</v>
      </c>
      <c r="Z10" s="56">
        <v>669</v>
      </c>
      <c r="AA10" s="55">
        <v>679</v>
      </c>
    </row>
    <row r="11" spans="1:27" x14ac:dyDescent="0.2">
      <c r="A11" s="56" t="s">
        <v>47</v>
      </c>
      <c r="B11" s="56">
        <v>1354</v>
      </c>
      <c r="C11" s="56">
        <v>1112</v>
      </c>
      <c r="D11" s="56">
        <v>1146</v>
      </c>
      <c r="E11" s="56">
        <v>1272</v>
      </c>
      <c r="F11" s="56">
        <v>1238</v>
      </c>
      <c r="G11" s="56">
        <v>1398</v>
      </c>
      <c r="H11" s="56">
        <v>832</v>
      </c>
      <c r="I11" s="56">
        <v>1462</v>
      </c>
      <c r="J11" s="56">
        <v>919</v>
      </c>
      <c r="K11" s="56">
        <v>925</v>
      </c>
      <c r="L11" s="56">
        <v>95</v>
      </c>
      <c r="M11" s="56">
        <v>112</v>
      </c>
      <c r="N11" s="56">
        <v>13</v>
      </c>
      <c r="O11" s="56">
        <v>62</v>
      </c>
      <c r="P11" s="56">
        <v>476</v>
      </c>
      <c r="Q11" s="56">
        <v>388</v>
      </c>
      <c r="R11" s="56">
        <v>1802</v>
      </c>
      <c r="S11" s="56">
        <v>1762</v>
      </c>
      <c r="T11" s="56">
        <v>2036</v>
      </c>
      <c r="U11" s="56">
        <v>1674</v>
      </c>
      <c r="V11" s="56">
        <v>1342</v>
      </c>
      <c r="W11" s="56">
        <v>0</v>
      </c>
      <c r="X11" s="56">
        <v>889</v>
      </c>
      <c r="Y11" s="56">
        <v>0</v>
      </c>
      <c r="Z11" s="56">
        <v>12142</v>
      </c>
      <c r="AA11" s="55">
        <v>10167</v>
      </c>
    </row>
    <row r="12" spans="1:27" x14ac:dyDescent="0.2">
      <c r="A12" s="56" t="s">
        <v>48</v>
      </c>
      <c r="B12" s="56">
        <v>79</v>
      </c>
      <c r="C12" s="56">
        <v>78</v>
      </c>
      <c r="D12" s="56">
        <v>135</v>
      </c>
      <c r="E12" s="56">
        <v>156</v>
      </c>
      <c r="F12" s="56">
        <v>168</v>
      </c>
      <c r="G12" s="56">
        <v>169</v>
      </c>
      <c r="H12" s="56">
        <v>169</v>
      </c>
      <c r="I12" s="56">
        <v>133</v>
      </c>
      <c r="J12" s="56">
        <v>107</v>
      </c>
      <c r="K12" s="56">
        <v>113</v>
      </c>
      <c r="L12" s="56">
        <v>48</v>
      </c>
      <c r="M12" s="56">
        <v>56</v>
      </c>
      <c r="N12" s="56">
        <v>32</v>
      </c>
      <c r="O12" s="56">
        <v>11</v>
      </c>
      <c r="P12" s="56">
        <v>49</v>
      </c>
      <c r="Q12" s="56">
        <v>40</v>
      </c>
      <c r="R12" s="56">
        <v>149</v>
      </c>
      <c r="S12" s="56">
        <v>113</v>
      </c>
      <c r="T12" s="56">
        <v>234</v>
      </c>
      <c r="U12" s="56">
        <v>187</v>
      </c>
      <c r="V12" s="56">
        <v>244</v>
      </c>
      <c r="W12" s="56">
        <v>0</v>
      </c>
      <c r="X12" s="56">
        <v>103</v>
      </c>
      <c r="Y12" s="56">
        <v>0</v>
      </c>
      <c r="Z12" s="56">
        <v>1517</v>
      </c>
      <c r="AA12" s="55">
        <v>1056</v>
      </c>
    </row>
    <row r="13" spans="1:27" x14ac:dyDescent="0.2">
      <c r="A13" s="56" t="s">
        <v>49</v>
      </c>
      <c r="B13" s="56">
        <v>1182</v>
      </c>
      <c r="C13" s="56">
        <v>1193</v>
      </c>
      <c r="D13" s="56">
        <v>2046</v>
      </c>
      <c r="E13" s="56">
        <v>2920</v>
      </c>
      <c r="F13" s="56">
        <v>2462</v>
      </c>
      <c r="G13" s="56">
        <v>2943</v>
      </c>
      <c r="H13" s="56">
        <v>2781</v>
      </c>
      <c r="I13" s="56">
        <v>2074</v>
      </c>
      <c r="J13" s="56">
        <v>3855</v>
      </c>
      <c r="K13" s="56">
        <v>2717</v>
      </c>
      <c r="L13" s="56">
        <v>583</v>
      </c>
      <c r="M13" s="56">
        <v>1022</v>
      </c>
      <c r="N13" s="56">
        <v>242</v>
      </c>
      <c r="O13" s="56">
        <v>192</v>
      </c>
      <c r="P13" s="56">
        <v>1866</v>
      </c>
      <c r="Q13" s="56">
        <v>1203</v>
      </c>
      <c r="R13" s="56">
        <v>2670</v>
      </c>
      <c r="S13" s="56">
        <v>3715</v>
      </c>
      <c r="T13" s="56">
        <v>4105</v>
      </c>
      <c r="U13" s="56">
        <v>4214</v>
      </c>
      <c r="V13" s="56">
        <v>4717</v>
      </c>
      <c r="W13" s="56">
        <v>0</v>
      </c>
      <c r="X13" s="56">
        <v>1561</v>
      </c>
      <c r="Y13" s="56">
        <v>0</v>
      </c>
      <c r="Z13" s="56">
        <v>28070</v>
      </c>
      <c r="AA13" s="55">
        <v>22193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<?xml version="1.0" encoding="utf-8"?>
<?mso-contentType ?>
<SharedContentType xmlns="Microsoft.SharePoint.Taxonomy.ContentTypeSync" SourceId="6948e327-c22f-45f3-ba73-76ec8822dedd" ContentTypeId="0x010100B231D0CFD3F64B10A09B2DADA4F4A7A100CFEF92D93AAB49A590E652EA26060303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 DoTku" ma:contentTypeID="0x010100B231D0CFD3F64B10A09B2DADA4F4A7A100CFEF92D93AAB49A590E652EA2606030300CF0B6B64D3C88546A97DD957AD0D71ED" ma:contentTypeVersion="31" ma:contentTypeDescription="Luo uusi asiakirja." ma:contentTypeScope="" ma:versionID="a480f234d7dd7685f063742bc0f957fc">
  <xsd:schema xmlns:xsd="http://www.w3.org/2001/XMLSchema" xmlns:xs="http://www.w3.org/2001/XMLSchema" xmlns:p="http://schemas.microsoft.com/office/2006/metadata/properties" xmlns:ns1="http://schemas.microsoft.com/sharepoint/v3" xmlns:ns2="b7caa62b-7ad8-4ac0-91e3-d215c04b2f01" xmlns:ns3="48d002d8-a49c-4b63-a959-02893f645e3b" targetNamespace="http://schemas.microsoft.com/office/2006/metadata/properties" ma:root="true" ma:fieldsID="28746e4386e5b24aac5d0ff6803f1d65" ns1:_="" ns2:_="" ns3:_="">
    <xsd:import namespace="http://schemas.microsoft.com/sharepoint/v3"/>
    <xsd:import namespace="b7caa62b-7ad8-4ac0-91e3-d215c04b2f01"/>
    <xsd:import namespace="48d002d8-a49c-4b63-a959-02893f645e3b"/>
    <xsd:element name="properties">
      <xsd:complexType>
        <xsd:sequence>
          <xsd:element name="documentManagement">
            <xsd:complexType>
              <xsd:all>
                <xsd:element ref="ns1:TurkuDoTku_Description" minOccurs="0"/>
                <xsd:element ref="ns1:TurkuDoTku_Publicity"/>
                <xsd:element ref="ns1:TurkuDoTku_StatisticAndCalculationTypeTaxHTField0" minOccurs="0"/>
                <xsd:element ref="ns2:_dlc_DocId" minOccurs="0"/>
                <xsd:element ref="ns2:_dlc_DocIdUrl" minOccurs="0"/>
                <xsd:element ref="ns2:_dlc_DocIdPersistId" minOccurs="0"/>
                <xsd:element ref="ns3:Aihe"/>
                <xsd:element ref="ns3:Vuos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urkuDoTku_Description" ma:index="8" nillable="true" ma:displayName="Kuvaus" ma:internalName="TurkuDoTku_Description">
      <xsd:simpleType>
        <xsd:restriction base="dms:Note">
          <xsd:maxLength value="255"/>
        </xsd:restriction>
      </xsd:simpleType>
    </xsd:element>
    <xsd:element name="TurkuDoTku_Publicity" ma:index="9" ma:displayName="Julkisuus" ma:default="Julkinen" ma:format="Dropdown" ma:internalName="Turku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TurkuDoTku_StatisticAndCalculationTypeTaxHTField0" ma:index="12" ma:taxonomy="true" ma:internalName="TurkuDoTku_StatisticAndCalculationTypeTaxHTField0" ma:taxonomyFieldName="TurkuDoTku_StatisticAndCalculationType" ma:displayName="Tilaston ja laskelman tyyppi" ma:fieldId="{d450d0bd-0195-421c-8ae2-2ff1d2c4c8e8}" ma:sspId="6948e327-c22f-45f3-ba73-76ec8822dedd" ma:termSetId="fd63d168-5883-49c1-ad7d-30b181b4d3e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aa62b-7ad8-4ac0-91e3-d215c04b2f0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4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002d8-a49c-4b63-a959-02893f645e3b" elementFormDefault="qualified">
    <xsd:import namespace="http://schemas.microsoft.com/office/2006/documentManagement/types"/>
    <xsd:import namespace="http://schemas.microsoft.com/office/infopath/2007/PartnerControls"/>
    <xsd:element name="Aihe" ma:index="16" ma:displayName="Aihe" ma:format="Dropdown" ma:internalName="Aihe">
      <xsd:simpleType>
        <xsd:restriction base="dms:Choice">
          <xsd:enumeration value="Tilastot"/>
          <xsd:enumeration value="Kuukausiraportit"/>
        </xsd:restriction>
      </xsd:simpleType>
    </xsd:element>
    <xsd:element name="Vuosi" ma:index="17" ma:displayName="Vuosi" ma:format="Dropdown" ma:internalName="Vuosi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urkuDoTku_Publicity xmlns="http://schemas.microsoft.com/sharepoint/v3">Julkinen</TurkuDoTku_Publicity>
    <TurkuDoTku_Description xmlns="http://schemas.microsoft.com/sharepoint/v3" xsi:nil="true"/>
    <Aihe xmlns="48d002d8-a49c-4b63-a959-02893f645e3b">Tilastot</Aihe>
    <Vuosi xmlns="48d002d8-a49c-4b63-a959-02893f645e3b">2017</Vuosi>
    <TurkuDoTku_StatisticAndCalculationTyp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e7da5fd1-81ac-48ce-bbcc-5e2025885e67</TermId>
        </TermInfo>
      </Terms>
    </TurkuDoTku_StatisticAndCalculationTypeTaxHTField0>
  </documentManagement>
</p:properties>
</file>

<file path=customXml/itemProps1.xml><?xml version="1.0" encoding="utf-8"?>
<ds:datastoreItem xmlns:ds="http://schemas.openxmlformats.org/officeDocument/2006/customXml" ds:itemID="{0CAD5678-D00B-401C-A27B-E7D5CC32435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3CF505A-5A82-473A-8F9D-8AB187CC855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37BDC7E-B87D-4022-BF35-3875120BB7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06C863-D663-4378-84F2-B6734274D91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8F17A80-D7EB-40BF-BA3D-9AA4017C3035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B4CA8403-4A05-4AF0-BC11-D024A9637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caa62b-7ad8-4ac0-91e3-d215c04b2f01"/>
    <ds:schemaRef ds:uri="48d002d8-a49c-4b63-a959-02893f645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E61B68D0-5039-46DE-A5B3-79ED5C1E07AB}">
  <ds:schemaRefs>
    <ds:schemaRef ds:uri="48d002d8-a49c-4b63-a959-02893f645e3b"/>
    <ds:schemaRef ds:uri="http://purl.org/dc/dcmitype/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7caa62b-7ad8-4ac0-91e3-d215c04b2f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2</vt:i4>
      </vt:variant>
    </vt:vector>
  </HeadingPairs>
  <TitlesOfParts>
    <vt:vector size="12" baseType="lpstr">
      <vt:lpstr>Otsikko</vt:lpstr>
      <vt:lpstr>Kirjasto</vt:lpstr>
      <vt:lpstr>Museo</vt:lpstr>
      <vt:lpstr>Orkesteri</vt:lpstr>
      <vt:lpstr>Liikunta</vt:lpstr>
      <vt:lpstr>Nuoriso</vt:lpstr>
      <vt:lpstr>Kulttuuri vertailu</vt:lpstr>
      <vt:lpstr>Taul5</vt:lpstr>
      <vt:lpstr>Taul2</vt:lpstr>
      <vt:lpstr>Taul3</vt:lpstr>
      <vt:lpstr>Kirjasto!Print_Area</vt:lpstr>
      <vt:lpstr>'Kulttuuri vertailu'!Tulostusalue</vt:lpstr>
    </vt:vector>
  </TitlesOfParts>
  <Company>Turun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2017-05-10T12:28:13Z</cp:lastPrinted>
  <dcterms:created xsi:type="dcterms:W3CDTF">2011-04-26T11:05:32Z</dcterms:created>
  <dcterms:modified xsi:type="dcterms:W3CDTF">2017-09-18T08:28:16Z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0x010100B231D0CFD3F64B10A09B2DADA4F4A7A100CFEF92D93AAB49A590E652EA2606030300CF0B6B64D3C88546A97DD957AD0D71ED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axCatchAll">
    <vt:lpwstr>18;#Tilasto|e7da5fd1-81ac-48ce-bbcc-5e2025885e67;#4;#Diaesitys|29bf125c-3304-4b20-a038-e327a30ca536;#3;#Suomi|ddab1725-3888-478f-9c8c-3eeceecd16e9;#2;#Äänitiedosto|2ce7008b-f285-403a-bd25-9c3fffad5372;#1;#Videokuva|82098cdd-6e57-4a24-8887-90ce7bab4a54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LanguageTaxHTField0">
    <vt:lpwstr>Suomi|ddab1725-3888-478f-9c8c-3eeceecd16e9</vt:lpwstr>
  </property>
  <property fmtid="{D5CDD505-2E9C-101B-9397-08002B2CF9AE}" pid="7" name="TurkuDoTku_AudioFileTypeTaxHTField0">
    <vt:lpwstr>Äänitiedosto|2ce7008b-f285-403a-bd25-9c3fffad5372</vt:lpwstr>
  </property>
  <property fmtid="{D5CDD505-2E9C-101B-9397-08002B2CF9AE}" pid="8" name="TurkuDoTku_PresentationMaterialType">
    <vt:lpwstr>4;#Diaesitys|29bf125c-3304-4b20-a038-e327a30ca536</vt:lpwstr>
  </property>
  <property fmtid="{D5CDD505-2E9C-101B-9397-08002B2CF9AE}" pid="9" name="TurkuDoTku_AudioFileType">
    <vt:lpwstr>2;#Äänitiedosto|2ce7008b-f285-403a-bd25-9c3fffad5372</vt:lpwstr>
  </property>
  <property fmtid="{D5CDD505-2E9C-101B-9397-08002B2CF9AE}" pid="10" name="TurkuDoTku_Language">
    <vt:lpwstr>3;#Suomi|ddab1725-3888-478f-9c8c-3eeceecd16e9</vt:lpwstr>
  </property>
  <property fmtid="{D5CDD505-2E9C-101B-9397-08002B2CF9AE}" pid="11" name="TurkuDoTku_VideoFileType">
    <vt:lpwstr>1;#Videokuva|82098cdd-6e57-4a24-8887-90ce7bab4a54</vt:lpwstr>
  </property>
  <property fmtid="{D5CDD505-2E9C-101B-9397-08002B2CF9AE}" pid="12" name="TurkuDoTku_StatisticAndCalculationType">
    <vt:lpwstr>18;#Tilasto|e7da5fd1-81ac-48ce-bbcc-5e2025885e67</vt:lpwstr>
  </property>
</Properties>
</file>