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Vuosi 2016\3 marraskuu\"/>
    </mc:Choice>
  </mc:AlternateContent>
  <bookViews>
    <workbookView xWindow="-45" yWindow="210" windowWidth="19425" windowHeight="7035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,2015" sheetId="10" r:id="rId8"/>
    <sheet name="Taul5" sheetId="16" state="hidden" r:id="rId9"/>
    <sheet name="Taul2" sheetId="18" state="hidden" r:id="rId10"/>
    <sheet name="Taul3" sheetId="19" state="hidden" r:id="rId11"/>
    <sheet name="Taul4" sheetId="20" r:id="rId12"/>
  </sheets>
  <definedNames>
    <definedName name="Print_Area" localSheetId="1">Kirjasto!$A$1:$O$21</definedName>
    <definedName name="UlkoisetTiedot_1" localSheetId="9" hidden="1">Taul2!$A$1:$O$13</definedName>
    <definedName name="UlkoisetTiedot_1" localSheetId="10" hidden="1">Taul3!$A$1:$AA$13</definedName>
  </definedNames>
  <calcPr calcId="152511"/>
</workbook>
</file>

<file path=xl/calcChain.xml><?xml version="1.0" encoding="utf-8"?>
<calcChain xmlns="http://schemas.openxmlformats.org/spreadsheetml/2006/main">
  <c r="J43" i="2" l="1"/>
  <c r="I43" i="2" l="1"/>
  <c r="M55" i="5" l="1"/>
  <c r="L55" i="5"/>
  <c r="K55" i="5"/>
  <c r="M52" i="5"/>
  <c r="L52" i="5"/>
  <c r="K52" i="5"/>
  <c r="N40" i="1" l="1"/>
  <c r="N48" i="3"/>
  <c r="N49" i="3"/>
  <c r="N50" i="3"/>
  <c r="N51" i="3"/>
  <c r="N52" i="3"/>
  <c r="N53" i="3"/>
  <c r="N54" i="3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38" i="12"/>
  <c r="C140" i="12"/>
  <c r="D140" i="12"/>
  <c r="E140" i="12"/>
  <c r="F140" i="12"/>
  <c r="G140" i="12"/>
  <c r="H140" i="12"/>
  <c r="I140" i="12"/>
  <c r="J140" i="12"/>
  <c r="K140" i="12"/>
  <c r="L140" i="12"/>
  <c r="M140" i="12"/>
  <c r="C139" i="12"/>
  <c r="D139" i="12"/>
  <c r="E139" i="12"/>
  <c r="F139" i="12"/>
  <c r="G139" i="12"/>
  <c r="H139" i="12"/>
  <c r="I139" i="12"/>
  <c r="J139" i="12"/>
  <c r="K139" i="12"/>
  <c r="L139" i="12"/>
  <c r="M139" i="12"/>
  <c r="B139" i="12"/>
  <c r="B140" i="12"/>
  <c r="C138" i="12"/>
  <c r="D138" i="12"/>
  <c r="E138" i="12"/>
  <c r="F138" i="12"/>
  <c r="G138" i="12"/>
  <c r="H138" i="12"/>
  <c r="I138" i="12"/>
  <c r="J138" i="12"/>
  <c r="K138" i="12"/>
  <c r="L138" i="12"/>
  <c r="M138" i="12"/>
  <c r="B138" i="12"/>
  <c r="C135" i="12"/>
  <c r="D135" i="12"/>
  <c r="E135" i="12"/>
  <c r="F135" i="12"/>
  <c r="G135" i="12"/>
  <c r="H135" i="12"/>
  <c r="I135" i="12"/>
  <c r="J135" i="12"/>
  <c r="K135" i="12"/>
  <c r="L135" i="12"/>
  <c r="M135" i="12"/>
  <c r="B135" i="12"/>
  <c r="C134" i="12"/>
  <c r="D134" i="12"/>
  <c r="E134" i="12"/>
  <c r="F134" i="12"/>
  <c r="G134" i="12"/>
  <c r="H134" i="12"/>
  <c r="I134" i="12"/>
  <c r="J134" i="12"/>
  <c r="K134" i="12"/>
  <c r="L134" i="12"/>
  <c r="M134" i="12"/>
  <c r="C133" i="12"/>
  <c r="D133" i="12"/>
  <c r="E133" i="12"/>
  <c r="F133" i="12"/>
  <c r="G133" i="12"/>
  <c r="H133" i="12"/>
  <c r="I133" i="12"/>
  <c r="J133" i="12"/>
  <c r="K133" i="12"/>
  <c r="L133" i="12"/>
  <c r="M133" i="12"/>
  <c r="C132" i="12"/>
  <c r="D132" i="12"/>
  <c r="E132" i="12"/>
  <c r="F132" i="12"/>
  <c r="G132" i="12"/>
  <c r="H132" i="12"/>
  <c r="I132" i="12"/>
  <c r="J132" i="12"/>
  <c r="K132" i="12"/>
  <c r="L132" i="12"/>
  <c r="M132" i="12"/>
  <c r="B132" i="12"/>
  <c r="B133" i="12"/>
  <c r="B134" i="12"/>
  <c r="C131" i="12"/>
  <c r="D131" i="12"/>
  <c r="E131" i="12"/>
  <c r="F131" i="12"/>
  <c r="G131" i="12"/>
  <c r="H131" i="12"/>
  <c r="I131" i="12"/>
  <c r="J131" i="12"/>
  <c r="K131" i="12"/>
  <c r="L131" i="12"/>
  <c r="M131" i="12"/>
  <c r="B131" i="12"/>
  <c r="C96" i="12"/>
  <c r="D96" i="12"/>
  <c r="E96" i="12"/>
  <c r="F96" i="12"/>
  <c r="G96" i="12"/>
  <c r="H96" i="12"/>
  <c r="I96" i="12"/>
  <c r="J96" i="12"/>
  <c r="K96" i="12"/>
  <c r="L96" i="12"/>
  <c r="M96" i="12"/>
  <c r="B96" i="12"/>
  <c r="C93" i="12"/>
  <c r="D93" i="12"/>
  <c r="E93" i="12"/>
  <c r="F93" i="12"/>
  <c r="G93" i="12"/>
  <c r="H93" i="12"/>
  <c r="I93" i="12"/>
  <c r="J93" i="12"/>
  <c r="K93" i="12"/>
  <c r="L93" i="12"/>
  <c r="M93" i="12"/>
  <c r="C92" i="12"/>
  <c r="D92" i="12"/>
  <c r="E92" i="12"/>
  <c r="F92" i="12"/>
  <c r="G92" i="12"/>
  <c r="H92" i="12"/>
  <c r="I92" i="12"/>
  <c r="J92" i="12"/>
  <c r="K92" i="12"/>
  <c r="L92" i="12"/>
  <c r="M92" i="12"/>
  <c r="C91" i="12"/>
  <c r="D91" i="12"/>
  <c r="E91" i="12"/>
  <c r="F91" i="12"/>
  <c r="G91" i="12"/>
  <c r="H91" i="12"/>
  <c r="I91" i="12"/>
  <c r="J91" i="12"/>
  <c r="K91" i="12"/>
  <c r="L91" i="12"/>
  <c r="M91" i="12"/>
  <c r="C90" i="12"/>
  <c r="D90" i="12"/>
  <c r="E90" i="12"/>
  <c r="F90" i="12"/>
  <c r="G90" i="12"/>
  <c r="H90" i="12"/>
  <c r="I90" i="12"/>
  <c r="J90" i="12"/>
  <c r="K90" i="12"/>
  <c r="L90" i="12"/>
  <c r="M90" i="12"/>
  <c r="C89" i="12"/>
  <c r="D89" i="12"/>
  <c r="E89" i="12"/>
  <c r="F89" i="12"/>
  <c r="G89" i="12"/>
  <c r="H89" i="12"/>
  <c r="I89" i="12"/>
  <c r="J89" i="12"/>
  <c r="K89" i="12"/>
  <c r="L89" i="12"/>
  <c r="M89" i="12"/>
  <c r="C88" i="12"/>
  <c r="D88" i="12"/>
  <c r="E88" i="12"/>
  <c r="F88" i="12"/>
  <c r="G88" i="12"/>
  <c r="H88" i="12"/>
  <c r="I88" i="12"/>
  <c r="J88" i="12"/>
  <c r="K88" i="12"/>
  <c r="L88" i="12"/>
  <c r="M88" i="12"/>
  <c r="C87" i="12"/>
  <c r="D87" i="12"/>
  <c r="E87" i="12"/>
  <c r="F87" i="12"/>
  <c r="G87" i="12"/>
  <c r="H87" i="12"/>
  <c r="I87" i="12"/>
  <c r="J87" i="12"/>
  <c r="K87" i="12"/>
  <c r="L87" i="12"/>
  <c r="M87" i="12"/>
  <c r="B87" i="12"/>
  <c r="B88" i="12"/>
  <c r="B89" i="12"/>
  <c r="B90" i="12"/>
  <c r="B91" i="12"/>
  <c r="B92" i="12"/>
  <c r="B93" i="12"/>
  <c r="C86" i="12"/>
  <c r="D86" i="12"/>
  <c r="E86" i="12"/>
  <c r="F86" i="12"/>
  <c r="G86" i="12"/>
  <c r="H86" i="12"/>
  <c r="I86" i="12"/>
  <c r="J86" i="12"/>
  <c r="K86" i="12"/>
  <c r="L86" i="12"/>
  <c r="M86" i="12"/>
  <c r="B86" i="12"/>
  <c r="C51" i="12"/>
  <c r="D51" i="12"/>
  <c r="E51" i="12"/>
  <c r="F51" i="12"/>
  <c r="G51" i="12"/>
  <c r="H51" i="12"/>
  <c r="I51" i="12"/>
  <c r="J51" i="12"/>
  <c r="K51" i="12"/>
  <c r="L51" i="12"/>
  <c r="M51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B48" i="12"/>
  <c r="C47" i="12"/>
  <c r="D47" i="12"/>
  <c r="E47" i="12"/>
  <c r="F47" i="12"/>
  <c r="G47" i="12"/>
  <c r="H47" i="12"/>
  <c r="I47" i="12"/>
  <c r="J47" i="12"/>
  <c r="K47" i="12"/>
  <c r="L47" i="12"/>
  <c r="M47" i="12"/>
  <c r="C46" i="12"/>
  <c r="D46" i="12"/>
  <c r="E46" i="12"/>
  <c r="F46" i="12"/>
  <c r="G46" i="12"/>
  <c r="H46" i="12"/>
  <c r="I46" i="12"/>
  <c r="J46" i="12"/>
  <c r="K46" i="12"/>
  <c r="L46" i="12"/>
  <c r="M46" i="12"/>
  <c r="B46" i="12"/>
  <c r="B47" i="12"/>
  <c r="B49" i="12"/>
  <c r="B50" i="12"/>
  <c r="B51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C43" i="12"/>
  <c r="C44" i="12" s="1"/>
  <c r="D43" i="12"/>
  <c r="D44" i="12" s="1"/>
  <c r="E43" i="12"/>
  <c r="E44" i="12" s="1"/>
  <c r="F43" i="12"/>
  <c r="F44" i="12" s="1"/>
  <c r="G43" i="12"/>
  <c r="G44" i="12" s="1"/>
  <c r="H43" i="12"/>
  <c r="H44" i="12" s="1"/>
  <c r="I43" i="12"/>
  <c r="I44" i="12" s="1"/>
  <c r="J43" i="12"/>
  <c r="J44" i="12" s="1"/>
  <c r="K43" i="12"/>
  <c r="K44" i="12" s="1"/>
  <c r="L43" i="12"/>
  <c r="L44" i="12" s="1"/>
  <c r="M43" i="12"/>
  <c r="M44" i="12" s="1"/>
  <c r="B43" i="12"/>
  <c r="B44" i="12" s="1"/>
  <c r="C42" i="12"/>
  <c r="D42" i="12"/>
  <c r="E42" i="12"/>
  <c r="F42" i="12"/>
  <c r="G42" i="12"/>
  <c r="H42" i="12"/>
  <c r="I42" i="12"/>
  <c r="J42" i="12"/>
  <c r="K42" i="12"/>
  <c r="L42" i="12"/>
  <c r="M42" i="12"/>
  <c r="B42" i="12"/>
  <c r="C40" i="12"/>
  <c r="C41" i="12" s="1"/>
  <c r="D40" i="12"/>
  <c r="D41" i="12" s="1"/>
  <c r="E40" i="12"/>
  <c r="E41" i="12" s="1"/>
  <c r="F40" i="12"/>
  <c r="F41" i="12" s="1"/>
  <c r="G40" i="12"/>
  <c r="G41" i="12" s="1"/>
  <c r="H40" i="12"/>
  <c r="H41" i="12" s="1"/>
  <c r="I40" i="12"/>
  <c r="I41" i="12" s="1"/>
  <c r="J40" i="12"/>
  <c r="J41" i="12" s="1"/>
  <c r="K40" i="12"/>
  <c r="K41" i="12" s="1"/>
  <c r="L40" i="12"/>
  <c r="L41" i="12" s="1"/>
  <c r="M40" i="12"/>
  <c r="M41" i="12" s="1"/>
  <c r="B40" i="12"/>
  <c r="B41" i="12" s="1"/>
  <c r="C39" i="12"/>
  <c r="D39" i="12"/>
  <c r="E39" i="12"/>
  <c r="F39" i="12"/>
  <c r="G39" i="12"/>
  <c r="H39" i="12"/>
  <c r="I39" i="12"/>
  <c r="J39" i="12"/>
  <c r="K39" i="12"/>
  <c r="L39" i="12"/>
  <c r="M39" i="12"/>
  <c r="B39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N42" i="12" l="1"/>
  <c r="N135" i="12"/>
  <c r="N51" i="12"/>
  <c r="N139" i="12"/>
  <c r="N38" i="12"/>
  <c r="N46" i="12"/>
  <c r="N132" i="12"/>
  <c r="N134" i="12"/>
  <c r="N138" i="12"/>
  <c r="N140" i="12"/>
  <c r="N50" i="12"/>
  <c r="N133" i="12"/>
  <c r="N39" i="12"/>
  <c r="N131" i="12"/>
  <c r="N40" i="12"/>
  <c r="N49" i="12"/>
  <c r="N47" i="12"/>
  <c r="N48" i="12"/>
  <c r="N45" i="12"/>
  <c r="N44" i="12"/>
  <c r="N43" i="12"/>
  <c r="N41" i="12"/>
  <c r="N62" i="5"/>
  <c r="N61" i="5"/>
  <c r="N60" i="5"/>
  <c r="N59" i="5"/>
  <c r="N58" i="5"/>
  <c r="N57" i="5"/>
  <c r="N56" i="5"/>
  <c r="N54" i="5"/>
  <c r="N53" i="5"/>
  <c r="N51" i="5"/>
  <c r="N50" i="5"/>
  <c r="N49" i="5"/>
  <c r="N93" i="10"/>
  <c r="N92" i="10"/>
  <c r="N91" i="10"/>
  <c r="N88" i="10"/>
  <c r="N87" i="10"/>
  <c r="N86" i="10"/>
  <c r="N85" i="10"/>
  <c r="N84" i="10"/>
  <c r="N83" i="10"/>
  <c r="N75" i="10"/>
  <c r="N72" i="10"/>
  <c r="N69" i="10"/>
  <c r="N68" i="10"/>
  <c r="N64" i="10"/>
  <c r="N63" i="10"/>
  <c r="N62" i="10"/>
  <c r="N61" i="10"/>
  <c r="N60" i="10"/>
  <c r="N59" i="10"/>
  <c r="N58" i="10"/>
  <c r="M57" i="10"/>
  <c r="L57" i="10"/>
  <c r="K57" i="10"/>
  <c r="J57" i="10"/>
  <c r="I57" i="10"/>
  <c r="H57" i="10"/>
  <c r="G57" i="10"/>
  <c r="F57" i="10"/>
  <c r="D57" i="10"/>
  <c r="C57" i="10"/>
  <c r="B57" i="10"/>
  <c r="N56" i="10"/>
  <c r="N55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N53" i="10"/>
  <c r="N52" i="10"/>
  <c r="N51" i="10"/>
  <c r="N39" i="1"/>
  <c r="N38" i="1"/>
  <c r="N37" i="1"/>
  <c r="N36" i="1"/>
  <c r="N35" i="1"/>
  <c r="N34" i="1"/>
  <c r="N45" i="2"/>
  <c r="N44" i="2"/>
  <c r="N43" i="2"/>
  <c r="N42" i="2"/>
  <c r="N41" i="2"/>
  <c r="N40" i="2"/>
  <c r="N55" i="4"/>
  <c r="N54" i="4"/>
  <c r="N53" i="4"/>
  <c r="N50" i="4"/>
  <c r="N49" i="4"/>
  <c r="N48" i="4"/>
  <c r="N47" i="4"/>
  <c r="N46" i="4"/>
  <c r="N47" i="3"/>
  <c r="N57" i="10" l="1"/>
  <c r="N54" i="10"/>
  <c r="O55" i="4"/>
  <c r="N52" i="5"/>
  <c r="N55" i="5"/>
  <c r="N86" i="12"/>
  <c r="N89" i="12"/>
  <c r="N87" i="12"/>
  <c r="N88" i="12"/>
  <c r="N90" i="12"/>
  <c r="N91" i="12"/>
  <c r="N92" i="12"/>
  <c r="N93" i="12"/>
  <c r="M37" i="5"/>
  <c r="P62" i="5" l="1"/>
  <c r="L34" i="5"/>
  <c r="M34" i="5"/>
  <c r="I37" i="5" l="1"/>
  <c r="J37" i="5"/>
  <c r="K37" i="5"/>
  <c r="L37" i="5"/>
  <c r="N23" i="2" l="1"/>
  <c r="N24" i="2"/>
  <c r="N25" i="2"/>
  <c r="N26" i="2"/>
  <c r="N27" i="2"/>
  <c r="N28" i="2"/>
  <c r="N29" i="2"/>
  <c r="N30" i="2"/>
  <c r="N31" i="2"/>
  <c r="N22" i="2"/>
  <c r="N32" i="4" l="1"/>
  <c r="N33" i="4"/>
  <c r="N34" i="4"/>
  <c r="N35" i="4"/>
  <c r="N36" i="4"/>
  <c r="N39" i="4"/>
  <c r="N40" i="4"/>
  <c r="N41" i="4"/>
  <c r="N31" i="4"/>
  <c r="K34" i="5" l="1"/>
  <c r="J34" i="5" l="1"/>
  <c r="I34" i="5" l="1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C117" i="12"/>
  <c r="D117" i="12"/>
  <c r="E117" i="12"/>
  <c r="F117" i="12"/>
  <c r="G117" i="12"/>
  <c r="H117" i="12"/>
  <c r="I117" i="12"/>
  <c r="J117" i="12"/>
  <c r="K117" i="12"/>
  <c r="L117" i="12"/>
  <c r="M117" i="12"/>
  <c r="B117" i="12"/>
  <c r="N106" i="12"/>
  <c r="N105" i="12"/>
  <c r="N104" i="12"/>
  <c r="N103" i="12"/>
  <c r="N102" i="12"/>
  <c r="N10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C71" i="12"/>
  <c r="D71" i="12"/>
  <c r="E71" i="12"/>
  <c r="F71" i="12"/>
  <c r="G71" i="12"/>
  <c r="H71" i="12"/>
  <c r="I71" i="12"/>
  <c r="J71" i="12"/>
  <c r="K71" i="12"/>
  <c r="L71" i="12"/>
  <c r="M71" i="12"/>
  <c r="B71" i="12"/>
  <c r="N61" i="12"/>
  <c r="N60" i="12"/>
  <c r="N59" i="12"/>
  <c r="N58" i="12"/>
  <c r="N57" i="12"/>
  <c r="N56" i="12"/>
  <c r="N55" i="12"/>
  <c r="N54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71" i="12"/>
  <c r="N75" i="12"/>
  <c r="N78" i="12"/>
  <c r="N74" i="12"/>
  <c r="N13" i="12"/>
  <c r="N77" i="12"/>
  <c r="N76" i="12"/>
  <c r="N73" i="12"/>
  <c r="N72" i="12"/>
  <c r="N121" i="12"/>
  <c r="N117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22" i="12"/>
  <c r="N120" i="12"/>
  <c r="N119" i="12"/>
  <c r="N118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29" i="10" s="1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<sst xmlns="http://schemas.openxmlformats.org/spreadsheetml/2006/main" count="893" uniqueCount="166">
  <si>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</si>
  <si>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</si>
  <si>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</si>
  <si>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</si>
  <si>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</si>
  <si>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</si>
  <si>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</si>
  <si>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</si>
  <si>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</si>
  <si>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</si>
  <si>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</si>
  <si>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</si>
  <si>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</si>
  <si>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</si>
  <si>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</si>
  <si>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</si>
  <si>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</si>
  <si>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</si>
  <si>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</si>
  <si>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</si>
  <si>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</si>
  <si>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</si>
  <si>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</si>
  <si>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</si>
  <si>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</si>
  <si>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</si>
  <si>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</si>
  <si>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</si>
  <si>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</si>
  <si>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</si>
  <si>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</si>
  <si>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</si>
  <si>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</si>
  <si>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</si>
  <si>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</si>
  <si>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</si>
  <si>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</si>
  <si>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</si>
  <si>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</si>
  <si>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</si>
  <si>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</si>
  <si>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</si>
  <si>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</si>
  <si>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</si>
  <si>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</si>
  <si>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</si>
  <si>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</si>
  <si>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</si>
  <si>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</si>
  <si>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</si>
  <si>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</si>
  <si>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</si>
  <si>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</si>
  <si>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</si>
  <si>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</si>
  <si>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</si>
  <si>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</si>
  <si>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</si>
  <si>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</si>
  <si>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</si>
  <si>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</si>
  <si>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</si>
  <si>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</si>
  <si>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</si>
  <si>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</si>
  <si>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</si>
  <si>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</si>
  <si>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</si>
  <si>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</si>
  <si>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</si>
  <si>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</si>
  <si>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</si>
  <si>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</si>
  <si>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</si>
  <si>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</si>
  <si>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</si>
  <si>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</si>
  <si>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</si>
  <si>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</si>
  <si>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</si>
  <si>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</si>
  <si>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</si>
  <si>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</si>
  <si>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</si>
  <si>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</si>
  <si>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</si>
  <si>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</si>
  <si>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</si>
  <si>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</si>
  <si>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</si>
  <si>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</si>
  <si>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</si>
  <si>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</si>
  <si>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</si>
  <si>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</si>
  <si>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</si>
  <si>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</si>
  <si>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</si>
  <si>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</si>
  <si>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</si>
  <si>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</si>
  <si>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</si>
  <si>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</si>
  <si>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</si>
  <si>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</si>
  <si>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</si>
  <si>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</si>
  <si>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</si>
  <si>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</si>
  <si>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</si>
  <si>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</si>
  <si>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</si>
  <si>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</si>
  <si>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</si>
  <si>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</si>
  <si>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</si>
  <si>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</si>
  <si>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</si>
  <si>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</si>
  <si>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</si>
  <si>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</si>
  <si>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</si>
  <si>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</si>
  <si>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</si>
  <si>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</si>
  <si>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</si>
  <si>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</si>
  <si>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</si>
  <si>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</si>
  <si>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</si>
  <si>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</si>
  <si>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</si>
  <si>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</si>
  <si>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</si>
  <si>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</si>
  <si>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</si>
  <si>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</si>
  <si>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</si>
  <si>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</si>
  <si>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</si>
  <si>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</si>
  <si>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</si>
  <si>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</si>
  <si>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</si>
  <si>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</si>
  <si>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</si>
  <si>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</si>
  <si>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</si>
  <si>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</si>
  <si>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</si>
  <si>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</si>
  <si>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</si>
  <si>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</si>
  <si>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</si>
  <si>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</si>
  <si>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</si>
  <si>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</si>
  <si>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</si>
  <si>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</si>
  <si>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</si>
  <si>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</si>
  <si>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</si>
  <si>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</si>
  <si>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</si>
  <si>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</si>
  <si>
    <t>Konserttitalon ulosvuokraus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</si>
</sst>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9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13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4" borderId="0" xfId="0" applyNumberFormat="1" applyFont="1" applyFill="1" applyProtection="1">
      <protection locked="0"/>
    </xf>
    <xf numFmtId="3" fontId="4" fillId="4" borderId="0" xfId="0" applyNumberFormat="1" applyFont="1" applyFill="1" applyProtection="1"/>
    <xf numFmtId="3" fontId="4" fillId="0" borderId="7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11" fillId="4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3" fontId="4" fillId="4" borderId="0" xfId="0" applyNumberFormat="1" applyFont="1" applyFill="1"/>
    <xf numFmtId="0" fontId="0" fillId="4" borderId="0" xfId="0" applyFill="1" applyProtection="1"/>
    <xf numFmtId="0" fontId="0" fillId="4" borderId="3" xfId="0" applyFill="1" applyBorder="1" applyProtection="1"/>
    <xf numFmtId="3" fontId="4" fillId="4" borderId="4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/>
    <xf numFmtId="0" fontId="4" fillId="0" borderId="0" xfId="0" applyFont="1" applyFill="1" applyBorder="1"/>
    <xf numFmtId="3" fontId="4" fillId="4" borderId="3" xfId="0" applyNumberFormat="1" applyFont="1" applyFill="1" applyBorder="1"/>
    <xf numFmtId="3" fontId="4" fillId="4" borderId="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4" fillId="6" borderId="0" xfId="0" applyNumberFormat="1" applyFont="1" applyFill="1" applyProtection="1">
      <protection locked="0"/>
    </xf>
    <xf numFmtId="3" fontId="4" fillId="6" borderId="0" xfId="0" applyNumberFormat="1" applyFont="1" applyFill="1"/>
    <xf numFmtId="3" fontId="18" fillId="0" borderId="0" xfId="0" applyNumberFormat="1" applyFont="1" applyProtection="1">
      <protection locked="0"/>
    </xf>
    <xf numFmtId="3" fontId="18" fillId="0" borderId="0" xfId="0" applyNumberFormat="1" applyFont="1"/>
    <xf numFmtId="0" fontId="12" fillId="2" borderId="0" xfId="0" applyFont="1" applyFill="1" applyBorder="1" applyAlignment="1">
      <alignment vertical="center" wrapText="1"/>
    </xf>
    <xf numFmtId="3" fontId="18" fillId="2" borderId="0" xfId="0" applyNumberFormat="1" applyFont="1" applyFill="1" applyBorder="1" applyProtection="1">
      <protection locked="0"/>
    </xf>
    <xf numFmtId="0" fontId="19" fillId="0" borderId="0" xfId="0" applyFont="1" applyBorder="1" applyAlignment="1">
      <alignment vertical="center" wrapText="1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2016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64:N66" totalsRowShown="0">
  <autoFilter ref="A64:N66"/>
  <tableColumns count="14">
    <tableColumn id="1" name="Sarake1" dataDxfId="96"/>
    <tableColumn id="2" name="Sarake2" dataDxfId="95"/>
    <tableColumn id="3" name="Sarake3" dataDxfId="94"/>
    <tableColumn id="4" name="Sarake4" dataDxfId="93"/>
    <tableColumn id="5" name="Sarake5" dataDxfId="92"/>
    <tableColumn id="6" name="Sarake6" dataDxfId="91"/>
    <tableColumn id="7" name="Sarake7" dataDxfId="90"/>
    <tableColumn id="8" name="Sarake8" dataDxfId="89"/>
    <tableColumn id="9" name="Sarake9" dataDxfId="88"/>
    <tableColumn id="10" name="Sarake10" dataDxfId="87"/>
    <tableColumn id="11" name="Sarake11" dataDxfId="86"/>
    <tableColumn id="12" name="Sarake12" dataDxfId="85"/>
    <tableColumn id="13" name="Sarake13" dataDxfId="84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" name="Taulukko1" displayName="Taulukko1" ref="A4:O16" totalsRowShown="0" headerRowDxfId="83" dataDxfId="82" tableBorderDxfId="81">
  <autoFilter ref="A4:O16"/>
  <tableColumns count="15">
    <tableColumn id="1" name="KIRJASTOPALVELUT 2014" dataDxfId="80"/>
    <tableColumn id="2" name="tammi" dataDxfId="79">
      <calculatedColumnFormula>Kirjasto!B5</calculatedColumnFormula>
    </tableColumn>
    <tableColumn id="3" name="helmi" dataDxfId="78">
      <calculatedColumnFormula>Kirjasto!C5</calculatedColumnFormula>
    </tableColumn>
    <tableColumn id="4" name="maalis" dataDxfId="77">
      <calculatedColumnFormula>Kirjasto!D5</calculatedColumnFormula>
    </tableColumn>
    <tableColumn id="5" name="huhti" dataDxfId="76">
      <calculatedColumnFormula>Kirjasto!E5</calculatedColumnFormula>
    </tableColumn>
    <tableColumn id="6" name="touko" dataDxfId="75">
      <calculatedColumnFormula>Kirjasto!F5</calculatedColumnFormula>
    </tableColumn>
    <tableColumn id="7" name="kesä" dataDxfId="74">
      <calculatedColumnFormula>Kirjasto!G5</calculatedColumnFormula>
    </tableColumn>
    <tableColumn id="8" name="heinä" dataDxfId="73">
      <calculatedColumnFormula>Kirjasto!H5</calculatedColumnFormula>
    </tableColumn>
    <tableColumn id="9" name="elo" dataDxfId="72">
      <calculatedColumnFormula>Kirjasto!I5</calculatedColumnFormula>
    </tableColumn>
    <tableColumn id="10" name="syys" dataDxfId="71">
      <calculatedColumnFormula>Kirjasto!J5</calculatedColumnFormula>
    </tableColumn>
    <tableColumn id="11" name="loka" dataDxfId="70">
      <calculatedColumnFormula>Kirjasto!K5</calculatedColumnFormula>
    </tableColumn>
    <tableColumn id="12" name="marras" dataDxfId="69">
      <calculatedColumnFormula>Kirjasto!L5</calculatedColumnFormula>
    </tableColumn>
    <tableColumn id="13" name="joulu" dataDxfId="68">
      <calculatedColumnFormula>Kirjasto!M5</calculatedColumnFormula>
    </tableColumn>
    <tableColumn id="14" name="YHTEENSÄ" dataDxfId="67">
      <calculatedColumnFormula>SUM(B5:M5)</calculatedColumnFormula>
    </tableColumn>
    <tableColumn id="15" name="TAVOITE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22:O34" totalsRowShown="0" headerRowDxfId="65" dataDxfId="64" tableBorderDxfId="63">
  <autoFilter ref="A22:O34"/>
  <tableColumns count="15">
    <tableColumn id="1" name="KIRJASTOPALVELUT 2015" dataDxfId="62"/>
    <tableColumn id="2" name="tammi" dataDxfId="61">
      <calculatedColumnFormula>Kirjasto!B33</calculatedColumnFormula>
    </tableColumn>
    <tableColumn id="3" name="helmi" dataDxfId="60">
      <calculatedColumnFormula>Kirjasto!C33</calculatedColumnFormula>
    </tableColumn>
    <tableColumn id="4" name="maalis" dataDxfId="59">
      <calculatedColumnFormula>Kirjasto!D33</calculatedColumnFormula>
    </tableColumn>
    <tableColumn id="5" name="huhti" dataDxfId="58">
      <calculatedColumnFormula>Kirjasto!E33</calculatedColumnFormula>
    </tableColumn>
    <tableColumn id="6" name="touko" dataDxfId="57">
      <calculatedColumnFormula>Kirjasto!F33</calculatedColumnFormula>
    </tableColumn>
    <tableColumn id="7" name="kesä" dataDxfId="56">
      <calculatedColumnFormula>Kirjasto!G33</calculatedColumnFormula>
    </tableColumn>
    <tableColumn id="8" name="heinä" dataDxfId="55">
      <calculatedColumnFormula>Kirjasto!H33</calculatedColumnFormula>
    </tableColumn>
    <tableColumn id="9" name="elo" dataDxfId="54">
      <calculatedColumnFormula>Kirjasto!I33</calculatedColumnFormula>
    </tableColumn>
    <tableColumn id="10" name="syys" dataDxfId="53">
      <calculatedColumnFormula>Kirjasto!J33</calculatedColumnFormula>
    </tableColumn>
    <tableColumn id="11" name="loka" dataDxfId="52">
      <calculatedColumnFormula>Kirjasto!K33</calculatedColumnFormula>
    </tableColumn>
    <tableColumn id="12" name="marras" dataDxfId="51">
      <calculatedColumnFormula>Kirjasto!L33</calculatedColumnFormula>
    </tableColumn>
    <tableColumn id="13" name="joulu" dataDxfId="50">
      <calculatedColumnFormula>Kirjasto!M33</calculatedColumnFormula>
    </tableColumn>
    <tableColumn id="14" name="YHTEENSÄ" dataDxfId="49">
      <calculatedColumnFormula>SUM(B23:M23)</calculatedColumnFormula>
    </tableColumn>
    <tableColumn id="15" name="TAVOITE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47" totalsRowDxfId="46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83" t="s">
        <v>41</v>
      </c>
      <c r="B1" s="83" t="s">
        <v>8</v>
      </c>
      <c r="C1" s="83" t="s">
        <v>9</v>
      </c>
      <c r="D1" s="83" t="s">
        <v>10</v>
      </c>
      <c r="E1" s="83" t="s">
        <v>11</v>
      </c>
      <c r="F1" s="83" t="s">
        <v>12</v>
      </c>
      <c r="G1" s="83" t="s">
        <v>13</v>
      </c>
      <c r="H1" s="83" t="s">
        <v>14</v>
      </c>
      <c r="I1" s="83" t="s">
        <v>15</v>
      </c>
      <c r="J1" s="83" t="s">
        <v>16</v>
      </c>
      <c r="K1" s="83" t="s">
        <v>17</v>
      </c>
      <c r="L1" s="83" t="s">
        <v>18</v>
      </c>
      <c r="M1" s="83" t="s">
        <v>19</v>
      </c>
      <c r="N1" s="83" t="s">
        <v>20</v>
      </c>
      <c r="O1" s="82" t="s">
        <v>88</v>
      </c>
    </row>
    <row r="2" spans="1:15" x14ac:dyDescent="0.2">
      <c r="A2" s="83" t="s">
        <v>42</v>
      </c>
      <c r="B2" s="83">
        <v>169619</v>
      </c>
      <c r="C2" s="83">
        <v>156506</v>
      </c>
      <c r="D2" s="83">
        <v>177044</v>
      </c>
      <c r="E2" s="83">
        <v>153352</v>
      </c>
      <c r="F2" s="83">
        <v>169494</v>
      </c>
      <c r="G2" s="83">
        <v>125909</v>
      </c>
      <c r="H2" s="83">
        <v>126001</v>
      </c>
      <c r="I2" s="83">
        <v>155502</v>
      </c>
      <c r="J2" s="83">
        <v>172401</v>
      </c>
      <c r="K2" s="83">
        <v>178277</v>
      </c>
      <c r="L2" s="83">
        <v>154886</v>
      </c>
      <c r="M2" s="83">
        <v>136807</v>
      </c>
      <c r="N2" s="83">
        <v>1875798</v>
      </c>
      <c r="O2" s="82">
        <v>1900000</v>
      </c>
    </row>
    <row r="3" spans="1:15" x14ac:dyDescent="0.2">
      <c r="A3" s="83" t="s">
        <v>89</v>
      </c>
      <c r="B3" s="83">
        <v>0</v>
      </c>
      <c r="C3" s="83">
        <v>0</v>
      </c>
      <c r="D3" s="83">
        <v>1006</v>
      </c>
      <c r="E3" s="83">
        <v>1430</v>
      </c>
      <c r="F3" s="83">
        <v>789</v>
      </c>
      <c r="G3" s="83">
        <v>1071</v>
      </c>
      <c r="H3" s="83">
        <v>1101</v>
      </c>
      <c r="I3" s="83">
        <v>1283</v>
      </c>
      <c r="J3" s="83">
        <v>1496</v>
      </c>
      <c r="K3" s="83">
        <v>1915</v>
      </c>
      <c r="L3" s="83">
        <v>2719</v>
      </c>
      <c r="M3" s="83">
        <v>2953</v>
      </c>
      <c r="N3" s="83">
        <v>15763</v>
      </c>
      <c r="O3" s="82"/>
    </row>
    <row r="4" spans="1:15" x14ac:dyDescent="0.2">
      <c r="A4" s="83" t="s">
        <v>83</v>
      </c>
      <c r="B4" s="83">
        <v>124852</v>
      </c>
      <c r="C4" s="83">
        <v>115540</v>
      </c>
      <c r="D4" s="83">
        <v>125690</v>
      </c>
      <c r="E4" s="83">
        <v>116314</v>
      </c>
      <c r="F4" s="83">
        <v>119356</v>
      </c>
      <c r="G4" s="83">
        <v>113976</v>
      </c>
      <c r="H4" s="83">
        <v>114021</v>
      </c>
      <c r="I4" s="83">
        <v>132451</v>
      </c>
      <c r="J4" s="83">
        <v>151036</v>
      </c>
      <c r="K4" s="83">
        <v>156178</v>
      </c>
      <c r="L4" s="83">
        <v>143247</v>
      </c>
      <c r="M4" s="83">
        <v>130292</v>
      </c>
      <c r="N4" s="83">
        <v>1542953</v>
      </c>
      <c r="O4" s="82">
        <v>1500000</v>
      </c>
    </row>
    <row r="5" spans="1:15" x14ac:dyDescent="0.2">
      <c r="A5" s="83" t="s">
        <v>87</v>
      </c>
      <c r="B5" s="83">
        <v>65172.744000000006</v>
      </c>
      <c r="C5" s="83">
        <v>60311.880000000005</v>
      </c>
      <c r="D5" s="83">
        <v>65610.180000000008</v>
      </c>
      <c r="E5" s="83">
        <v>60715.90800000001</v>
      </c>
      <c r="F5" s="83">
        <v>62303.832000000002</v>
      </c>
      <c r="G5" s="83">
        <v>59495.472000000002</v>
      </c>
      <c r="H5" s="83">
        <v>59518.962000000007</v>
      </c>
      <c r="I5" s="83">
        <v>69139.422000000006</v>
      </c>
      <c r="J5" s="83">
        <v>78840.792000000001</v>
      </c>
      <c r="K5" s="83">
        <v>81524.915999999997</v>
      </c>
      <c r="L5" s="83">
        <v>74774.934000000008</v>
      </c>
      <c r="M5" s="83">
        <v>68012.424000000014</v>
      </c>
      <c r="N5" s="83">
        <v>805421.46600000001</v>
      </c>
      <c r="O5" s="82"/>
    </row>
    <row r="6" spans="1:15" x14ac:dyDescent="0.2">
      <c r="A6" s="83" t="s">
        <v>43</v>
      </c>
      <c r="B6" s="83">
        <v>262095</v>
      </c>
      <c r="C6" s="83">
        <v>248676</v>
      </c>
      <c r="D6" s="83">
        <v>276226</v>
      </c>
      <c r="E6" s="83">
        <v>244231</v>
      </c>
      <c r="F6" s="83">
        <v>227860</v>
      </c>
      <c r="G6" s="83">
        <v>228137</v>
      </c>
      <c r="H6" s="83">
        <v>222933</v>
      </c>
      <c r="I6" s="83">
        <v>242848</v>
      </c>
      <c r="J6" s="83">
        <v>266814</v>
      </c>
      <c r="K6" s="83">
        <v>274756</v>
      </c>
      <c r="L6" s="83">
        <v>258154</v>
      </c>
      <c r="M6" s="83">
        <v>242890</v>
      </c>
      <c r="N6" s="83">
        <v>2995620</v>
      </c>
      <c r="O6" s="82">
        <v>3000000</v>
      </c>
    </row>
    <row r="7" spans="1:15" x14ac:dyDescent="0.2">
      <c r="A7" s="83" t="s">
        <v>44</v>
      </c>
      <c r="B7" s="83">
        <v>2042</v>
      </c>
      <c r="C7" s="83">
        <v>1958</v>
      </c>
      <c r="D7" s="83">
        <v>2226</v>
      </c>
      <c r="E7" s="83">
        <v>2056</v>
      </c>
      <c r="F7" s="83">
        <v>2097</v>
      </c>
      <c r="G7" s="83">
        <v>1673</v>
      </c>
      <c r="H7" s="83">
        <v>1467</v>
      </c>
      <c r="I7" s="83">
        <v>2102</v>
      </c>
      <c r="J7" s="83">
        <v>2329</v>
      </c>
      <c r="K7" s="83">
        <v>2553</v>
      </c>
      <c r="L7" s="83">
        <v>2463</v>
      </c>
      <c r="M7" s="83">
        <v>2521</v>
      </c>
      <c r="N7" s="83">
        <v>25487</v>
      </c>
      <c r="O7" s="82">
        <v>21500</v>
      </c>
    </row>
    <row r="8" spans="1:15" x14ac:dyDescent="0.2">
      <c r="A8" s="83" t="s">
        <v>90</v>
      </c>
      <c r="B8" s="83">
        <v>0</v>
      </c>
      <c r="C8" s="83">
        <v>0</v>
      </c>
      <c r="D8" s="83">
        <v>120</v>
      </c>
      <c r="E8" s="83">
        <v>132</v>
      </c>
      <c r="F8" s="83">
        <v>103</v>
      </c>
      <c r="G8" s="83">
        <v>200</v>
      </c>
      <c r="H8" s="83">
        <v>230</v>
      </c>
      <c r="I8" s="83">
        <v>198</v>
      </c>
      <c r="J8" s="83">
        <v>190</v>
      </c>
      <c r="K8" s="83">
        <v>512</v>
      </c>
      <c r="L8" s="83">
        <v>617</v>
      </c>
      <c r="M8" s="83">
        <v>942</v>
      </c>
      <c r="N8" s="83">
        <v>3244</v>
      </c>
      <c r="O8" s="82"/>
    </row>
    <row r="9" spans="1:15" x14ac:dyDescent="0.2">
      <c r="A9" s="83" t="s">
        <v>45</v>
      </c>
      <c r="B9" s="83">
        <v>3675</v>
      </c>
      <c r="C9" s="83">
        <v>5090</v>
      </c>
      <c r="D9" s="83">
        <v>6238</v>
      </c>
      <c r="E9" s="83">
        <v>4319</v>
      </c>
      <c r="F9" s="83">
        <v>4586</v>
      </c>
      <c r="G9" s="83">
        <v>4262</v>
      </c>
      <c r="H9" s="83">
        <v>4441</v>
      </c>
      <c r="I9" s="83">
        <v>4755</v>
      </c>
      <c r="J9" s="83">
        <v>5347</v>
      </c>
      <c r="K9" s="83">
        <v>8161</v>
      </c>
      <c r="L9" s="83">
        <v>10176</v>
      </c>
      <c r="M9" s="83">
        <v>4784</v>
      </c>
      <c r="N9" s="83">
        <v>65834</v>
      </c>
      <c r="O9" s="82">
        <v>58000</v>
      </c>
    </row>
    <row r="10" spans="1:15" x14ac:dyDescent="0.2">
      <c r="A10" s="83" t="s">
        <v>46</v>
      </c>
      <c r="B10" s="83">
        <v>76</v>
      </c>
      <c r="C10" s="83">
        <v>57</v>
      </c>
      <c r="D10" s="83">
        <v>71</v>
      </c>
      <c r="E10" s="83">
        <v>46</v>
      </c>
      <c r="F10" s="83">
        <v>48</v>
      </c>
      <c r="G10" s="83">
        <v>11</v>
      </c>
      <c r="H10" s="83">
        <v>5</v>
      </c>
      <c r="I10" s="83">
        <v>29</v>
      </c>
      <c r="J10" s="83">
        <v>80</v>
      </c>
      <c r="K10" s="83">
        <v>104</v>
      </c>
      <c r="L10" s="83">
        <v>91</v>
      </c>
      <c r="M10" s="83">
        <v>51</v>
      </c>
      <c r="N10" s="83">
        <v>669</v>
      </c>
      <c r="O10" s="82">
        <v>600</v>
      </c>
    </row>
    <row r="11" spans="1:15" x14ac:dyDescent="0.2">
      <c r="A11" s="83" t="s">
        <v>47</v>
      </c>
      <c r="B11" s="83">
        <v>1354</v>
      </c>
      <c r="C11" s="83">
        <v>1146</v>
      </c>
      <c r="D11" s="83">
        <v>1238</v>
      </c>
      <c r="E11" s="83">
        <v>832</v>
      </c>
      <c r="F11" s="83">
        <v>919</v>
      </c>
      <c r="G11" s="83">
        <v>95</v>
      </c>
      <c r="H11" s="83">
        <v>13</v>
      </c>
      <c r="I11" s="83">
        <v>476</v>
      </c>
      <c r="J11" s="83">
        <v>1802</v>
      </c>
      <c r="K11" s="83">
        <v>2036</v>
      </c>
      <c r="L11" s="83">
        <v>1342</v>
      </c>
      <c r="M11" s="83">
        <v>889</v>
      </c>
      <c r="N11" s="83">
        <v>12142</v>
      </c>
      <c r="O11" s="82">
        <v>10000</v>
      </c>
    </row>
    <row r="12" spans="1:15" x14ac:dyDescent="0.2">
      <c r="A12" s="83" t="s">
        <v>48</v>
      </c>
      <c r="B12" s="83">
        <v>79</v>
      </c>
      <c r="C12" s="83">
        <v>135</v>
      </c>
      <c r="D12" s="83">
        <v>168</v>
      </c>
      <c r="E12" s="83">
        <v>169</v>
      </c>
      <c r="F12" s="83">
        <v>107</v>
      </c>
      <c r="G12" s="83">
        <v>48</v>
      </c>
      <c r="H12" s="83">
        <v>32</v>
      </c>
      <c r="I12" s="83">
        <v>49</v>
      </c>
      <c r="J12" s="83">
        <v>149</v>
      </c>
      <c r="K12" s="83">
        <v>234</v>
      </c>
      <c r="L12" s="83">
        <v>244</v>
      </c>
      <c r="M12" s="83">
        <v>103</v>
      </c>
      <c r="N12" s="83">
        <v>1517</v>
      </c>
      <c r="O12" s="82">
        <v>1200</v>
      </c>
    </row>
    <row r="13" spans="1:15" x14ac:dyDescent="0.2">
      <c r="A13" s="83" t="s">
        <v>49</v>
      </c>
      <c r="B13" s="83">
        <v>1182</v>
      </c>
      <c r="C13" s="83">
        <v>2046</v>
      </c>
      <c r="D13" s="83">
        <v>2462</v>
      </c>
      <c r="E13" s="83">
        <v>2781</v>
      </c>
      <c r="F13" s="83">
        <v>3855</v>
      </c>
      <c r="G13" s="83">
        <v>583</v>
      </c>
      <c r="H13" s="83">
        <v>242</v>
      </c>
      <c r="I13" s="83">
        <v>1866</v>
      </c>
      <c r="J13" s="83">
        <v>2670</v>
      </c>
      <c r="K13" s="83">
        <v>4105</v>
      </c>
      <c r="L13" s="83">
        <v>4717</v>
      </c>
      <c r="M13" s="83">
        <v>1561</v>
      </c>
      <c r="N13" s="83">
        <v>28070</v>
      </c>
      <c r="O13" s="82">
        <v>20000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83" t="s">
        <v>94</v>
      </c>
      <c r="B1" s="83" t="s">
        <v>127</v>
      </c>
      <c r="C1" s="83" t="s">
        <v>8</v>
      </c>
      <c r="D1" s="83" t="s">
        <v>128</v>
      </c>
      <c r="E1" s="83" t="s">
        <v>9</v>
      </c>
      <c r="F1" s="83" t="s">
        <v>129</v>
      </c>
      <c r="G1" s="83" t="s">
        <v>10</v>
      </c>
      <c r="H1" s="83" t="s">
        <v>130</v>
      </c>
      <c r="I1" s="83" t="s">
        <v>11</v>
      </c>
      <c r="J1" s="83" t="s">
        <v>131</v>
      </c>
      <c r="K1" s="83" t="s">
        <v>12</v>
      </c>
      <c r="L1" s="83" t="s">
        <v>132</v>
      </c>
      <c r="M1" s="83" t="s">
        <v>13</v>
      </c>
      <c r="N1" s="83" t="s">
        <v>133</v>
      </c>
      <c r="O1" s="83" t="s">
        <v>14</v>
      </c>
      <c r="P1" s="83" t="s">
        <v>134</v>
      </c>
      <c r="Q1" s="83" t="s">
        <v>15</v>
      </c>
      <c r="R1" s="83" t="s">
        <v>135</v>
      </c>
      <c r="S1" s="83" t="s">
        <v>16</v>
      </c>
      <c r="T1" s="83" t="s">
        <v>136</v>
      </c>
      <c r="U1" s="83" t="s">
        <v>17</v>
      </c>
      <c r="V1" s="83" t="s">
        <v>137</v>
      </c>
      <c r="W1" s="83" t="s">
        <v>18</v>
      </c>
      <c r="X1" s="83" t="s">
        <v>138</v>
      </c>
      <c r="Y1" s="83" t="s">
        <v>19</v>
      </c>
      <c r="Z1" s="83" t="s">
        <v>139</v>
      </c>
      <c r="AA1" s="82" t="s">
        <v>20</v>
      </c>
    </row>
    <row r="2" spans="1:27" x14ac:dyDescent="0.2">
      <c r="A2" s="83" t="s">
        <v>42</v>
      </c>
      <c r="B2" s="83">
        <v>169619</v>
      </c>
      <c r="C2" s="83">
        <v>162809</v>
      </c>
      <c r="D2" s="83">
        <v>156506</v>
      </c>
      <c r="E2" s="83">
        <v>160998</v>
      </c>
      <c r="F2" s="83">
        <v>177044</v>
      </c>
      <c r="G2" s="83">
        <v>178913</v>
      </c>
      <c r="H2" s="83">
        <v>153352</v>
      </c>
      <c r="I2" s="83">
        <v>179723</v>
      </c>
      <c r="J2" s="83">
        <v>169494</v>
      </c>
      <c r="K2" s="83">
        <v>155836</v>
      </c>
      <c r="L2" s="83">
        <v>125909</v>
      </c>
      <c r="M2" s="83">
        <v>131736</v>
      </c>
      <c r="N2" s="83">
        <v>126001</v>
      </c>
      <c r="O2" s="83">
        <v>135762</v>
      </c>
      <c r="P2" s="83">
        <v>155502</v>
      </c>
      <c r="Q2" s="83">
        <v>156995</v>
      </c>
      <c r="R2" s="83">
        <v>172401</v>
      </c>
      <c r="S2" s="83">
        <v>178743</v>
      </c>
      <c r="T2" s="83">
        <v>178277</v>
      </c>
      <c r="U2" s="83">
        <v>185489</v>
      </c>
      <c r="V2" s="83">
        <v>154886</v>
      </c>
      <c r="W2" s="83">
        <v>0</v>
      </c>
      <c r="X2" s="83">
        <v>136807</v>
      </c>
      <c r="Y2" s="83">
        <v>0</v>
      </c>
      <c r="Z2" s="83">
        <v>1875798</v>
      </c>
      <c r="AA2" s="82">
        <v>1627004</v>
      </c>
    </row>
    <row r="3" spans="1:27" x14ac:dyDescent="0.2">
      <c r="A3" s="83" t="s">
        <v>89</v>
      </c>
      <c r="B3" s="83">
        <v>0</v>
      </c>
      <c r="C3" s="83">
        <v>5571</v>
      </c>
      <c r="D3" s="83">
        <v>0</v>
      </c>
      <c r="E3" s="83">
        <v>5063</v>
      </c>
      <c r="F3" s="83">
        <v>1006</v>
      </c>
      <c r="G3" s="83">
        <v>6881</v>
      </c>
      <c r="H3" s="83">
        <v>1430</v>
      </c>
      <c r="I3" s="83">
        <v>5418</v>
      </c>
      <c r="J3" s="83">
        <v>789</v>
      </c>
      <c r="K3" s="83">
        <v>5049</v>
      </c>
      <c r="L3" s="83">
        <v>1071</v>
      </c>
      <c r="M3" s="83">
        <v>7425</v>
      </c>
      <c r="N3" s="83">
        <v>1101</v>
      </c>
      <c r="O3" s="83">
        <v>7548</v>
      </c>
      <c r="P3" s="83">
        <v>1283</v>
      </c>
      <c r="Q3" s="83">
        <v>6792</v>
      </c>
      <c r="R3" s="83">
        <v>1496</v>
      </c>
      <c r="S3" s="83">
        <v>7783</v>
      </c>
      <c r="T3" s="83">
        <v>1915</v>
      </c>
      <c r="U3" s="83">
        <v>11000</v>
      </c>
      <c r="V3" s="83">
        <v>2719</v>
      </c>
      <c r="W3" s="83">
        <v>0</v>
      </c>
      <c r="X3" s="83">
        <v>2953</v>
      </c>
      <c r="Y3" s="83">
        <v>0</v>
      </c>
      <c r="Z3" s="83">
        <v>15763</v>
      </c>
      <c r="AA3" s="82">
        <v>68530</v>
      </c>
    </row>
    <row r="4" spans="1:27" x14ac:dyDescent="0.2">
      <c r="A4" s="83" t="s">
        <v>83</v>
      </c>
      <c r="B4" s="83">
        <v>124852</v>
      </c>
      <c r="C4" s="83">
        <v>156010</v>
      </c>
      <c r="D4" s="83">
        <v>115540</v>
      </c>
      <c r="E4" s="83">
        <v>148678</v>
      </c>
      <c r="F4" s="83">
        <v>125690</v>
      </c>
      <c r="G4" s="83">
        <v>158439</v>
      </c>
      <c r="H4" s="83">
        <v>116314</v>
      </c>
      <c r="I4" s="83">
        <v>113642</v>
      </c>
      <c r="J4" s="83">
        <v>119356</v>
      </c>
      <c r="K4" s="83">
        <v>109811</v>
      </c>
      <c r="L4" s="83">
        <v>113976</v>
      </c>
      <c r="M4" s="83">
        <v>104058</v>
      </c>
      <c r="N4" s="83">
        <v>114021</v>
      </c>
      <c r="O4" s="83">
        <v>105171</v>
      </c>
      <c r="P4" s="83">
        <v>132451</v>
      </c>
      <c r="Q4" s="83">
        <v>117800</v>
      </c>
      <c r="R4" s="83">
        <v>151036</v>
      </c>
      <c r="S4" s="83">
        <v>134025</v>
      </c>
      <c r="T4" s="83">
        <v>156178</v>
      </c>
      <c r="U4" s="83">
        <v>135038</v>
      </c>
      <c r="V4" s="83">
        <v>143247</v>
      </c>
      <c r="W4" s="83">
        <v>0</v>
      </c>
      <c r="X4" s="83">
        <v>130292</v>
      </c>
      <c r="Y4" s="83">
        <v>0</v>
      </c>
      <c r="Z4" s="83">
        <v>1542953</v>
      </c>
      <c r="AA4" s="82">
        <v>1282672</v>
      </c>
    </row>
    <row r="5" spans="1:27" x14ac:dyDescent="0.2">
      <c r="A5" s="83" t="s">
        <v>87</v>
      </c>
      <c r="B5" s="83">
        <v>65172.744000000006</v>
      </c>
      <c r="C5" s="83">
        <v>81718.038</v>
      </c>
      <c r="D5" s="83">
        <v>60311.880000000005</v>
      </c>
      <c r="E5" s="83">
        <v>77877.536399999997</v>
      </c>
      <c r="F5" s="83">
        <v>65610.180000000008</v>
      </c>
      <c r="G5" s="83">
        <v>82990.348200000008</v>
      </c>
      <c r="H5" s="83">
        <v>60715.90800000001</v>
      </c>
      <c r="I5" s="83">
        <v>59525.679600000003</v>
      </c>
      <c r="J5" s="83">
        <v>62303.832000000002</v>
      </c>
      <c r="K5" s="83">
        <v>57519.001799999998</v>
      </c>
      <c r="L5" s="83">
        <v>59495.472000000002</v>
      </c>
      <c r="M5" s="83">
        <v>54505.580399999999</v>
      </c>
      <c r="N5" s="83">
        <v>59518.962000000007</v>
      </c>
      <c r="O5" s="83">
        <v>55088.569800000005</v>
      </c>
      <c r="P5" s="83">
        <v>69139.422000000006</v>
      </c>
      <c r="Q5" s="83">
        <v>61703.64</v>
      </c>
      <c r="R5" s="83">
        <v>78840.792000000001</v>
      </c>
      <c r="S5" s="83">
        <v>70202.294999999998</v>
      </c>
      <c r="T5" s="83">
        <v>81524.915999999997</v>
      </c>
      <c r="U5" s="83">
        <v>70732.904400000014</v>
      </c>
      <c r="V5" s="83">
        <v>74774.934000000008</v>
      </c>
      <c r="W5" s="83">
        <v>0</v>
      </c>
      <c r="X5" s="83">
        <v>68012.424000000014</v>
      </c>
      <c r="Y5" s="83">
        <v>0</v>
      </c>
      <c r="Z5" s="83">
        <v>805421.46600000001</v>
      </c>
      <c r="AA5" s="82">
        <v>671863.59359999991</v>
      </c>
    </row>
    <row r="6" spans="1:27" x14ac:dyDescent="0.2">
      <c r="A6" s="83" t="s">
        <v>43</v>
      </c>
      <c r="B6" s="83">
        <v>262095</v>
      </c>
      <c r="C6" s="83">
        <v>266331</v>
      </c>
      <c r="D6" s="83">
        <v>248676</v>
      </c>
      <c r="E6" s="83">
        <v>260075</v>
      </c>
      <c r="F6" s="83">
        <v>276226</v>
      </c>
      <c r="G6" s="83">
        <v>286771</v>
      </c>
      <c r="H6" s="83">
        <v>244231</v>
      </c>
      <c r="I6" s="83">
        <v>254240</v>
      </c>
      <c r="J6" s="83">
        <v>227860</v>
      </c>
      <c r="K6" s="83">
        <v>240739</v>
      </c>
      <c r="L6" s="83">
        <v>228137</v>
      </c>
      <c r="M6" s="83">
        <v>240080</v>
      </c>
      <c r="N6" s="83">
        <v>222933</v>
      </c>
      <c r="O6" s="83">
        <v>248251</v>
      </c>
      <c r="P6" s="83">
        <v>242848</v>
      </c>
      <c r="Q6" s="83">
        <v>254615</v>
      </c>
      <c r="R6" s="83">
        <v>266814</v>
      </c>
      <c r="S6" s="83">
        <v>271003</v>
      </c>
      <c r="T6" s="83">
        <v>274756</v>
      </c>
      <c r="U6" s="83">
        <v>273545</v>
      </c>
      <c r="V6" s="83">
        <v>258154</v>
      </c>
      <c r="W6" s="83">
        <v>0</v>
      </c>
      <c r="X6" s="83">
        <v>242890</v>
      </c>
      <c r="Y6" s="83">
        <v>0</v>
      </c>
      <c r="Z6" s="83">
        <v>2995620</v>
      </c>
      <c r="AA6" s="82">
        <v>2595650</v>
      </c>
    </row>
    <row r="7" spans="1:27" x14ac:dyDescent="0.2">
      <c r="A7" s="83" t="s">
        <v>44</v>
      </c>
      <c r="B7" s="83">
        <v>2042</v>
      </c>
      <c r="C7" s="83">
        <v>2748</v>
      </c>
      <c r="D7" s="83">
        <v>1958</v>
      </c>
      <c r="E7" s="83">
        <v>2720</v>
      </c>
      <c r="F7" s="83">
        <v>2226</v>
      </c>
      <c r="G7" s="83">
        <v>3017</v>
      </c>
      <c r="H7" s="83">
        <v>2056</v>
      </c>
      <c r="I7" s="83">
        <v>2610</v>
      </c>
      <c r="J7" s="83">
        <v>2097</v>
      </c>
      <c r="K7" s="83">
        <v>2633</v>
      </c>
      <c r="L7" s="83">
        <v>1673</v>
      </c>
      <c r="M7" s="83">
        <v>2398</v>
      </c>
      <c r="N7" s="83">
        <v>1467</v>
      </c>
      <c r="O7" s="83">
        <v>2226</v>
      </c>
      <c r="P7" s="83">
        <v>2102</v>
      </c>
      <c r="Q7" s="83">
        <v>2834</v>
      </c>
      <c r="R7" s="83">
        <v>2329</v>
      </c>
      <c r="S7" s="83">
        <v>3156</v>
      </c>
      <c r="T7" s="83">
        <v>2553</v>
      </c>
      <c r="U7" s="83">
        <v>3193</v>
      </c>
      <c r="V7" s="83">
        <v>2463</v>
      </c>
      <c r="W7" s="83">
        <v>0</v>
      </c>
      <c r="X7" s="83">
        <v>2521</v>
      </c>
      <c r="Y7" s="83">
        <v>0</v>
      </c>
      <c r="Z7" s="83">
        <v>25487</v>
      </c>
      <c r="AA7" s="82">
        <v>27535</v>
      </c>
    </row>
    <row r="8" spans="1:27" x14ac:dyDescent="0.2">
      <c r="A8" s="83" t="s">
        <v>90</v>
      </c>
      <c r="B8" s="83">
        <v>0</v>
      </c>
      <c r="C8" s="83">
        <v>972</v>
      </c>
      <c r="D8" s="83">
        <v>0</v>
      </c>
      <c r="E8" s="83">
        <v>992</v>
      </c>
      <c r="F8" s="83">
        <v>120</v>
      </c>
      <c r="G8" s="83">
        <v>992</v>
      </c>
      <c r="H8" s="83">
        <v>132</v>
      </c>
      <c r="I8" s="83">
        <v>872</v>
      </c>
      <c r="J8" s="83">
        <v>103</v>
      </c>
      <c r="K8" s="83">
        <v>953</v>
      </c>
      <c r="L8" s="83">
        <v>200</v>
      </c>
      <c r="M8" s="83">
        <v>1134</v>
      </c>
      <c r="N8" s="83">
        <v>230</v>
      </c>
      <c r="O8" s="83">
        <v>1222</v>
      </c>
      <c r="P8" s="83">
        <v>198</v>
      </c>
      <c r="Q8" s="83">
        <v>1098</v>
      </c>
      <c r="R8" s="83">
        <v>190</v>
      </c>
      <c r="S8" s="83">
        <v>1214</v>
      </c>
      <c r="T8" s="83">
        <v>512</v>
      </c>
      <c r="U8" s="83">
        <v>1293</v>
      </c>
      <c r="V8" s="83">
        <v>617</v>
      </c>
      <c r="W8" s="83">
        <v>0</v>
      </c>
      <c r="X8" s="83">
        <v>942</v>
      </c>
      <c r="Y8" s="83">
        <v>0</v>
      </c>
      <c r="Z8" s="83">
        <v>3244</v>
      </c>
      <c r="AA8" s="82">
        <v>10742</v>
      </c>
    </row>
    <row r="9" spans="1:27" x14ac:dyDescent="0.2">
      <c r="A9" s="83" t="s">
        <v>45</v>
      </c>
      <c r="B9" s="83">
        <v>3675</v>
      </c>
      <c r="C9" s="83">
        <v>3784</v>
      </c>
      <c r="D9" s="83">
        <v>5090</v>
      </c>
      <c r="E9" s="83">
        <v>4877</v>
      </c>
      <c r="F9" s="83">
        <v>6238</v>
      </c>
      <c r="G9" s="83">
        <v>5753</v>
      </c>
      <c r="H9" s="83">
        <v>4319</v>
      </c>
      <c r="I9" s="83">
        <v>5060</v>
      </c>
      <c r="J9" s="83">
        <v>4586</v>
      </c>
      <c r="K9" s="83">
        <v>4091</v>
      </c>
      <c r="L9" s="83">
        <v>4262</v>
      </c>
      <c r="M9" s="83">
        <v>3392</v>
      </c>
      <c r="N9" s="83">
        <v>4441</v>
      </c>
      <c r="O9" s="83">
        <v>2550</v>
      </c>
      <c r="P9" s="83">
        <v>4755</v>
      </c>
      <c r="Q9" s="83">
        <v>3348</v>
      </c>
      <c r="R9" s="83">
        <v>5347</v>
      </c>
      <c r="S9" s="83">
        <v>3439</v>
      </c>
      <c r="T9" s="83">
        <v>8161</v>
      </c>
      <c r="U9" s="83">
        <v>6371</v>
      </c>
      <c r="V9" s="83">
        <v>10176</v>
      </c>
      <c r="W9" s="83">
        <v>0</v>
      </c>
      <c r="X9" s="83">
        <v>4784</v>
      </c>
      <c r="Y9" s="83">
        <v>0</v>
      </c>
      <c r="Z9" s="83">
        <v>65834</v>
      </c>
      <c r="AA9" s="82">
        <v>42665</v>
      </c>
    </row>
    <row r="10" spans="1:27" x14ac:dyDescent="0.2">
      <c r="A10" s="83" t="s">
        <v>46</v>
      </c>
      <c r="B10" s="83">
        <v>76</v>
      </c>
      <c r="C10" s="83">
        <v>78</v>
      </c>
      <c r="D10" s="83">
        <v>57</v>
      </c>
      <c r="E10" s="83">
        <v>86</v>
      </c>
      <c r="F10" s="83">
        <v>71</v>
      </c>
      <c r="G10" s="83">
        <v>105</v>
      </c>
      <c r="H10" s="83">
        <v>46</v>
      </c>
      <c r="I10" s="83">
        <v>86</v>
      </c>
      <c r="J10" s="83">
        <v>48</v>
      </c>
      <c r="K10" s="83">
        <v>66</v>
      </c>
      <c r="L10" s="83">
        <v>11</v>
      </c>
      <c r="M10" s="83">
        <v>16</v>
      </c>
      <c r="N10" s="83">
        <v>5</v>
      </c>
      <c r="O10" s="83">
        <v>8</v>
      </c>
      <c r="P10" s="83">
        <v>29</v>
      </c>
      <c r="Q10" s="83">
        <v>24</v>
      </c>
      <c r="R10" s="83">
        <v>80</v>
      </c>
      <c r="S10" s="83">
        <v>100</v>
      </c>
      <c r="T10" s="83">
        <v>104</v>
      </c>
      <c r="U10" s="83">
        <v>110</v>
      </c>
      <c r="V10" s="83">
        <v>91</v>
      </c>
      <c r="W10" s="83">
        <v>0</v>
      </c>
      <c r="X10" s="83">
        <v>51</v>
      </c>
      <c r="Y10" s="83">
        <v>0</v>
      </c>
      <c r="Z10" s="83">
        <v>669</v>
      </c>
      <c r="AA10" s="82">
        <v>679</v>
      </c>
    </row>
    <row r="11" spans="1:27" x14ac:dyDescent="0.2">
      <c r="A11" s="83" t="s">
        <v>47</v>
      </c>
      <c r="B11" s="83">
        <v>1354</v>
      </c>
      <c r="C11" s="83">
        <v>1112</v>
      </c>
      <c r="D11" s="83">
        <v>1146</v>
      </c>
      <c r="E11" s="83">
        <v>1272</v>
      </c>
      <c r="F11" s="83">
        <v>1238</v>
      </c>
      <c r="G11" s="83">
        <v>1398</v>
      </c>
      <c r="H11" s="83">
        <v>832</v>
      </c>
      <c r="I11" s="83">
        <v>1462</v>
      </c>
      <c r="J11" s="83">
        <v>919</v>
      </c>
      <c r="K11" s="83">
        <v>925</v>
      </c>
      <c r="L11" s="83">
        <v>95</v>
      </c>
      <c r="M11" s="83">
        <v>112</v>
      </c>
      <c r="N11" s="83">
        <v>13</v>
      </c>
      <c r="O11" s="83">
        <v>62</v>
      </c>
      <c r="P11" s="83">
        <v>476</v>
      </c>
      <c r="Q11" s="83">
        <v>388</v>
      </c>
      <c r="R11" s="83">
        <v>1802</v>
      </c>
      <c r="S11" s="83">
        <v>1762</v>
      </c>
      <c r="T11" s="83">
        <v>2036</v>
      </c>
      <c r="U11" s="83">
        <v>1674</v>
      </c>
      <c r="V11" s="83">
        <v>1342</v>
      </c>
      <c r="W11" s="83">
        <v>0</v>
      </c>
      <c r="X11" s="83">
        <v>889</v>
      </c>
      <c r="Y11" s="83">
        <v>0</v>
      </c>
      <c r="Z11" s="83">
        <v>12142</v>
      </c>
      <c r="AA11" s="82">
        <v>10167</v>
      </c>
    </row>
    <row r="12" spans="1:27" x14ac:dyDescent="0.2">
      <c r="A12" s="83" t="s">
        <v>48</v>
      </c>
      <c r="B12" s="83">
        <v>79</v>
      </c>
      <c r="C12" s="83">
        <v>78</v>
      </c>
      <c r="D12" s="83">
        <v>135</v>
      </c>
      <c r="E12" s="83">
        <v>156</v>
      </c>
      <c r="F12" s="83">
        <v>168</v>
      </c>
      <c r="G12" s="83">
        <v>169</v>
      </c>
      <c r="H12" s="83">
        <v>169</v>
      </c>
      <c r="I12" s="83">
        <v>133</v>
      </c>
      <c r="J12" s="83">
        <v>107</v>
      </c>
      <c r="K12" s="83">
        <v>113</v>
      </c>
      <c r="L12" s="83">
        <v>48</v>
      </c>
      <c r="M12" s="83">
        <v>56</v>
      </c>
      <c r="N12" s="83">
        <v>32</v>
      </c>
      <c r="O12" s="83">
        <v>11</v>
      </c>
      <c r="P12" s="83">
        <v>49</v>
      </c>
      <c r="Q12" s="83">
        <v>40</v>
      </c>
      <c r="R12" s="83">
        <v>149</v>
      </c>
      <c r="S12" s="83">
        <v>113</v>
      </c>
      <c r="T12" s="83">
        <v>234</v>
      </c>
      <c r="U12" s="83">
        <v>187</v>
      </c>
      <c r="V12" s="83">
        <v>244</v>
      </c>
      <c r="W12" s="83">
        <v>0</v>
      </c>
      <c r="X12" s="83">
        <v>103</v>
      </c>
      <c r="Y12" s="83">
        <v>0</v>
      </c>
      <c r="Z12" s="83">
        <v>1517</v>
      </c>
      <c r="AA12" s="82">
        <v>1056</v>
      </c>
    </row>
    <row r="13" spans="1:27" x14ac:dyDescent="0.2">
      <c r="A13" s="83" t="s">
        <v>49</v>
      </c>
      <c r="B13" s="83">
        <v>1182</v>
      </c>
      <c r="C13" s="83">
        <v>1193</v>
      </c>
      <c r="D13" s="83">
        <v>2046</v>
      </c>
      <c r="E13" s="83">
        <v>2920</v>
      </c>
      <c r="F13" s="83">
        <v>2462</v>
      </c>
      <c r="G13" s="83">
        <v>2943</v>
      </c>
      <c r="H13" s="83">
        <v>2781</v>
      </c>
      <c r="I13" s="83">
        <v>2074</v>
      </c>
      <c r="J13" s="83">
        <v>3855</v>
      </c>
      <c r="K13" s="83">
        <v>2717</v>
      </c>
      <c r="L13" s="83">
        <v>583</v>
      </c>
      <c r="M13" s="83">
        <v>1022</v>
      </c>
      <c r="N13" s="83">
        <v>242</v>
      </c>
      <c r="O13" s="83">
        <v>192</v>
      </c>
      <c r="P13" s="83">
        <v>1866</v>
      </c>
      <c r="Q13" s="83">
        <v>1203</v>
      </c>
      <c r="R13" s="83">
        <v>2670</v>
      </c>
      <c r="S13" s="83">
        <v>3715</v>
      </c>
      <c r="T13" s="83">
        <v>4105</v>
      </c>
      <c r="U13" s="83">
        <v>4214</v>
      </c>
      <c r="V13" s="83">
        <v>4717</v>
      </c>
      <c r="W13" s="83">
        <v>0</v>
      </c>
      <c r="X13" s="83">
        <v>1561</v>
      </c>
      <c r="Y13" s="83">
        <v>0</v>
      </c>
      <c r="Z13" s="83">
        <v>28070</v>
      </c>
      <c r="AA13" s="82">
        <v>22193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opLeftCell="A46" zoomScaleNormal="100" workbookViewId="0">
      <selection activeCell="A70" sqref="A70"/>
    </sheetView>
  </sheetViews>
  <sheetFormatPr defaultRowHeight="14.25" outlineLevelRow="2" x14ac:dyDescent="0.2"/>
  <cols>
    <col min="1" max="1" width="39.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outlineLevel="2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outlineLevel="2" x14ac:dyDescent="0.2">
      <c r="A31" s="60" t="s">
        <v>42</v>
      </c>
      <c r="B31" s="43">
        <v>162809</v>
      </c>
      <c r="C31" s="43">
        <v>160998</v>
      </c>
      <c r="D31" s="43">
        <v>178913</v>
      </c>
      <c r="E31" s="43">
        <v>179723</v>
      </c>
      <c r="F31" s="43">
        <v>155836</v>
      </c>
      <c r="G31" s="43">
        <v>131736</v>
      </c>
      <c r="H31" s="43">
        <v>135762</v>
      </c>
      <c r="I31" s="43">
        <v>156995</v>
      </c>
      <c r="J31" s="43">
        <v>178743</v>
      </c>
      <c r="K31" s="43">
        <v>185489</v>
      </c>
      <c r="L31" s="43">
        <v>159377</v>
      </c>
      <c r="M31" s="43">
        <v>149295</v>
      </c>
      <c r="N31" s="10">
        <f>SUM(B31:M31)</f>
        <v>1935676</v>
      </c>
      <c r="O31" s="10">
        <v>1900000</v>
      </c>
    </row>
    <row r="32" spans="1:15" outlineLevel="2" x14ac:dyDescent="0.2">
      <c r="A32" s="64" t="s">
        <v>89</v>
      </c>
      <c r="B32" s="43">
        <v>5571</v>
      </c>
      <c r="C32" s="43">
        <v>5063</v>
      </c>
      <c r="D32" s="43">
        <v>6881</v>
      </c>
      <c r="E32" s="43">
        <v>5418</v>
      </c>
      <c r="F32" s="43">
        <v>5049</v>
      </c>
      <c r="G32" s="43">
        <v>7425</v>
      </c>
      <c r="H32" s="43">
        <v>7548</v>
      </c>
      <c r="I32" s="43">
        <v>6792</v>
      </c>
      <c r="J32" s="43">
        <v>7783</v>
      </c>
      <c r="K32" s="43">
        <v>11000</v>
      </c>
      <c r="L32" s="43">
        <v>7809</v>
      </c>
      <c r="M32" s="43">
        <v>9329</v>
      </c>
      <c r="N32" s="10">
        <f t="shared" ref="N32:N44" si="14">SUM(B32:M32)</f>
        <v>85668</v>
      </c>
      <c r="O32" s="10"/>
    </row>
    <row r="33" spans="1:15" ht="15" outlineLevel="2" x14ac:dyDescent="0.2">
      <c r="A33" s="61" t="s">
        <v>83</v>
      </c>
      <c r="B33" s="44">
        <v>156010</v>
      </c>
      <c r="C33" s="44">
        <v>148678</v>
      </c>
      <c r="D33" s="44">
        <v>158439</v>
      </c>
      <c r="E33" s="44">
        <v>113642</v>
      </c>
      <c r="F33" s="44">
        <v>109811</v>
      </c>
      <c r="G33" s="44">
        <v>104058</v>
      </c>
      <c r="H33" s="44">
        <v>105171</v>
      </c>
      <c r="I33" s="44">
        <v>117800</v>
      </c>
      <c r="J33" s="44">
        <v>134025</v>
      </c>
      <c r="K33" s="44">
        <v>135038</v>
      </c>
      <c r="L33" s="44">
        <v>116483</v>
      </c>
      <c r="M33" s="44">
        <v>124968</v>
      </c>
      <c r="N33" s="44">
        <f t="shared" si="14"/>
        <v>1524123</v>
      </c>
      <c r="O33" s="11"/>
    </row>
    <row r="34" spans="1:15" outlineLevel="2" x14ac:dyDescent="0.2">
      <c r="A34" s="6" t="s">
        <v>123</v>
      </c>
      <c r="B34" s="44">
        <f>SUM(B33/100*52.38)</f>
        <v>81718.038</v>
      </c>
      <c r="C34" s="44">
        <f>SUM(C33/100*52.38)</f>
        <v>77877.536399999997</v>
      </c>
      <c r="D34" s="44">
        <f>SUM(D33/100*52.38)</f>
        <v>82990.348200000008</v>
      </c>
      <c r="E34" s="44">
        <f t="shared" ref="E34:M34" si="15">SUM(E33/100*52.38)</f>
        <v>59525.679600000003</v>
      </c>
      <c r="F34" s="44">
        <f t="shared" si="15"/>
        <v>57519.001799999998</v>
      </c>
      <c r="G34" s="44">
        <f t="shared" si="15"/>
        <v>54505.580399999999</v>
      </c>
      <c r="H34" s="44">
        <f t="shared" si="15"/>
        <v>55088.569800000005</v>
      </c>
      <c r="I34" s="44">
        <f t="shared" si="15"/>
        <v>61703.64</v>
      </c>
      <c r="J34" s="44">
        <f t="shared" si="15"/>
        <v>70202.294999999998</v>
      </c>
      <c r="K34" s="44">
        <f t="shared" si="15"/>
        <v>70732.904400000014</v>
      </c>
      <c r="L34" s="44">
        <f t="shared" si="15"/>
        <v>61013.795400000003</v>
      </c>
      <c r="M34" s="44">
        <f t="shared" si="15"/>
        <v>65458.238400000009</v>
      </c>
      <c r="N34" s="44">
        <f t="shared" si="14"/>
        <v>798335.6274</v>
      </c>
      <c r="O34" s="11"/>
    </row>
    <row r="35" spans="1:15" ht="15" outlineLevel="2" x14ac:dyDescent="0.2">
      <c r="A35" s="62" t="s">
        <v>126</v>
      </c>
      <c r="B35" s="43">
        <v>266331</v>
      </c>
      <c r="C35" s="43">
        <v>260075</v>
      </c>
      <c r="D35" s="43">
        <v>286771</v>
      </c>
      <c r="E35" s="43">
        <v>254240</v>
      </c>
      <c r="F35" s="43">
        <v>240739</v>
      </c>
      <c r="G35" s="43">
        <v>240080</v>
      </c>
      <c r="H35" s="43">
        <v>248251</v>
      </c>
      <c r="I35" s="43">
        <v>254615</v>
      </c>
      <c r="J35" s="43">
        <v>271003</v>
      </c>
      <c r="K35" s="43">
        <v>273545</v>
      </c>
      <c r="L35" s="43">
        <v>207053</v>
      </c>
      <c r="M35" s="43">
        <v>271523</v>
      </c>
      <c r="N35" s="43">
        <f t="shared" si="14"/>
        <v>3074226</v>
      </c>
      <c r="O35" s="10">
        <v>3000000</v>
      </c>
    </row>
    <row r="36" spans="1:15" ht="15" outlineLevel="2" x14ac:dyDescent="0.2">
      <c r="A36" s="62" t="s">
        <v>125</v>
      </c>
      <c r="B36" s="43">
        <v>1188</v>
      </c>
      <c r="C36" s="43">
        <v>1814</v>
      </c>
      <c r="D36" s="43">
        <v>1594</v>
      </c>
      <c r="E36" s="43">
        <v>1362</v>
      </c>
      <c r="F36" s="43">
        <v>1406</v>
      </c>
      <c r="G36" s="43">
        <v>1460</v>
      </c>
      <c r="H36" s="43">
        <v>1614</v>
      </c>
      <c r="I36" s="43">
        <v>1280</v>
      </c>
      <c r="J36" s="43">
        <v>1835</v>
      </c>
      <c r="K36" s="43">
        <v>1838</v>
      </c>
      <c r="L36" s="43">
        <v>1724</v>
      </c>
      <c r="M36" s="43">
        <v>2123</v>
      </c>
      <c r="N36" s="43">
        <f t="shared" si="14"/>
        <v>19238</v>
      </c>
      <c r="O36" s="10"/>
    </row>
    <row r="37" spans="1:15" outlineLevel="2" x14ac:dyDescent="0.2">
      <c r="A37" s="78" t="s">
        <v>124</v>
      </c>
      <c r="B37" s="43">
        <f>SUM(B36/100*52.38)</f>
        <v>622.27440000000013</v>
      </c>
      <c r="C37" s="43">
        <f t="shared" ref="C37:D37" si="16">SUM(C36/100*52.38)</f>
        <v>950.17320000000007</v>
      </c>
      <c r="D37" s="43">
        <f t="shared" si="16"/>
        <v>834.93719999999996</v>
      </c>
      <c r="E37" s="43">
        <v>713</v>
      </c>
      <c r="F37" s="43">
        <f>SUM(F36/100*52.38)</f>
        <v>736.46280000000002</v>
      </c>
      <c r="G37" s="43">
        <f t="shared" ref="G37:M37" si="17">SUM(G36/100*52.38)</f>
        <v>764.74800000000005</v>
      </c>
      <c r="H37" s="43">
        <f t="shared" si="17"/>
        <v>845.41320000000007</v>
      </c>
      <c r="I37" s="43">
        <f t="shared" si="17"/>
        <v>670.46400000000006</v>
      </c>
      <c r="J37" s="43">
        <f t="shared" si="17"/>
        <v>961.17300000000012</v>
      </c>
      <c r="K37" s="43">
        <f t="shared" si="17"/>
        <v>962.74440000000004</v>
      </c>
      <c r="L37" s="43">
        <f t="shared" si="17"/>
        <v>903.03120000000001</v>
      </c>
      <c r="M37" s="43">
        <f t="shared" si="17"/>
        <v>1112.0274000000002</v>
      </c>
      <c r="N37" s="43">
        <f t="shared" si="14"/>
        <v>10076.4488</v>
      </c>
      <c r="O37" s="10"/>
    </row>
    <row r="38" spans="1:15" ht="15" outlineLevel="2" x14ac:dyDescent="0.2">
      <c r="A38" s="61" t="s">
        <v>44</v>
      </c>
      <c r="B38" s="44">
        <v>2748</v>
      </c>
      <c r="C38" s="44">
        <v>2720</v>
      </c>
      <c r="D38" s="44">
        <v>3017</v>
      </c>
      <c r="E38" s="44">
        <v>2610</v>
      </c>
      <c r="F38" s="44">
        <v>2633</v>
      </c>
      <c r="G38" s="44">
        <v>2398</v>
      </c>
      <c r="H38" s="44">
        <v>2226</v>
      </c>
      <c r="I38" s="44">
        <v>2834</v>
      </c>
      <c r="J38" s="44">
        <v>3156</v>
      </c>
      <c r="K38" s="44">
        <v>3193</v>
      </c>
      <c r="L38" s="44">
        <v>2514</v>
      </c>
      <c r="M38" s="44">
        <v>2796</v>
      </c>
      <c r="N38" s="44">
        <f t="shared" si="14"/>
        <v>32845</v>
      </c>
      <c r="O38" s="11">
        <v>25000</v>
      </c>
    </row>
    <row r="39" spans="1:15" outlineLevel="2" x14ac:dyDescent="0.2">
      <c r="A39" s="65" t="s">
        <v>90</v>
      </c>
      <c r="B39" s="44">
        <v>972</v>
      </c>
      <c r="C39" s="44">
        <v>992</v>
      </c>
      <c r="D39" s="44">
        <v>992</v>
      </c>
      <c r="E39" s="44">
        <v>872</v>
      </c>
      <c r="F39" s="44">
        <v>953</v>
      </c>
      <c r="G39" s="44">
        <v>1134</v>
      </c>
      <c r="H39" s="44">
        <v>1222</v>
      </c>
      <c r="I39" s="44">
        <v>1098</v>
      </c>
      <c r="J39" s="44">
        <v>1214</v>
      </c>
      <c r="K39" s="44">
        <v>1293</v>
      </c>
      <c r="L39" s="44">
        <v>948</v>
      </c>
      <c r="M39" s="44">
        <v>1084</v>
      </c>
      <c r="N39" s="44">
        <f t="shared" si="14"/>
        <v>12774</v>
      </c>
      <c r="O39" s="11"/>
    </row>
    <row r="40" spans="1:15" ht="15" outlineLevel="2" x14ac:dyDescent="0.2">
      <c r="A40" s="62" t="s">
        <v>45</v>
      </c>
      <c r="B40" s="43">
        <v>3784</v>
      </c>
      <c r="C40" s="43">
        <v>4877</v>
      </c>
      <c r="D40" s="43">
        <v>5753</v>
      </c>
      <c r="E40" s="43">
        <v>5060</v>
      </c>
      <c r="F40" s="43">
        <v>4091</v>
      </c>
      <c r="G40" s="43">
        <v>3392</v>
      </c>
      <c r="H40" s="43">
        <v>2550</v>
      </c>
      <c r="I40" s="43">
        <v>3348</v>
      </c>
      <c r="J40" s="43">
        <v>3439</v>
      </c>
      <c r="K40" s="43">
        <v>6371</v>
      </c>
      <c r="L40" s="43">
        <v>7303</v>
      </c>
      <c r="M40" s="43">
        <v>7764</v>
      </c>
      <c r="N40" s="43">
        <f t="shared" si="14"/>
        <v>57732</v>
      </c>
      <c r="O40" s="10">
        <v>56000</v>
      </c>
    </row>
    <row r="41" spans="1:15" ht="15" outlineLevel="2" x14ac:dyDescent="0.2">
      <c r="A41" s="61" t="s">
        <v>46</v>
      </c>
      <c r="B41" s="44">
        <v>78</v>
      </c>
      <c r="C41" s="44">
        <v>86</v>
      </c>
      <c r="D41" s="44">
        <v>105</v>
      </c>
      <c r="E41" s="44">
        <v>86</v>
      </c>
      <c r="F41" s="44">
        <v>66</v>
      </c>
      <c r="G41" s="44">
        <v>16</v>
      </c>
      <c r="H41" s="44">
        <v>8</v>
      </c>
      <c r="I41" s="44">
        <v>24</v>
      </c>
      <c r="J41" s="44">
        <v>100</v>
      </c>
      <c r="K41" s="44">
        <v>110</v>
      </c>
      <c r="L41" s="44">
        <v>85</v>
      </c>
      <c r="M41" s="44">
        <v>63</v>
      </c>
      <c r="N41" s="44">
        <f t="shared" si="14"/>
        <v>827</v>
      </c>
      <c r="O41" s="11">
        <v>800</v>
      </c>
    </row>
    <row r="42" spans="1:15" ht="15" outlineLevel="2" x14ac:dyDescent="0.2">
      <c r="A42" s="62" t="s">
        <v>47</v>
      </c>
      <c r="B42" s="43">
        <v>1112</v>
      </c>
      <c r="C42" s="43">
        <v>1272</v>
      </c>
      <c r="D42" s="43">
        <v>1398</v>
      </c>
      <c r="E42" s="43">
        <v>1462</v>
      </c>
      <c r="F42" s="43">
        <v>925</v>
      </c>
      <c r="G42" s="43">
        <v>112</v>
      </c>
      <c r="H42" s="43">
        <v>62</v>
      </c>
      <c r="I42" s="43">
        <v>388</v>
      </c>
      <c r="J42" s="43">
        <v>1762</v>
      </c>
      <c r="K42" s="43">
        <v>1674</v>
      </c>
      <c r="L42" s="43">
        <v>1151</v>
      </c>
      <c r="M42" s="43">
        <v>1004</v>
      </c>
      <c r="N42" s="43">
        <f t="shared" si="14"/>
        <v>12322</v>
      </c>
      <c r="O42" s="10">
        <v>13000</v>
      </c>
    </row>
    <row r="43" spans="1:15" ht="15" outlineLevel="2" x14ac:dyDescent="0.2">
      <c r="A43" s="61" t="s">
        <v>48</v>
      </c>
      <c r="B43" s="44">
        <v>78</v>
      </c>
      <c r="C43" s="44">
        <v>156</v>
      </c>
      <c r="D43" s="44">
        <v>169</v>
      </c>
      <c r="E43" s="44">
        <v>133</v>
      </c>
      <c r="F43" s="44">
        <v>113</v>
      </c>
      <c r="G43" s="44">
        <v>56</v>
      </c>
      <c r="H43" s="44">
        <v>11</v>
      </c>
      <c r="I43" s="44">
        <v>40</v>
      </c>
      <c r="J43" s="44">
        <v>113</v>
      </c>
      <c r="K43" s="44">
        <v>187</v>
      </c>
      <c r="L43" s="44">
        <v>159</v>
      </c>
      <c r="M43" s="44">
        <v>60</v>
      </c>
      <c r="N43" s="44">
        <f t="shared" si="14"/>
        <v>1275</v>
      </c>
      <c r="O43" s="11">
        <v>1000</v>
      </c>
    </row>
    <row r="44" spans="1:15" ht="15" outlineLevel="2" x14ac:dyDescent="0.2">
      <c r="A44" s="63" t="s">
        <v>49</v>
      </c>
      <c r="B44" s="45">
        <v>1193</v>
      </c>
      <c r="C44" s="45">
        <v>2920</v>
      </c>
      <c r="D44" s="45">
        <v>2943</v>
      </c>
      <c r="E44" s="45">
        <v>2074</v>
      </c>
      <c r="F44" s="45">
        <v>2717</v>
      </c>
      <c r="G44" s="45">
        <v>1022</v>
      </c>
      <c r="H44" s="45">
        <v>192</v>
      </c>
      <c r="I44" s="45">
        <v>1203</v>
      </c>
      <c r="J44" s="45">
        <v>3715</v>
      </c>
      <c r="K44" s="45">
        <v>4214</v>
      </c>
      <c r="L44" s="45">
        <v>4434</v>
      </c>
      <c r="M44" s="45">
        <v>1341</v>
      </c>
      <c r="N44" s="45">
        <f t="shared" si="14"/>
        <v>27968</v>
      </c>
      <c r="O44" s="14">
        <v>20000</v>
      </c>
    </row>
    <row r="48" spans="1:15" ht="15" x14ac:dyDescent="0.25">
      <c r="A48" s="9" t="s">
        <v>142</v>
      </c>
      <c r="B48" s="9" t="s">
        <v>8</v>
      </c>
      <c r="C48" s="9" t="s">
        <v>9</v>
      </c>
      <c r="D48" s="9" t="s">
        <v>10</v>
      </c>
      <c r="E48" s="9" t="s">
        <v>11</v>
      </c>
      <c r="F48" s="9" t="s">
        <v>12</v>
      </c>
      <c r="G48" s="9" t="s">
        <v>13</v>
      </c>
      <c r="H48" s="9" t="s">
        <v>14</v>
      </c>
      <c r="I48" s="9" t="s">
        <v>15</v>
      </c>
      <c r="J48" s="9" t="s">
        <v>16</v>
      </c>
      <c r="K48" s="9" t="s">
        <v>17</v>
      </c>
      <c r="L48" s="9" t="s">
        <v>18</v>
      </c>
      <c r="M48" s="9" t="s">
        <v>19</v>
      </c>
      <c r="N48" s="9" t="s">
        <v>20</v>
      </c>
      <c r="O48" s="9" t="s">
        <v>88</v>
      </c>
    </row>
    <row r="49" spans="1:18" ht="15" x14ac:dyDescent="0.2">
      <c r="A49" s="60" t="s">
        <v>42</v>
      </c>
      <c r="B49" s="43">
        <v>160910</v>
      </c>
      <c r="C49" s="43">
        <v>170208</v>
      </c>
      <c r="D49" s="43">
        <v>174352</v>
      </c>
      <c r="E49" s="43">
        <v>178570</v>
      </c>
      <c r="F49" s="43">
        <v>166653</v>
      </c>
      <c r="G49" s="43">
        <v>135608</v>
      </c>
      <c r="H49" s="43">
        <v>135554</v>
      </c>
      <c r="I49" s="43">
        <v>170618</v>
      </c>
      <c r="J49" s="43">
        <v>182432</v>
      </c>
      <c r="K49" s="43"/>
      <c r="L49" s="43"/>
      <c r="M49" s="43"/>
      <c r="N49" s="10">
        <f>SUM(B49:M49)</f>
        <v>1474905</v>
      </c>
      <c r="O49" s="10">
        <v>1950000</v>
      </c>
    </row>
    <row r="50" spans="1:18" x14ac:dyDescent="0.2">
      <c r="A50" s="64" t="s">
        <v>89</v>
      </c>
      <c r="B50" s="111">
        <v>10190</v>
      </c>
      <c r="C50" s="111">
        <v>10257</v>
      </c>
      <c r="D50" s="111">
        <v>11512</v>
      </c>
      <c r="E50" s="111">
        <v>13172</v>
      </c>
      <c r="F50" s="111">
        <v>11106</v>
      </c>
      <c r="G50" s="111">
        <v>10755</v>
      </c>
      <c r="H50" s="111">
        <v>13345</v>
      </c>
      <c r="I50" s="111">
        <v>13491</v>
      </c>
      <c r="J50" s="111">
        <v>15242</v>
      </c>
      <c r="K50" s="111"/>
      <c r="L50" s="111"/>
      <c r="M50" s="111"/>
      <c r="N50" s="112">
        <f t="shared" ref="N50:N62" si="18">SUM(B50:M50)</f>
        <v>109070</v>
      </c>
      <c r="O50" s="10"/>
    </row>
    <row r="51" spans="1:18" ht="15" x14ac:dyDescent="0.2">
      <c r="A51" s="61" t="s">
        <v>83</v>
      </c>
      <c r="B51" s="44">
        <v>139448</v>
      </c>
      <c r="C51" s="44">
        <v>130592</v>
      </c>
      <c r="D51" s="44">
        <v>144219</v>
      </c>
      <c r="E51" s="44">
        <v>129417</v>
      </c>
      <c r="F51" s="44">
        <v>120516</v>
      </c>
      <c r="G51" s="44">
        <v>107752</v>
      </c>
      <c r="H51" s="44">
        <v>107673</v>
      </c>
      <c r="I51" s="44">
        <v>129809</v>
      </c>
      <c r="J51" s="44">
        <v>142172</v>
      </c>
      <c r="K51" s="44"/>
      <c r="L51" s="44"/>
      <c r="M51" s="44"/>
      <c r="N51" s="44">
        <f t="shared" si="18"/>
        <v>1151598</v>
      </c>
      <c r="O51" s="11">
        <v>1400000</v>
      </c>
      <c r="R51" s="72"/>
    </row>
    <row r="52" spans="1:18" x14ac:dyDescent="0.2">
      <c r="A52" s="113" t="s">
        <v>161</v>
      </c>
      <c r="B52" s="114">
        <v>63142.054400000001</v>
      </c>
      <c r="C52" s="114">
        <v>59132.057600000007</v>
      </c>
      <c r="D52" s="114">
        <v>65302.363200000007</v>
      </c>
      <c r="E52" s="114">
        <v>58600.017600000006</v>
      </c>
      <c r="F52" s="114">
        <v>54569.644800000002</v>
      </c>
      <c r="G52" s="114">
        <v>48790.105600000003</v>
      </c>
      <c r="H52" s="114">
        <v>48754.3344</v>
      </c>
      <c r="I52" s="114">
        <v>58777.515199999994</v>
      </c>
      <c r="J52" s="114">
        <v>64375.481600000006</v>
      </c>
      <c r="K52" s="114">
        <f t="shared" ref="K52:M52" si="19">SUM(K51/100*45.28)</f>
        <v>0</v>
      </c>
      <c r="L52" s="114">
        <f t="shared" si="19"/>
        <v>0</v>
      </c>
      <c r="M52" s="114">
        <f t="shared" si="19"/>
        <v>0</v>
      </c>
      <c r="N52" s="114">
        <f t="shared" si="18"/>
        <v>521443.57439999998</v>
      </c>
      <c r="O52" s="11"/>
    </row>
    <row r="53" spans="1:18" ht="15" x14ac:dyDescent="0.2">
      <c r="A53" s="62" t="s">
        <v>126</v>
      </c>
      <c r="B53" s="43">
        <v>266919</v>
      </c>
      <c r="C53" s="43">
        <v>279099</v>
      </c>
      <c r="D53" s="43">
        <v>273805</v>
      </c>
      <c r="E53" s="43">
        <v>257071</v>
      </c>
      <c r="F53" s="43">
        <v>242584</v>
      </c>
      <c r="G53" s="43">
        <v>225324</v>
      </c>
      <c r="H53" s="43">
        <v>231728</v>
      </c>
      <c r="I53" s="43">
        <v>264523</v>
      </c>
      <c r="J53" s="43">
        <v>266200</v>
      </c>
      <c r="K53" s="43"/>
      <c r="L53" s="43"/>
      <c r="M53" s="43"/>
      <c r="N53" s="43">
        <f t="shared" si="18"/>
        <v>2307253</v>
      </c>
      <c r="O53" s="10">
        <v>3000000</v>
      </c>
    </row>
    <row r="54" spans="1:18" ht="15" x14ac:dyDescent="0.2">
      <c r="A54" s="62" t="s">
        <v>125</v>
      </c>
      <c r="B54" s="43">
        <v>2128</v>
      </c>
      <c r="C54" s="43">
        <v>2107</v>
      </c>
      <c r="D54" s="43">
        <v>2301</v>
      </c>
      <c r="E54" s="43">
        <v>2218</v>
      </c>
      <c r="F54" s="43">
        <v>1995</v>
      </c>
      <c r="G54" s="43">
        <v>2116</v>
      </c>
      <c r="H54" s="43">
        <v>2479</v>
      </c>
      <c r="I54" s="43">
        <v>2373</v>
      </c>
      <c r="J54" s="43">
        <v>2319</v>
      </c>
      <c r="K54" s="43"/>
      <c r="L54" s="43"/>
      <c r="M54" s="43"/>
      <c r="N54" s="43">
        <f t="shared" si="18"/>
        <v>20036</v>
      </c>
      <c r="O54" s="10"/>
    </row>
    <row r="55" spans="1:18" x14ac:dyDescent="0.2">
      <c r="A55" s="115" t="s">
        <v>162</v>
      </c>
      <c r="B55" s="111">
        <v>963.55840000000012</v>
      </c>
      <c r="C55" s="111">
        <v>954.04960000000005</v>
      </c>
      <c r="D55" s="111">
        <v>1041.8928000000001</v>
      </c>
      <c r="E55" s="111">
        <v>1004.3104</v>
      </c>
      <c r="F55" s="111">
        <v>903.33600000000001</v>
      </c>
      <c r="G55" s="111">
        <v>958.12480000000005</v>
      </c>
      <c r="H55" s="111">
        <v>1122.4911999999999</v>
      </c>
      <c r="I55" s="111">
        <v>1074.4944</v>
      </c>
      <c r="J55" s="111">
        <v>1050.0432000000001</v>
      </c>
      <c r="K55" s="111">
        <f t="shared" ref="K55:M55" si="20">SUM(K54/100*45.28)</f>
        <v>0</v>
      </c>
      <c r="L55" s="111">
        <f t="shared" si="20"/>
        <v>0</v>
      </c>
      <c r="M55" s="111">
        <f t="shared" si="20"/>
        <v>0</v>
      </c>
      <c r="N55" s="111">
        <f t="shared" si="18"/>
        <v>9072.3008000000009</v>
      </c>
      <c r="O55" s="10"/>
    </row>
    <row r="56" spans="1:18" ht="15" x14ac:dyDescent="0.2">
      <c r="A56" s="61" t="s">
        <v>44</v>
      </c>
      <c r="B56" s="44">
        <v>3039</v>
      </c>
      <c r="C56" s="44">
        <v>3277</v>
      </c>
      <c r="D56" s="44">
        <v>3075</v>
      </c>
      <c r="E56" s="44">
        <v>3228</v>
      </c>
      <c r="F56" s="44">
        <v>3188</v>
      </c>
      <c r="G56" s="44">
        <v>2660</v>
      </c>
      <c r="H56" s="44">
        <v>2760</v>
      </c>
      <c r="I56" s="44">
        <v>3621</v>
      </c>
      <c r="J56" s="44">
        <v>3955</v>
      </c>
      <c r="K56" s="44"/>
      <c r="L56" s="44"/>
      <c r="M56" s="44"/>
      <c r="N56" s="44">
        <f t="shared" si="18"/>
        <v>28803</v>
      </c>
      <c r="O56" s="11">
        <v>34000</v>
      </c>
    </row>
    <row r="57" spans="1:18" x14ac:dyDescent="0.2">
      <c r="A57" s="65" t="s">
        <v>90</v>
      </c>
      <c r="B57" s="114">
        <v>1380</v>
      </c>
      <c r="C57" s="114">
        <v>1454</v>
      </c>
      <c r="D57" s="114">
        <v>1245</v>
      </c>
      <c r="E57" s="114">
        <v>1394</v>
      </c>
      <c r="F57" s="114">
        <v>1365</v>
      </c>
      <c r="G57" s="114">
        <v>1352</v>
      </c>
      <c r="H57" s="114">
        <v>1748</v>
      </c>
      <c r="I57" s="114">
        <v>1830</v>
      </c>
      <c r="J57" s="114">
        <v>2003</v>
      </c>
      <c r="K57" s="114"/>
      <c r="L57" s="114"/>
      <c r="M57" s="114"/>
      <c r="N57" s="114">
        <f t="shared" si="18"/>
        <v>13771</v>
      </c>
      <c r="O57" s="11"/>
    </row>
    <row r="58" spans="1:18" ht="15" x14ac:dyDescent="0.2">
      <c r="A58" s="62" t="s">
        <v>45</v>
      </c>
      <c r="B58" s="43">
        <v>2795</v>
      </c>
      <c r="C58" s="43">
        <v>4573</v>
      </c>
      <c r="D58" s="43">
        <v>4791</v>
      </c>
      <c r="E58" s="43">
        <v>5573</v>
      </c>
      <c r="F58" s="43">
        <v>3870</v>
      </c>
      <c r="G58" s="43">
        <v>3079</v>
      </c>
      <c r="H58" s="43">
        <v>3350</v>
      </c>
      <c r="I58" s="43">
        <v>2840</v>
      </c>
      <c r="J58" s="43">
        <v>7980</v>
      </c>
      <c r="K58" s="43"/>
      <c r="L58" s="43"/>
      <c r="M58" s="43"/>
      <c r="N58" s="43">
        <f t="shared" si="18"/>
        <v>38851</v>
      </c>
      <c r="O58" s="10">
        <v>58000</v>
      </c>
    </row>
    <row r="59" spans="1:18" ht="15" x14ac:dyDescent="0.2">
      <c r="A59" s="61" t="s">
        <v>46</v>
      </c>
      <c r="B59" s="44">
        <v>61</v>
      </c>
      <c r="C59" s="44">
        <v>80</v>
      </c>
      <c r="D59" s="44">
        <v>99</v>
      </c>
      <c r="E59" s="44">
        <v>91</v>
      </c>
      <c r="F59" s="44">
        <v>52</v>
      </c>
      <c r="G59" s="44">
        <v>44</v>
      </c>
      <c r="H59" s="44">
        <v>19</v>
      </c>
      <c r="I59" s="44">
        <v>33</v>
      </c>
      <c r="J59" s="44">
        <v>108</v>
      </c>
      <c r="K59" s="44"/>
      <c r="L59" s="44"/>
      <c r="M59" s="44"/>
      <c r="N59" s="44">
        <f t="shared" si="18"/>
        <v>587</v>
      </c>
      <c r="O59" s="11">
        <v>800</v>
      </c>
    </row>
    <row r="60" spans="1:18" ht="15" x14ac:dyDescent="0.2">
      <c r="A60" s="108" t="s">
        <v>47</v>
      </c>
      <c r="B60" s="109">
        <v>804</v>
      </c>
      <c r="C60" s="109">
        <v>1221</v>
      </c>
      <c r="D60" s="109">
        <v>1437</v>
      </c>
      <c r="E60" s="109">
        <v>1632</v>
      </c>
      <c r="F60" s="109">
        <v>1269</v>
      </c>
      <c r="G60" s="109">
        <v>373</v>
      </c>
      <c r="H60" s="109">
        <v>168</v>
      </c>
      <c r="I60" s="109">
        <v>391</v>
      </c>
      <c r="J60" s="109">
        <v>4516</v>
      </c>
      <c r="K60" s="109"/>
      <c r="L60" s="109"/>
      <c r="M60" s="109"/>
      <c r="N60" s="109">
        <f t="shared" si="18"/>
        <v>11811</v>
      </c>
      <c r="O60" s="110">
        <v>11500</v>
      </c>
    </row>
    <row r="61" spans="1:18" ht="15" x14ac:dyDescent="0.2">
      <c r="A61" s="107" t="s">
        <v>48</v>
      </c>
      <c r="B61" s="93">
        <v>70</v>
      </c>
      <c r="C61" s="93">
        <v>150</v>
      </c>
      <c r="D61" s="93">
        <v>139</v>
      </c>
      <c r="E61" s="93">
        <v>145</v>
      </c>
      <c r="F61" s="93">
        <v>117</v>
      </c>
      <c r="G61" s="93">
        <v>46</v>
      </c>
      <c r="H61" s="93">
        <v>23</v>
      </c>
      <c r="I61" s="93">
        <v>53</v>
      </c>
      <c r="J61" s="93">
        <v>120</v>
      </c>
      <c r="K61" s="93"/>
      <c r="L61" s="93"/>
      <c r="M61" s="93"/>
      <c r="N61" s="93">
        <f t="shared" si="18"/>
        <v>863</v>
      </c>
      <c r="O61" s="87">
        <v>1100</v>
      </c>
    </row>
    <row r="62" spans="1:18" ht="15" x14ac:dyDescent="0.2">
      <c r="A62" s="63" t="s">
        <v>49</v>
      </c>
      <c r="B62" s="45">
        <v>1908</v>
      </c>
      <c r="C62" s="45">
        <v>3477</v>
      </c>
      <c r="D62" s="45">
        <v>2982</v>
      </c>
      <c r="E62" s="45">
        <v>3277</v>
      </c>
      <c r="F62" s="45">
        <v>5609</v>
      </c>
      <c r="G62" s="45">
        <v>745</v>
      </c>
      <c r="H62" s="45">
        <v>393</v>
      </c>
      <c r="I62" s="45">
        <v>2768</v>
      </c>
      <c r="J62" s="45">
        <v>3432</v>
      </c>
      <c r="K62" s="45"/>
      <c r="L62" s="45"/>
      <c r="M62" s="45"/>
      <c r="N62" s="45">
        <f t="shared" si="18"/>
        <v>24591</v>
      </c>
      <c r="O62" s="14">
        <v>25000</v>
      </c>
      <c r="P62" s="72">
        <f>SUM(N49:N62)</f>
        <v>5712654.8752000006</v>
      </c>
    </row>
    <row r="65" spans="6:6" x14ac:dyDescent="0.2">
      <c r="F65" s="72"/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D46" zoomScaleNormal="100" workbookViewId="0">
      <selection activeCell="N47" sqref="N47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t="25.5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outlineLevel="1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1" x14ac:dyDescent="0.2">
      <c r="A31" s="5" t="s">
        <v>64</v>
      </c>
      <c r="B31" s="48">
        <v>12381</v>
      </c>
      <c r="C31" s="43">
        <v>16369</v>
      </c>
      <c r="D31" s="43">
        <v>14356</v>
      </c>
      <c r="E31" s="43">
        <v>15505</v>
      </c>
      <c r="F31" s="43">
        <v>27662</v>
      </c>
      <c r="G31" s="43">
        <v>37989</v>
      </c>
      <c r="H31" s="43">
        <v>65089</v>
      </c>
      <c r="I31" s="43">
        <v>44358</v>
      </c>
      <c r="J31" s="43">
        <v>27177</v>
      </c>
      <c r="K31" s="43">
        <v>17282</v>
      </c>
      <c r="L31" s="43">
        <v>20406</v>
      </c>
      <c r="M31" s="43">
        <v>24461</v>
      </c>
      <c r="N31" s="53">
        <f>SUM(B31:M31)</f>
        <v>323035</v>
      </c>
    </row>
    <row r="32" spans="1:14" outlineLevel="1" x14ac:dyDescent="0.2">
      <c r="A32" s="6" t="s">
        <v>65</v>
      </c>
      <c r="B32" s="44">
        <v>4381</v>
      </c>
      <c r="C32" s="44">
        <v>2713</v>
      </c>
      <c r="D32" s="44">
        <v>1533</v>
      </c>
      <c r="E32" s="44">
        <v>2922</v>
      </c>
      <c r="F32" s="44">
        <v>6874</v>
      </c>
      <c r="G32" s="44">
        <v>4030</v>
      </c>
      <c r="H32" s="44">
        <v>8593</v>
      </c>
      <c r="I32" s="44">
        <v>3064</v>
      </c>
      <c r="J32" s="44">
        <v>577</v>
      </c>
      <c r="K32" s="44">
        <v>2941</v>
      </c>
      <c r="L32" s="44">
        <v>3903</v>
      </c>
      <c r="M32" s="44">
        <v>2226</v>
      </c>
      <c r="N32" s="54">
        <f>SUM(B32:M32)</f>
        <v>43757</v>
      </c>
    </row>
    <row r="33" spans="1:14" ht="25.5" outlineLevel="1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outlineLevel="1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outlineLevel="1" x14ac:dyDescent="0.2">
      <c r="A35" s="7" t="s">
        <v>68</v>
      </c>
      <c r="B35" s="43">
        <v>116</v>
      </c>
      <c r="C35" s="43">
        <v>116</v>
      </c>
      <c r="D35" s="43">
        <v>107</v>
      </c>
      <c r="E35" s="43">
        <v>151</v>
      </c>
      <c r="F35" s="43">
        <v>380</v>
      </c>
      <c r="G35" s="43">
        <v>480</v>
      </c>
      <c r="H35" s="43">
        <v>569</v>
      </c>
      <c r="I35" s="43">
        <v>496</v>
      </c>
      <c r="J35" s="43">
        <v>136</v>
      </c>
      <c r="K35" s="43">
        <v>149</v>
      </c>
      <c r="L35" s="43">
        <v>207</v>
      </c>
      <c r="M35" s="43">
        <v>162</v>
      </c>
      <c r="N35" s="53">
        <f>SUM(B35:M35)</f>
        <v>3069</v>
      </c>
    </row>
    <row r="36" spans="1:14" outlineLevel="1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outlineLevel="1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outlineLevel="1" x14ac:dyDescent="0.2">
      <c r="A38" s="12" t="s">
        <v>71</v>
      </c>
      <c r="B38" s="49">
        <v>1014</v>
      </c>
      <c r="C38" s="49">
        <v>860</v>
      </c>
      <c r="D38" s="49">
        <v>513</v>
      </c>
      <c r="E38" s="49">
        <v>713</v>
      </c>
      <c r="F38" s="49">
        <v>956</v>
      </c>
      <c r="G38" s="49">
        <v>637</v>
      </c>
      <c r="H38" s="49">
        <v>1671</v>
      </c>
      <c r="I38" s="49">
        <v>1401</v>
      </c>
      <c r="J38" s="49">
        <v>890</v>
      </c>
      <c r="K38" s="49">
        <v>740</v>
      </c>
      <c r="L38" s="49">
        <v>925</v>
      </c>
      <c r="M38" s="49">
        <v>1090</v>
      </c>
      <c r="N38" s="52">
        <f>SUM(B38:M38)</f>
        <v>11410</v>
      </c>
    </row>
    <row r="39" spans="1:14" outlineLevel="1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outlineLevel="1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outlineLevel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outlineLevel="1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6" spans="1:14" ht="15" x14ac:dyDescent="0.25">
      <c r="A46" s="9" t="s">
        <v>141</v>
      </c>
      <c r="B46" s="9" t="s">
        <v>8</v>
      </c>
      <c r="C46" s="9" t="s">
        <v>9</v>
      </c>
      <c r="D46" s="9" t="s">
        <v>10</v>
      </c>
      <c r="E46" s="9" t="s">
        <v>11</v>
      </c>
      <c r="F46" s="9" t="s">
        <v>12</v>
      </c>
      <c r="G46" s="9" t="s">
        <v>13</v>
      </c>
      <c r="H46" s="9" t="s">
        <v>14</v>
      </c>
      <c r="I46" s="9" t="s">
        <v>15</v>
      </c>
      <c r="J46" s="9" t="s">
        <v>16</v>
      </c>
      <c r="K46" s="9" t="s">
        <v>17</v>
      </c>
      <c r="L46" s="9" t="s">
        <v>18</v>
      </c>
      <c r="M46" s="9" t="s">
        <v>19</v>
      </c>
      <c r="N46" s="9" t="s">
        <v>20</v>
      </c>
    </row>
    <row r="47" spans="1:14" x14ac:dyDescent="0.2">
      <c r="A47" s="5" t="s">
        <v>64</v>
      </c>
      <c r="B47" s="48">
        <v>12007</v>
      </c>
      <c r="C47" s="43">
        <v>13841</v>
      </c>
      <c r="D47" s="43">
        <v>13900</v>
      </c>
      <c r="E47" s="43">
        <v>16089</v>
      </c>
      <c r="F47" s="43">
        <v>23843</v>
      </c>
      <c r="G47" s="43">
        <v>42450</v>
      </c>
      <c r="H47" s="43">
        <v>72235</v>
      </c>
      <c r="I47" s="43">
        <v>49702</v>
      </c>
      <c r="J47" s="43">
        <v>32588</v>
      </c>
      <c r="K47" s="43"/>
      <c r="L47" s="43"/>
      <c r="M47" s="43"/>
      <c r="N47" s="53">
        <f>SUM(B47:M47)</f>
        <v>276655</v>
      </c>
    </row>
    <row r="48" spans="1:14" x14ac:dyDescent="0.2">
      <c r="A48" s="6" t="s">
        <v>65</v>
      </c>
      <c r="B48" s="44">
        <v>3759</v>
      </c>
      <c r="C48" s="44">
        <v>2281</v>
      </c>
      <c r="D48" s="44">
        <v>1943</v>
      </c>
      <c r="E48" s="44">
        <v>3536</v>
      </c>
      <c r="F48" s="44">
        <v>7061</v>
      </c>
      <c r="G48" s="44">
        <v>3070</v>
      </c>
      <c r="H48" s="44">
        <v>4850</v>
      </c>
      <c r="I48" s="44">
        <v>3377</v>
      </c>
      <c r="J48" s="44">
        <v>1169</v>
      </c>
      <c r="K48" s="44"/>
      <c r="L48" s="44"/>
      <c r="M48" s="44"/>
      <c r="N48" s="91">
        <f t="shared" ref="N48:N54" si="1">SUM(B48:M48)</f>
        <v>31046</v>
      </c>
    </row>
    <row r="49" spans="1:15" ht="25.5" x14ac:dyDescent="0.2">
      <c r="A49" s="7" t="s">
        <v>66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53">
        <f t="shared" si="1"/>
        <v>0</v>
      </c>
    </row>
    <row r="50" spans="1:15" x14ac:dyDescent="0.2">
      <c r="A50" s="6" t="s">
        <v>67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91">
        <f t="shared" si="1"/>
        <v>0</v>
      </c>
    </row>
    <row r="51" spans="1:15" x14ac:dyDescent="0.2">
      <c r="A51" s="7" t="s">
        <v>68</v>
      </c>
      <c r="B51" s="43">
        <v>86</v>
      </c>
      <c r="C51" s="43">
        <v>99</v>
      </c>
      <c r="D51" s="43">
        <v>1269</v>
      </c>
      <c r="E51" s="43">
        <v>94</v>
      </c>
      <c r="F51" s="43">
        <v>276</v>
      </c>
      <c r="G51" s="43">
        <v>361</v>
      </c>
      <c r="H51" s="43">
        <v>815</v>
      </c>
      <c r="I51" s="43">
        <v>494</v>
      </c>
      <c r="J51" s="43">
        <v>118</v>
      </c>
      <c r="K51" s="43"/>
      <c r="L51" s="43"/>
      <c r="M51" s="43"/>
      <c r="N51" s="53">
        <f t="shared" si="1"/>
        <v>3612</v>
      </c>
    </row>
    <row r="52" spans="1:15" x14ac:dyDescent="0.2">
      <c r="A52" s="6" t="s">
        <v>69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91">
        <f t="shared" si="1"/>
        <v>0</v>
      </c>
    </row>
    <row r="53" spans="1:15" x14ac:dyDescent="0.2">
      <c r="A53" s="7" t="s">
        <v>70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53">
        <f t="shared" si="1"/>
        <v>0</v>
      </c>
    </row>
    <row r="54" spans="1:15" x14ac:dyDescent="0.2">
      <c r="A54" s="12" t="s">
        <v>71</v>
      </c>
      <c r="B54" s="49">
        <v>588</v>
      </c>
      <c r="C54" s="49">
        <v>692</v>
      </c>
      <c r="D54" s="49">
        <v>598</v>
      </c>
      <c r="E54" s="49">
        <v>623</v>
      </c>
      <c r="F54" s="49">
        <v>1003</v>
      </c>
      <c r="G54" s="49">
        <v>1275</v>
      </c>
      <c r="H54" s="49">
        <v>1576</v>
      </c>
      <c r="I54" s="49">
        <v>1497</v>
      </c>
      <c r="J54" s="49">
        <v>787</v>
      </c>
      <c r="K54" s="49"/>
      <c r="L54" s="49"/>
      <c r="M54" s="49"/>
      <c r="N54" s="105">
        <f t="shared" si="1"/>
        <v>8639</v>
      </c>
    </row>
    <row r="55" spans="1:1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5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5" x14ac:dyDescent="0.2">
      <c r="A57" s="73" t="s">
        <v>73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5" x14ac:dyDescent="0.2">
      <c r="A58" s="74" t="s">
        <v>72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E38" workbookViewId="0">
      <selection activeCell="K50" sqref="K50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outlineLevel="2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2" x14ac:dyDescent="0.2">
      <c r="A31" s="5" t="s">
        <v>74</v>
      </c>
      <c r="B31" s="43">
        <v>2530</v>
      </c>
      <c r="C31" s="43">
        <v>3755</v>
      </c>
      <c r="D31" s="43">
        <v>9383</v>
      </c>
      <c r="E31" s="43">
        <v>5607</v>
      </c>
      <c r="F31" s="43">
        <v>10960</v>
      </c>
      <c r="G31" s="43">
        <v>828</v>
      </c>
      <c r="H31" s="43">
        <v>0</v>
      </c>
      <c r="I31" s="43">
        <v>1204</v>
      </c>
      <c r="J31" s="43">
        <v>8996</v>
      </c>
      <c r="K31" s="43">
        <v>12075</v>
      </c>
      <c r="L31" s="43">
        <v>5172</v>
      </c>
      <c r="M31" s="43">
        <v>8809</v>
      </c>
      <c r="N31" s="53">
        <f>SUM(B31:M31)</f>
        <v>69319</v>
      </c>
    </row>
    <row r="32" spans="1:14" outlineLevel="2" x14ac:dyDescent="0.2">
      <c r="A32" s="6" t="s">
        <v>75</v>
      </c>
      <c r="B32" s="44">
        <v>10</v>
      </c>
      <c r="C32" s="44">
        <v>12</v>
      </c>
      <c r="D32" s="44">
        <v>20</v>
      </c>
      <c r="E32" s="44">
        <v>15</v>
      </c>
      <c r="F32" s="44">
        <v>19</v>
      </c>
      <c r="G32" s="44">
        <v>2</v>
      </c>
      <c r="H32" s="44">
        <v>0</v>
      </c>
      <c r="I32" s="44">
        <v>2</v>
      </c>
      <c r="J32" s="44">
        <v>22</v>
      </c>
      <c r="K32" s="44">
        <v>21</v>
      </c>
      <c r="L32" s="44">
        <v>17</v>
      </c>
      <c r="M32" s="44">
        <v>19</v>
      </c>
      <c r="N32" s="91">
        <f t="shared" ref="N32:N41" si="1">SUM(B32:M32)</f>
        <v>159</v>
      </c>
    </row>
    <row r="33" spans="1:14" outlineLevel="2" x14ac:dyDescent="0.2">
      <c r="A33" s="7" t="s">
        <v>76</v>
      </c>
      <c r="B33" s="43">
        <v>1</v>
      </c>
      <c r="C33" s="43">
        <v>2</v>
      </c>
      <c r="D33" s="43">
        <v>11</v>
      </c>
      <c r="E33" s="43">
        <v>4</v>
      </c>
      <c r="F33" s="43">
        <v>2</v>
      </c>
      <c r="G33" s="43">
        <v>0</v>
      </c>
      <c r="H33" s="43">
        <v>0</v>
      </c>
      <c r="I33" s="43">
        <v>0</v>
      </c>
      <c r="J33" s="43">
        <v>5</v>
      </c>
      <c r="K33" s="43">
        <v>8</v>
      </c>
      <c r="L33" s="43">
        <v>0</v>
      </c>
      <c r="M33" s="43">
        <v>2</v>
      </c>
      <c r="N33" s="53">
        <f t="shared" si="1"/>
        <v>35</v>
      </c>
    </row>
    <row r="34" spans="1:14" outlineLevel="2" x14ac:dyDescent="0.2">
      <c r="A34" s="6" t="s">
        <v>77</v>
      </c>
      <c r="B34" s="44">
        <v>11</v>
      </c>
      <c r="C34" s="44">
        <v>64</v>
      </c>
      <c r="D34" s="44">
        <v>5401</v>
      </c>
      <c r="E34" s="44">
        <v>146</v>
      </c>
      <c r="F34" s="44">
        <v>131</v>
      </c>
      <c r="G34" s="44">
        <v>0</v>
      </c>
      <c r="H34" s="44">
        <v>0</v>
      </c>
      <c r="I34" s="44">
        <v>0</v>
      </c>
      <c r="J34" s="44">
        <v>805</v>
      </c>
      <c r="K34" s="44">
        <v>7000</v>
      </c>
      <c r="L34" s="44">
        <v>0</v>
      </c>
      <c r="M34" s="44">
        <v>617</v>
      </c>
      <c r="N34" s="91">
        <f t="shared" si="1"/>
        <v>14175</v>
      </c>
    </row>
    <row r="35" spans="1:14" outlineLevel="2" x14ac:dyDescent="0.2">
      <c r="A35" s="7" t="s">
        <v>78</v>
      </c>
      <c r="B35" s="43">
        <v>1</v>
      </c>
      <c r="C35" s="43">
        <v>3</v>
      </c>
      <c r="D35" s="43">
        <v>4</v>
      </c>
      <c r="E35" s="43">
        <v>9</v>
      </c>
      <c r="F35" s="43">
        <v>12</v>
      </c>
      <c r="G35" s="43">
        <v>0</v>
      </c>
      <c r="H35" s="43">
        <v>0</v>
      </c>
      <c r="I35" s="43">
        <v>3</v>
      </c>
      <c r="J35" s="43">
        <v>2</v>
      </c>
      <c r="K35" s="43">
        <v>6</v>
      </c>
      <c r="L35" s="43">
        <v>8</v>
      </c>
      <c r="M35" s="43">
        <v>10</v>
      </c>
      <c r="N35" s="53">
        <f t="shared" si="1"/>
        <v>58</v>
      </c>
    </row>
    <row r="36" spans="1:14" outlineLevel="2" x14ac:dyDescent="0.2">
      <c r="A36" s="12" t="s">
        <v>79</v>
      </c>
      <c r="B36" s="49">
        <v>1</v>
      </c>
      <c r="C36" s="49">
        <v>1</v>
      </c>
      <c r="D36" s="49">
        <v>1</v>
      </c>
      <c r="E36" s="49">
        <v>1</v>
      </c>
      <c r="F36" s="49">
        <v>2</v>
      </c>
      <c r="G36" s="49">
        <v>0</v>
      </c>
      <c r="H36" s="49">
        <v>0</v>
      </c>
      <c r="I36" s="49">
        <v>0</v>
      </c>
      <c r="J36" s="49">
        <v>1</v>
      </c>
      <c r="K36" s="49">
        <v>1</v>
      </c>
      <c r="L36" s="49">
        <v>1</v>
      </c>
      <c r="M36" s="49">
        <v>4</v>
      </c>
      <c r="N36" s="105">
        <f t="shared" si="1"/>
        <v>13</v>
      </c>
    </row>
    <row r="37" spans="1:14" outlineLevel="2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3"/>
    </row>
    <row r="38" spans="1:14" outlineLevel="2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84"/>
    </row>
    <row r="39" spans="1:14" outlineLevel="2" x14ac:dyDescent="0.2">
      <c r="A39" s="17" t="s">
        <v>80</v>
      </c>
      <c r="B39" s="51">
        <v>97.77</v>
      </c>
      <c r="C39" s="51">
        <v>90.19</v>
      </c>
      <c r="D39" s="51">
        <v>96.21</v>
      </c>
      <c r="E39" s="51">
        <v>95.89</v>
      </c>
      <c r="F39" s="51">
        <v>86.75</v>
      </c>
      <c r="G39" s="51">
        <v>0</v>
      </c>
      <c r="H39" s="51">
        <v>0</v>
      </c>
      <c r="I39" s="51">
        <v>0</v>
      </c>
      <c r="J39" s="51">
        <v>85.03</v>
      </c>
      <c r="K39" s="51">
        <v>95.24</v>
      </c>
      <c r="L39" s="51">
        <v>85.13</v>
      </c>
      <c r="M39" s="51">
        <v>91.33</v>
      </c>
      <c r="N39" s="53">
        <f t="shared" si="1"/>
        <v>823.54</v>
      </c>
    </row>
    <row r="40" spans="1:14" outlineLevel="2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91">
        <f t="shared" si="1"/>
        <v>0</v>
      </c>
    </row>
    <row r="41" spans="1:14" outlineLevel="2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4">
        <f t="shared" si="1"/>
        <v>0</v>
      </c>
    </row>
    <row r="45" spans="1:14" ht="15" x14ac:dyDescent="0.25">
      <c r="A45" s="9" t="s">
        <v>140</v>
      </c>
      <c r="B45" s="9" t="s">
        <v>8</v>
      </c>
      <c r="C45" s="9" t="s">
        <v>9</v>
      </c>
      <c r="D45" s="9" t="s">
        <v>10</v>
      </c>
      <c r="E45" s="9" t="s">
        <v>11</v>
      </c>
      <c r="F45" s="9" t="s">
        <v>12</v>
      </c>
      <c r="G45" s="9" t="s">
        <v>13</v>
      </c>
      <c r="H45" s="9" t="s">
        <v>14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20</v>
      </c>
    </row>
    <row r="46" spans="1:14" x14ac:dyDescent="0.2">
      <c r="A46" s="5" t="s">
        <v>74</v>
      </c>
      <c r="B46" s="43">
        <v>4399</v>
      </c>
      <c r="C46" s="43">
        <v>6382</v>
      </c>
      <c r="D46" s="43">
        <v>9643</v>
      </c>
      <c r="E46" s="43">
        <v>6600</v>
      </c>
      <c r="F46" s="43">
        <v>12809</v>
      </c>
      <c r="G46" s="43">
        <v>90</v>
      </c>
      <c r="H46" s="43">
        <v>0</v>
      </c>
      <c r="I46" s="43">
        <v>954</v>
      </c>
      <c r="J46" s="43">
        <v>8269</v>
      </c>
      <c r="K46" s="43"/>
      <c r="L46" s="43"/>
      <c r="M46" s="43"/>
      <c r="N46" s="53">
        <f>SUM(B46:M46)</f>
        <v>49146</v>
      </c>
    </row>
    <row r="47" spans="1:14" x14ac:dyDescent="0.2">
      <c r="A47" s="6" t="s">
        <v>145</v>
      </c>
      <c r="B47" s="44">
        <v>100</v>
      </c>
      <c r="C47" s="44">
        <v>95.78</v>
      </c>
      <c r="D47" s="44">
        <v>98.59</v>
      </c>
      <c r="E47" s="44">
        <v>98.31</v>
      </c>
      <c r="F47" s="44">
        <v>100</v>
      </c>
      <c r="G47" s="44">
        <v>0</v>
      </c>
      <c r="H47" s="44">
        <v>0</v>
      </c>
      <c r="I47" s="44">
        <v>0</v>
      </c>
      <c r="J47" s="44">
        <v>96.42</v>
      </c>
      <c r="K47" s="44"/>
      <c r="L47" s="44"/>
      <c r="M47" s="44"/>
      <c r="N47" s="91">
        <f t="shared" ref="N47:N50" si="2">SUM(B47:M47)</f>
        <v>589.1</v>
      </c>
    </row>
    <row r="48" spans="1:14" x14ac:dyDescent="0.2">
      <c r="A48" s="7" t="s">
        <v>146</v>
      </c>
      <c r="B48" s="43">
        <v>126</v>
      </c>
      <c r="C48" s="43">
        <v>42</v>
      </c>
      <c r="D48" s="43">
        <v>5004</v>
      </c>
      <c r="E48" s="43">
        <v>0</v>
      </c>
      <c r="F48" s="43">
        <v>366</v>
      </c>
      <c r="G48" s="43">
        <v>0</v>
      </c>
      <c r="H48" s="43">
        <v>0</v>
      </c>
      <c r="I48" s="43">
        <v>0</v>
      </c>
      <c r="J48" s="43">
        <v>348</v>
      </c>
      <c r="K48" s="43"/>
      <c r="L48" s="43"/>
      <c r="M48" s="43"/>
      <c r="N48" s="53">
        <f t="shared" si="2"/>
        <v>5886</v>
      </c>
    </row>
    <row r="49" spans="1:15" x14ac:dyDescent="0.2">
      <c r="A49" s="6" t="s">
        <v>147</v>
      </c>
      <c r="B49" s="44">
        <v>365</v>
      </c>
      <c r="C49" s="44">
        <v>388</v>
      </c>
      <c r="D49" s="44">
        <v>699</v>
      </c>
      <c r="E49" s="44">
        <v>596</v>
      </c>
      <c r="F49" s="44">
        <v>800</v>
      </c>
      <c r="G49" s="44">
        <v>0</v>
      </c>
      <c r="H49" s="44">
        <v>0</v>
      </c>
      <c r="I49" s="44">
        <v>50</v>
      </c>
      <c r="J49" s="44">
        <v>1350</v>
      </c>
      <c r="K49" s="44"/>
      <c r="L49" s="44"/>
      <c r="M49" s="44"/>
      <c r="N49" s="91">
        <f t="shared" si="2"/>
        <v>4248</v>
      </c>
    </row>
    <row r="50" spans="1:15" x14ac:dyDescent="0.2">
      <c r="A50" s="13" t="s">
        <v>165</v>
      </c>
      <c r="B50" s="45">
        <v>2</v>
      </c>
      <c r="C50" s="45">
        <v>3</v>
      </c>
      <c r="D50" s="45">
        <v>3</v>
      </c>
      <c r="E50" s="45">
        <v>6</v>
      </c>
      <c r="F50" s="45">
        <v>11</v>
      </c>
      <c r="G50" s="45">
        <v>0</v>
      </c>
      <c r="H50" s="45">
        <v>1</v>
      </c>
      <c r="I50" s="45">
        <v>3</v>
      </c>
      <c r="J50" s="45">
        <v>0</v>
      </c>
      <c r="K50" s="45"/>
      <c r="L50" s="45"/>
      <c r="M50" s="45"/>
      <c r="N50" s="84">
        <f t="shared" si="2"/>
        <v>29</v>
      </c>
    </row>
    <row r="51" spans="1:15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3"/>
    </row>
    <row r="52" spans="1:15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84"/>
    </row>
    <row r="53" spans="1:15" x14ac:dyDescent="0.2">
      <c r="A53" s="17" t="s">
        <v>80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3">
        <f t="shared" ref="N53:N55" si="3">SUM(B53:M53)</f>
        <v>0</v>
      </c>
    </row>
    <row r="54" spans="1:15" x14ac:dyDescent="0.2">
      <c r="A54" s="6" t="s">
        <v>81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91">
        <f t="shared" si="3"/>
        <v>0</v>
      </c>
    </row>
    <row r="55" spans="1:15" x14ac:dyDescent="0.2">
      <c r="A55" s="13" t="s">
        <v>82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84">
        <f t="shared" si="3"/>
        <v>0</v>
      </c>
      <c r="O55" s="72">
        <f>SUM(N46:N55)</f>
        <v>59898.1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40"/>
  <sheetViews>
    <sheetView topLeftCell="A35" workbookViewId="0">
      <selection activeCell="S68" sqref="S68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4" spans="1:15" ht="15" hidden="1" outlineLevel="1" x14ac:dyDescent="0.25">
      <c r="A4" s="80" t="s">
        <v>41</v>
      </c>
      <c r="B4" s="80" t="s">
        <v>8</v>
      </c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88</v>
      </c>
    </row>
    <row r="5" spans="1:15" ht="15" hidden="1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hidden="1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hidden="1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hidden="1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hidden="1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hidden="1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hidden="1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hidden="1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hidden="1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hidden="1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hidden="1" outlineLevel="1" x14ac:dyDescent="0.2">
      <c r="A16" s="62" t="s">
        <v>49</v>
      </c>
      <c r="B16" s="81">
        <f>Kirjasto!B16</f>
        <v>1182</v>
      </c>
      <c r="C16" s="81">
        <f>Kirjasto!C16</f>
        <v>2046</v>
      </c>
      <c r="D16" s="81">
        <f>Kirjasto!D16</f>
        <v>2462</v>
      </c>
      <c r="E16" s="81">
        <f>Kirjasto!E16</f>
        <v>2781</v>
      </c>
      <c r="F16" s="81">
        <f>Kirjasto!F16</f>
        <v>3855</v>
      </c>
      <c r="G16" s="81">
        <f>Kirjasto!G16</f>
        <v>583</v>
      </c>
      <c r="H16" s="81">
        <f>Kirjasto!H16</f>
        <v>242</v>
      </c>
      <c r="I16" s="81">
        <f>Kirjasto!I16</f>
        <v>1866</v>
      </c>
      <c r="J16" s="81">
        <f>Kirjasto!J16</f>
        <v>2670</v>
      </c>
      <c r="K16" s="81">
        <f>Kirjasto!K16</f>
        <v>4105</v>
      </c>
      <c r="L16" s="81">
        <f>Kirjasto!L16</f>
        <v>4717</v>
      </c>
      <c r="M16" s="81">
        <f>Kirjasto!M16</f>
        <v>1561</v>
      </c>
      <c r="N16" s="57">
        <f t="shared" si="0"/>
        <v>28070</v>
      </c>
      <c r="O16" s="57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collapsed="1" x14ac:dyDescent="0.2">
      <c r="A21" s="67"/>
    </row>
    <row r="22" spans="1:15" ht="15" hidden="1" outlineLevel="1" x14ac:dyDescent="0.25">
      <c r="A22" s="80" t="s">
        <v>94</v>
      </c>
      <c r="B22" s="80" t="s">
        <v>8</v>
      </c>
      <c r="C22" s="80" t="s">
        <v>9</v>
      </c>
      <c r="D22" s="80" t="s">
        <v>10</v>
      </c>
      <c r="E22" s="80" t="s">
        <v>11</v>
      </c>
      <c r="F22" s="80" t="s">
        <v>12</v>
      </c>
      <c r="G22" s="80" t="s">
        <v>13</v>
      </c>
      <c r="H22" s="80" t="s">
        <v>14</v>
      </c>
      <c r="I22" s="80" t="s">
        <v>15</v>
      </c>
      <c r="J22" s="80" t="s">
        <v>16</v>
      </c>
      <c r="K22" s="80" t="s">
        <v>17</v>
      </c>
      <c r="L22" s="80" t="s">
        <v>18</v>
      </c>
      <c r="M22" s="80" t="s">
        <v>19</v>
      </c>
      <c r="N22" s="80" t="s">
        <v>20</v>
      </c>
      <c r="O22" s="80" t="s">
        <v>88</v>
      </c>
    </row>
    <row r="23" spans="1:15" ht="15" hidden="1" outlineLevel="1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178913</v>
      </c>
      <c r="E23" s="53">
        <f>Kirjasto!E31</f>
        <v>179723</v>
      </c>
      <c r="F23" s="53">
        <f>Kirjasto!F31</f>
        <v>155836</v>
      </c>
      <c r="G23" s="53">
        <f>Kirjasto!G31</f>
        <v>131736</v>
      </c>
      <c r="H23" s="53">
        <f>Kirjasto!H31</f>
        <v>135762</v>
      </c>
      <c r="I23" s="53">
        <f>Kirjasto!I31</f>
        <v>156995</v>
      </c>
      <c r="J23" s="53">
        <f>Kirjasto!J31</f>
        <v>178743</v>
      </c>
      <c r="K23" s="53">
        <f>Kirjasto!K31</f>
        <v>185489</v>
      </c>
      <c r="L23" s="53">
        <f>Kirjasto!L31</f>
        <v>159377</v>
      </c>
      <c r="M23" s="53">
        <f>Kirjasto!M31</f>
        <v>149295</v>
      </c>
      <c r="N23" s="10">
        <f>SUM(B23:M23)</f>
        <v>1935676</v>
      </c>
      <c r="O23" s="10"/>
    </row>
    <row r="24" spans="1:15" ht="28.5" hidden="1" outlineLevel="1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6881</v>
      </c>
      <c r="E24" s="53">
        <f>Kirjasto!E32</f>
        <v>5418</v>
      </c>
      <c r="F24" s="53">
        <f>Kirjasto!F32</f>
        <v>5049</v>
      </c>
      <c r="G24" s="53">
        <f>Kirjasto!G32</f>
        <v>7425</v>
      </c>
      <c r="H24" s="53">
        <f>Kirjasto!H32</f>
        <v>7548</v>
      </c>
      <c r="I24" s="53">
        <f>Kirjasto!I32</f>
        <v>6792</v>
      </c>
      <c r="J24" s="53">
        <f>Kirjasto!J32</f>
        <v>7783</v>
      </c>
      <c r="K24" s="53">
        <f>Kirjasto!K32</f>
        <v>11000</v>
      </c>
      <c r="L24" s="53">
        <f>Kirjasto!L32</f>
        <v>7809</v>
      </c>
      <c r="M24" s="53">
        <f>Kirjasto!M32</f>
        <v>9329</v>
      </c>
      <c r="N24" s="10">
        <f t="shared" ref="N24:N34" si="1">SUM(B24:M24)</f>
        <v>85668</v>
      </c>
      <c r="O24" s="10"/>
    </row>
    <row r="25" spans="1:15" ht="15" hidden="1" outlineLevel="1" x14ac:dyDescent="0.2">
      <c r="A25" s="61" t="s">
        <v>83</v>
      </c>
      <c r="B25" s="54">
        <f>Kirjasto!B33</f>
        <v>156010</v>
      </c>
      <c r="C25" s="54">
        <f>Kirjasto!C33</f>
        <v>148678</v>
      </c>
      <c r="D25" s="54">
        <f>Kirjasto!D33</f>
        <v>158439</v>
      </c>
      <c r="E25" s="54">
        <f>Kirjasto!E33</f>
        <v>113642</v>
      </c>
      <c r="F25" s="54">
        <f>Kirjasto!F33</f>
        <v>109811</v>
      </c>
      <c r="G25" s="54">
        <f>Kirjasto!G33</f>
        <v>104058</v>
      </c>
      <c r="H25" s="54">
        <f>Kirjasto!H33</f>
        <v>105171</v>
      </c>
      <c r="I25" s="54">
        <f>Kirjasto!I33</f>
        <v>117800</v>
      </c>
      <c r="J25" s="54">
        <f>Kirjasto!J33</f>
        <v>134025</v>
      </c>
      <c r="K25" s="54">
        <f>Kirjasto!K33</f>
        <v>135038</v>
      </c>
      <c r="L25" s="54">
        <f>Kirjasto!L33</f>
        <v>116483</v>
      </c>
      <c r="M25" s="54">
        <f>Kirjasto!M33</f>
        <v>124968</v>
      </c>
      <c r="N25" s="11">
        <f t="shared" si="1"/>
        <v>1524123</v>
      </c>
      <c r="O25" s="11"/>
    </row>
    <row r="26" spans="1:15" hidden="1" outlineLevel="1" x14ac:dyDescent="0.2">
      <c r="A26" s="6" t="s">
        <v>87</v>
      </c>
      <c r="B26" s="54">
        <f>Kirjasto!B34</f>
        <v>81718.038</v>
      </c>
      <c r="C26" s="54">
        <f>Kirjasto!C34</f>
        <v>77877.536399999997</v>
      </c>
      <c r="D26" s="54">
        <f>Kirjasto!D34</f>
        <v>82990.348200000008</v>
      </c>
      <c r="E26" s="54">
        <f>Kirjasto!E34</f>
        <v>59525.679600000003</v>
      </c>
      <c r="F26" s="54">
        <f>Kirjasto!F34</f>
        <v>57519.001799999998</v>
      </c>
      <c r="G26" s="54">
        <f>Kirjasto!G34</f>
        <v>54505.580399999999</v>
      </c>
      <c r="H26" s="54">
        <f>Kirjasto!H34</f>
        <v>55088.569800000005</v>
      </c>
      <c r="I26" s="54">
        <f>Kirjasto!I34</f>
        <v>61703.64</v>
      </c>
      <c r="J26" s="54">
        <f>Kirjasto!J34</f>
        <v>70202.294999999998</v>
      </c>
      <c r="K26" s="54">
        <f>Kirjasto!K34</f>
        <v>70732.904400000014</v>
      </c>
      <c r="L26" s="54">
        <f>Kirjasto!L34</f>
        <v>61013.795400000003</v>
      </c>
      <c r="M26" s="54">
        <f>Kirjasto!M34</f>
        <v>65458.238400000009</v>
      </c>
      <c r="N26" s="11">
        <f t="shared" si="1"/>
        <v>798335.6274</v>
      </c>
      <c r="O26" s="11"/>
    </row>
    <row r="27" spans="1:15" ht="15" hidden="1" outlineLevel="1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286771</v>
      </c>
      <c r="E27" s="53">
        <f>Kirjasto!E35</f>
        <v>254240</v>
      </c>
      <c r="F27" s="53">
        <f>Kirjasto!F35</f>
        <v>240739</v>
      </c>
      <c r="G27" s="53">
        <f>Kirjasto!G35</f>
        <v>240080</v>
      </c>
      <c r="H27" s="53">
        <f>Kirjasto!H35</f>
        <v>248251</v>
      </c>
      <c r="I27" s="53">
        <f>Kirjasto!I35</f>
        <v>254615</v>
      </c>
      <c r="J27" s="53">
        <f>Kirjasto!J35</f>
        <v>271003</v>
      </c>
      <c r="K27" s="53">
        <f>Kirjasto!K35</f>
        <v>273545</v>
      </c>
      <c r="L27" s="53">
        <f>Kirjasto!L35</f>
        <v>207053</v>
      </c>
      <c r="M27" s="53">
        <f>Kirjasto!M35</f>
        <v>271523</v>
      </c>
      <c r="N27" s="10">
        <f t="shared" si="1"/>
        <v>3074226</v>
      </c>
      <c r="O27" s="10"/>
    </row>
    <row r="28" spans="1:15" ht="15" hidden="1" outlineLevel="1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3017</v>
      </c>
      <c r="E28" s="54">
        <f>Kirjasto!E38</f>
        <v>2610</v>
      </c>
      <c r="F28" s="54">
        <f>Kirjasto!F38</f>
        <v>2633</v>
      </c>
      <c r="G28" s="54">
        <f>Kirjasto!G38</f>
        <v>2398</v>
      </c>
      <c r="H28" s="54">
        <f>Kirjasto!H38</f>
        <v>2226</v>
      </c>
      <c r="I28" s="54">
        <f>Kirjasto!I38</f>
        <v>2834</v>
      </c>
      <c r="J28" s="54">
        <f>Kirjasto!J38</f>
        <v>3156</v>
      </c>
      <c r="K28" s="54">
        <f>Kirjasto!K38</f>
        <v>3193</v>
      </c>
      <c r="L28" s="54">
        <f>Kirjasto!L38</f>
        <v>2514</v>
      </c>
      <c r="M28" s="54">
        <f>Kirjasto!M38</f>
        <v>2796</v>
      </c>
      <c r="N28" s="11">
        <f t="shared" si="1"/>
        <v>32845</v>
      </c>
      <c r="O28" s="11"/>
    </row>
    <row r="29" spans="1:15" ht="28.5" hidden="1" outlineLevel="1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992</v>
      </c>
      <c r="E29" s="54">
        <f>Kirjasto!E39</f>
        <v>872</v>
      </c>
      <c r="F29" s="54">
        <f>Kirjasto!F39</f>
        <v>953</v>
      </c>
      <c r="G29" s="54">
        <f>Kirjasto!G39</f>
        <v>1134</v>
      </c>
      <c r="H29" s="54">
        <f>Kirjasto!H39</f>
        <v>1222</v>
      </c>
      <c r="I29" s="54">
        <f>Kirjasto!I39</f>
        <v>1098</v>
      </c>
      <c r="J29" s="54">
        <f>Kirjasto!J39</f>
        <v>1214</v>
      </c>
      <c r="K29" s="54">
        <f>Kirjasto!K39</f>
        <v>1293</v>
      </c>
      <c r="L29" s="54">
        <f>Kirjasto!L39</f>
        <v>948</v>
      </c>
      <c r="M29" s="54">
        <f>Kirjasto!M39</f>
        <v>1084</v>
      </c>
      <c r="N29" s="11">
        <f t="shared" si="1"/>
        <v>12774</v>
      </c>
      <c r="O29" s="11"/>
    </row>
    <row r="30" spans="1:15" ht="15" hidden="1" outlineLevel="1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5753</v>
      </c>
      <c r="E30" s="53">
        <f>Kirjasto!E40</f>
        <v>5060</v>
      </c>
      <c r="F30" s="53">
        <f>Kirjasto!F40</f>
        <v>4091</v>
      </c>
      <c r="G30" s="53">
        <f>Kirjasto!G40</f>
        <v>3392</v>
      </c>
      <c r="H30" s="53">
        <f>Kirjasto!H40</f>
        <v>2550</v>
      </c>
      <c r="I30" s="53">
        <f>Kirjasto!I40</f>
        <v>3348</v>
      </c>
      <c r="J30" s="53">
        <f>Kirjasto!J40</f>
        <v>3439</v>
      </c>
      <c r="K30" s="53">
        <f>Kirjasto!K40</f>
        <v>6371</v>
      </c>
      <c r="L30" s="53">
        <f>Kirjasto!L40</f>
        <v>7303</v>
      </c>
      <c r="M30" s="53">
        <f>Kirjasto!M40</f>
        <v>7764</v>
      </c>
      <c r="N30" s="10">
        <f t="shared" si="1"/>
        <v>57732</v>
      </c>
      <c r="O30" s="10"/>
    </row>
    <row r="31" spans="1:15" ht="15" hidden="1" outlineLevel="1" x14ac:dyDescent="0.2">
      <c r="A31" s="61" t="s">
        <v>46</v>
      </c>
      <c r="B31" s="54">
        <f>Kirjasto!B41</f>
        <v>78</v>
      </c>
      <c r="C31" s="54">
        <f>Kirjasto!C41</f>
        <v>86</v>
      </c>
      <c r="D31" s="54">
        <f>Kirjasto!D41</f>
        <v>105</v>
      </c>
      <c r="E31" s="54">
        <f>Kirjasto!E41</f>
        <v>86</v>
      </c>
      <c r="F31" s="54">
        <f>Kirjasto!F41</f>
        <v>66</v>
      </c>
      <c r="G31" s="54">
        <f>Kirjasto!G41</f>
        <v>16</v>
      </c>
      <c r="H31" s="54">
        <f>Kirjasto!H41</f>
        <v>8</v>
      </c>
      <c r="I31" s="54">
        <f>Kirjasto!I41</f>
        <v>24</v>
      </c>
      <c r="J31" s="54">
        <f>Kirjasto!J41</f>
        <v>100</v>
      </c>
      <c r="K31" s="54">
        <f>Kirjasto!K41</f>
        <v>110</v>
      </c>
      <c r="L31" s="54">
        <f>Kirjasto!L41</f>
        <v>85</v>
      </c>
      <c r="M31" s="54">
        <f>Kirjasto!M41</f>
        <v>63</v>
      </c>
      <c r="N31" s="11">
        <f t="shared" si="1"/>
        <v>827</v>
      </c>
      <c r="O31" s="11"/>
    </row>
    <row r="32" spans="1:15" ht="15" hidden="1" outlineLevel="1" x14ac:dyDescent="0.2">
      <c r="A32" s="62" t="s">
        <v>47</v>
      </c>
      <c r="B32" s="53">
        <f>Kirjasto!B42</f>
        <v>1112</v>
      </c>
      <c r="C32" s="53">
        <f>Kirjasto!C42</f>
        <v>1272</v>
      </c>
      <c r="D32" s="53">
        <f>Kirjasto!D42</f>
        <v>1398</v>
      </c>
      <c r="E32" s="53">
        <f>Kirjasto!E42</f>
        <v>1462</v>
      </c>
      <c r="F32" s="53">
        <f>Kirjasto!F42</f>
        <v>925</v>
      </c>
      <c r="G32" s="53">
        <f>Kirjasto!G42</f>
        <v>112</v>
      </c>
      <c r="H32" s="53">
        <f>Kirjasto!H42</f>
        <v>62</v>
      </c>
      <c r="I32" s="53">
        <f>Kirjasto!I42</f>
        <v>388</v>
      </c>
      <c r="J32" s="53">
        <f>Kirjasto!J42</f>
        <v>1762</v>
      </c>
      <c r="K32" s="53">
        <f>Kirjasto!K42</f>
        <v>1674</v>
      </c>
      <c r="L32" s="53">
        <f>Kirjasto!L42</f>
        <v>1151</v>
      </c>
      <c r="M32" s="53">
        <f>Kirjasto!M42</f>
        <v>1004</v>
      </c>
      <c r="N32" s="10">
        <f t="shared" si="1"/>
        <v>12322</v>
      </c>
      <c r="O32" s="10"/>
    </row>
    <row r="33" spans="1:15" ht="30" hidden="1" outlineLevel="1" x14ac:dyDescent="0.2">
      <c r="A33" s="61" t="s">
        <v>48</v>
      </c>
      <c r="B33" s="54">
        <f>Kirjasto!B43</f>
        <v>78</v>
      </c>
      <c r="C33" s="54">
        <f>Kirjasto!C43</f>
        <v>156</v>
      </c>
      <c r="D33" s="54">
        <f>Kirjasto!D43</f>
        <v>169</v>
      </c>
      <c r="E33" s="54">
        <f>Kirjasto!E43</f>
        <v>133</v>
      </c>
      <c r="F33" s="54">
        <f>Kirjasto!F43</f>
        <v>113</v>
      </c>
      <c r="G33" s="54">
        <f>Kirjasto!G43</f>
        <v>56</v>
      </c>
      <c r="H33" s="54">
        <f>Kirjasto!H43</f>
        <v>11</v>
      </c>
      <c r="I33" s="54">
        <f>Kirjasto!I43</f>
        <v>40</v>
      </c>
      <c r="J33" s="54">
        <f>Kirjasto!J43</f>
        <v>113</v>
      </c>
      <c r="K33" s="54">
        <f>Kirjasto!K43</f>
        <v>187</v>
      </c>
      <c r="L33" s="54">
        <f>Kirjasto!L43</f>
        <v>159</v>
      </c>
      <c r="M33" s="54">
        <f>Kirjasto!M43</f>
        <v>60</v>
      </c>
      <c r="N33" s="11">
        <f t="shared" si="1"/>
        <v>1275</v>
      </c>
      <c r="O33" s="11"/>
    </row>
    <row r="34" spans="1:15" ht="15" hidden="1" outlineLevel="1" x14ac:dyDescent="0.2">
      <c r="A34" s="62" t="s">
        <v>49</v>
      </c>
      <c r="B34" s="81">
        <f>Kirjasto!B44</f>
        <v>1193</v>
      </c>
      <c r="C34" s="81">
        <f>Kirjasto!C44</f>
        <v>2920</v>
      </c>
      <c r="D34" s="81">
        <f>Kirjasto!D44</f>
        <v>2943</v>
      </c>
      <c r="E34" s="81">
        <f>Kirjasto!E44</f>
        <v>2074</v>
      </c>
      <c r="F34" s="81">
        <f>Kirjasto!F44</f>
        <v>2717</v>
      </c>
      <c r="G34" s="81">
        <f>Kirjasto!G44</f>
        <v>1022</v>
      </c>
      <c r="H34" s="81">
        <f>Kirjasto!H44</f>
        <v>192</v>
      </c>
      <c r="I34" s="81">
        <f>Kirjasto!I44</f>
        <v>1203</v>
      </c>
      <c r="J34" s="81">
        <f>Kirjasto!J44</f>
        <v>3715</v>
      </c>
      <c r="K34" s="81">
        <f>Kirjasto!K44</f>
        <v>4214</v>
      </c>
      <c r="L34" s="81">
        <f>Kirjasto!L44</f>
        <v>4434</v>
      </c>
      <c r="M34" s="81">
        <f>Kirjasto!M44</f>
        <v>1341</v>
      </c>
      <c r="N34" s="57">
        <f t="shared" si="1"/>
        <v>27968</v>
      </c>
      <c r="O34" s="57"/>
    </row>
    <row r="35" spans="1:15" collapsed="1" x14ac:dyDescent="0.2"/>
    <row r="37" spans="1:15" ht="15" x14ac:dyDescent="0.25">
      <c r="A37" s="9" t="s">
        <v>142</v>
      </c>
      <c r="B37" s="9" t="s">
        <v>8</v>
      </c>
      <c r="C37" s="9" t="s">
        <v>9</v>
      </c>
      <c r="D37" s="9" t="s">
        <v>10</v>
      </c>
      <c r="E37" s="9" t="s">
        <v>11</v>
      </c>
      <c r="F37" s="9" t="s">
        <v>12</v>
      </c>
      <c r="G37" s="9" t="s">
        <v>13</v>
      </c>
      <c r="H37" s="9" t="s">
        <v>14</v>
      </c>
      <c r="I37" s="9" t="s">
        <v>15</v>
      </c>
      <c r="J37" s="9" t="s">
        <v>16</v>
      </c>
      <c r="K37" s="9" t="s">
        <v>17</v>
      </c>
      <c r="L37" s="9" t="s">
        <v>18</v>
      </c>
      <c r="M37" s="9" t="s">
        <v>19</v>
      </c>
      <c r="N37" s="9" t="s">
        <v>20</v>
      </c>
      <c r="O37" s="9" t="s">
        <v>88</v>
      </c>
    </row>
    <row r="38" spans="1:15" ht="15" x14ac:dyDescent="0.2">
      <c r="A38" s="60" t="s">
        <v>42</v>
      </c>
      <c r="B38" s="43">
        <f>Kirjasto!B49</f>
        <v>160910</v>
      </c>
      <c r="C38" s="43">
        <f>Kirjasto!C49</f>
        <v>170208</v>
      </c>
      <c r="D38" s="43">
        <f>Kirjasto!D49</f>
        <v>174352</v>
      </c>
      <c r="E38" s="43">
        <f>Kirjasto!E49</f>
        <v>178570</v>
      </c>
      <c r="F38" s="43">
        <f>Kirjasto!F49</f>
        <v>166653</v>
      </c>
      <c r="G38" s="43">
        <f>Kirjasto!G49</f>
        <v>135608</v>
      </c>
      <c r="H38" s="43">
        <f>Kirjasto!H49</f>
        <v>135554</v>
      </c>
      <c r="I38" s="43">
        <f>Kirjasto!I49</f>
        <v>170618</v>
      </c>
      <c r="J38" s="43">
        <f>Kirjasto!J49</f>
        <v>182432</v>
      </c>
      <c r="K38" s="43">
        <f>Kirjasto!K49</f>
        <v>0</v>
      </c>
      <c r="L38" s="43">
        <f>Kirjasto!L49</f>
        <v>0</v>
      </c>
      <c r="M38" s="43">
        <f>Kirjasto!M49</f>
        <v>0</v>
      </c>
      <c r="N38" s="10">
        <f>SUM(B38:M38)</f>
        <v>1474905</v>
      </c>
      <c r="O38" s="10">
        <f>Kirjasto!O49</f>
        <v>1950000</v>
      </c>
    </row>
    <row r="39" spans="1:15" ht="28.5" x14ac:dyDescent="0.2">
      <c r="A39" s="64" t="s">
        <v>89</v>
      </c>
      <c r="B39" s="43">
        <f>Kirjasto!B50</f>
        <v>10190</v>
      </c>
      <c r="C39" s="43">
        <f>Kirjasto!C50</f>
        <v>10257</v>
      </c>
      <c r="D39" s="43">
        <f>Kirjasto!D50</f>
        <v>11512</v>
      </c>
      <c r="E39" s="43">
        <f>Kirjasto!E50</f>
        <v>13172</v>
      </c>
      <c r="F39" s="43">
        <f>Kirjasto!F50</f>
        <v>11106</v>
      </c>
      <c r="G39" s="43">
        <f>Kirjasto!G50</f>
        <v>10755</v>
      </c>
      <c r="H39" s="43">
        <f>Kirjasto!H50</f>
        <v>13345</v>
      </c>
      <c r="I39" s="43">
        <f>Kirjasto!I50</f>
        <v>13491</v>
      </c>
      <c r="J39" s="43">
        <f>Kirjasto!J50</f>
        <v>15242</v>
      </c>
      <c r="K39" s="43">
        <f>Kirjasto!K50</f>
        <v>0</v>
      </c>
      <c r="L39" s="43">
        <f>Kirjasto!L50</f>
        <v>0</v>
      </c>
      <c r="M39" s="43">
        <f>Kirjasto!M50</f>
        <v>0</v>
      </c>
      <c r="N39" s="10">
        <f t="shared" ref="N39:N51" si="2">SUM(B39:M39)</f>
        <v>109070</v>
      </c>
      <c r="O39" s="10">
        <f>Kirjasto!O50</f>
        <v>0</v>
      </c>
    </row>
    <row r="40" spans="1:15" ht="15" x14ac:dyDescent="0.2">
      <c r="A40" s="61" t="s">
        <v>83</v>
      </c>
      <c r="B40" s="90">
        <f>Kirjasto!B51</f>
        <v>139448</v>
      </c>
      <c r="C40" s="90">
        <f>Kirjasto!C51</f>
        <v>130592</v>
      </c>
      <c r="D40" s="90">
        <f>Kirjasto!D51</f>
        <v>144219</v>
      </c>
      <c r="E40" s="90">
        <f>Kirjasto!E51</f>
        <v>129417</v>
      </c>
      <c r="F40" s="90">
        <f>Kirjasto!F51</f>
        <v>120516</v>
      </c>
      <c r="G40" s="90">
        <f>Kirjasto!G51</f>
        <v>107752</v>
      </c>
      <c r="H40" s="90">
        <f>Kirjasto!H51</f>
        <v>107673</v>
      </c>
      <c r="I40" s="90">
        <f>Kirjasto!I51</f>
        <v>129809</v>
      </c>
      <c r="J40" s="90">
        <f>Kirjasto!J51</f>
        <v>142172</v>
      </c>
      <c r="K40" s="90">
        <f>Kirjasto!K51</f>
        <v>0</v>
      </c>
      <c r="L40" s="90">
        <f>Kirjasto!L51</f>
        <v>0</v>
      </c>
      <c r="M40" s="90">
        <f>Kirjasto!M51</f>
        <v>0</v>
      </c>
      <c r="N40" s="44">
        <f t="shared" si="2"/>
        <v>1151598</v>
      </c>
      <c r="O40" s="97">
        <f>Kirjasto!O51</f>
        <v>1400000</v>
      </c>
    </row>
    <row r="41" spans="1:15" x14ac:dyDescent="0.2">
      <c r="A41" s="6" t="s">
        <v>161</v>
      </c>
      <c r="B41" s="44">
        <f t="shared" ref="B41:M41" si="3">SUM(B40/100*45.28)</f>
        <v>63142.054400000001</v>
      </c>
      <c r="C41" s="44">
        <f t="shared" si="3"/>
        <v>59132.057600000007</v>
      </c>
      <c r="D41" s="44">
        <f t="shared" si="3"/>
        <v>65302.363200000007</v>
      </c>
      <c r="E41" s="44">
        <f t="shared" si="3"/>
        <v>58600.017600000006</v>
      </c>
      <c r="F41" s="44">
        <f t="shared" si="3"/>
        <v>54569.644800000002</v>
      </c>
      <c r="G41" s="44">
        <f t="shared" si="3"/>
        <v>48790.105600000003</v>
      </c>
      <c r="H41" s="44">
        <f t="shared" si="3"/>
        <v>48754.3344</v>
      </c>
      <c r="I41" s="44">
        <f t="shared" si="3"/>
        <v>58777.515199999994</v>
      </c>
      <c r="J41" s="44">
        <f t="shared" si="3"/>
        <v>64375.481600000006</v>
      </c>
      <c r="K41" s="44">
        <f t="shared" si="3"/>
        <v>0</v>
      </c>
      <c r="L41" s="44">
        <f t="shared" si="3"/>
        <v>0</v>
      </c>
      <c r="M41" s="44">
        <f t="shared" si="3"/>
        <v>0</v>
      </c>
      <c r="N41" s="44">
        <f t="shared" si="2"/>
        <v>521443.57439999998</v>
      </c>
      <c r="O41" s="97">
        <f>Kirjasto!O52</f>
        <v>0</v>
      </c>
    </row>
    <row r="42" spans="1:15" ht="15" x14ac:dyDescent="0.2">
      <c r="A42" s="62" t="s">
        <v>126</v>
      </c>
      <c r="B42" s="43">
        <f>Kirjasto!B53</f>
        <v>266919</v>
      </c>
      <c r="C42" s="43">
        <f>Kirjasto!C53</f>
        <v>279099</v>
      </c>
      <c r="D42" s="43">
        <f>Kirjasto!D53</f>
        <v>273805</v>
      </c>
      <c r="E42" s="43">
        <f>Kirjasto!E53</f>
        <v>257071</v>
      </c>
      <c r="F42" s="43">
        <f>Kirjasto!F53</f>
        <v>242584</v>
      </c>
      <c r="G42" s="43">
        <f>Kirjasto!G53</f>
        <v>225324</v>
      </c>
      <c r="H42" s="43">
        <f>Kirjasto!H53</f>
        <v>231728</v>
      </c>
      <c r="I42" s="43">
        <f>Kirjasto!I53</f>
        <v>264523</v>
      </c>
      <c r="J42" s="43">
        <f>Kirjasto!J53</f>
        <v>266200</v>
      </c>
      <c r="K42" s="43">
        <f>Kirjasto!K53</f>
        <v>0</v>
      </c>
      <c r="L42" s="43">
        <f>Kirjasto!L53</f>
        <v>0</v>
      </c>
      <c r="M42" s="43">
        <f>Kirjasto!M53</f>
        <v>0</v>
      </c>
      <c r="N42" s="43">
        <f t="shared" si="2"/>
        <v>2307253</v>
      </c>
      <c r="O42" s="10">
        <f>Kirjasto!O53</f>
        <v>3000000</v>
      </c>
    </row>
    <row r="43" spans="1:15" ht="15" x14ac:dyDescent="0.2">
      <c r="A43" s="62" t="s">
        <v>125</v>
      </c>
      <c r="B43" s="43">
        <f>Kirjasto!B54</f>
        <v>2128</v>
      </c>
      <c r="C43" s="43">
        <f>Kirjasto!C54</f>
        <v>2107</v>
      </c>
      <c r="D43" s="43">
        <f>Kirjasto!D54</f>
        <v>2301</v>
      </c>
      <c r="E43" s="43">
        <f>Kirjasto!E54</f>
        <v>2218</v>
      </c>
      <c r="F43" s="43">
        <f>Kirjasto!F54</f>
        <v>1995</v>
      </c>
      <c r="G43" s="43">
        <f>Kirjasto!G54</f>
        <v>2116</v>
      </c>
      <c r="H43" s="43">
        <f>Kirjasto!H54</f>
        <v>2479</v>
      </c>
      <c r="I43" s="43">
        <f>Kirjasto!I54</f>
        <v>2373</v>
      </c>
      <c r="J43" s="43">
        <f>Kirjasto!J54</f>
        <v>2319</v>
      </c>
      <c r="K43" s="43">
        <f>Kirjasto!K54</f>
        <v>0</v>
      </c>
      <c r="L43" s="43">
        <f>Kirjasto!L54</f>
        <v>0</v>
      </c>
      <c r="M43" s="43">
        <f>Kirjasto!M54</f>
        <v>0</v>
      </c>
      <c r="N43" s="43">
        <f t="shared" si="2"/>
        <v>20036</v>
      </c>
      <c r="O43" s="10">
        <f>Kirjasto!O54</f>
        <v>0</v>
      </c>
    </row>
    <row r="44" spans="1:15" x14ac:dyDescent="0.2">
      <c r="A44" s="78" t="s">
        <v>163</v>
      </c>
      <c r="B44" s="43">
        <f t="shared" ref="B44:M44" si="4">SUM(B43/100*45.28)</f>
        <v>963.55840000000012</v>
      </c>
      <c r="C44" s="43">
        <f t="shared" si="4"/>
        <v>954.04960000000005</v>
      </c>
      <c r="D44" s="43">
        <f t="shared" si="4"/>
        <v>1041.8928000000001</v>
      </c>
      <c r="E44" s="43">
        <f t="shared" si="4"/>
        <v>1004.3104</v>
      </c>
      <c r="F44" s="43">
        <f t="shared" si="4"/>
        <v>903.33600000000001</v>
      </c>
      <c r="G44" s="43">
        <f t="shared" si="4"/>
        <v>958.12480000000005</v>
      </c>
      <c r="H44" s="43">
        <f t="shared" si="4"/>
        <v>1122.4911999999999</v>
      </c>
      <c r="I44" s="43">
        <f t="shared" si="4"/>
        <v>1074.4944</v>
      </c>
      <c r="J44" s="43">
        <f t="shared" si="4"/>
        <v>1050.0432000000001</v>
      </c>
      <c r="K44" s="43">
        <f t="shared" si="4"/>
        <v>0</v>
      </c>
      <c r="L44" s="43">
        <f t="shared" si="4"/>
        <v>0</v>
      </c>
      <c r="M44" s="43">
        <f t="shared" si="4"/>
        <v>0</v>
      </c>
      <c r="N44" s="43">
        <f t="shared" si="2"/>
        <v>9072.3008000000009</v>
      </c>
      <c r="O44" s="10">
        <f>Kirjasto!O55</f>
        <v>0</v>
      </c>
    </row>
    <row r="45" spans="1:15" ht="15" x14ac:dyDescent="0.2">
      <c r="A45" s="61" t="s">
        <v>44</v>
      </c>
      <c r="B45" s="44">
        <f>Kirjasto!B56</f>
        <v>3039</v>
      </c>
      <c r="C45" s="44">
        <f>Kirjasto!C56</f>
        <v>3277</v>
      </c>
      <c r="D45" s="44">
        <f>Kirjasto!D56</f>
        <v>3075</v>
      </c>
      <c r="E45" s="44">
        <f>Kirjasto!E56</f>
        <v>3228</v>
      </c>
      <c r="F45" s="44">
        <f>Kirjasto!F56</f>
        <v>3188</v>
      </c>
      <c r="G45" s="44">
        <f>Kirjasto!G56</f>
        <v>2660</v>
      </c>
      <c r="H45" s="44">
        <f>Kirjasto!H56</f>
        <v>2760</v>
      </c>
      <c r="I45" s="44">
        <f>Kirjasto!I56</f>
        <v>3621</v>
      </c>
      <c r="J45" s="44">
        <f>Kirjasto!J56</f>
        <v>3955</v>
      </c>
      <c r="K45" s="44">
        <f>Kirjasto!K56</f>
        <v>0</v>
      </c>
      <c r="L45" s="44">
        <f>Kirjasto!L56</f>
        <v>0</v>
      </c>
      <c r="M45" s="44">
        <f>Kirjasto!M56</f>
        <v>0</v>
      </c>
      <c r="N45" s="44">
        <f t="shared" si="2"/>
        <v>28803</v>
      </c>
      <c r="O45" s="97">
        <f>Kirjasto!O56</f>
        <v>34000</v>
      </c>
    </row>
    <row r="46" spans="1:15" ht="28.5" x14ac:dyDescent="0.2">
      <c r="A46" s="88" t="s">
        <v>90</v>
      </c>
      <c r="B46" s="93">
        <f>Kirjasto!B57</f>
        <v>1380</v>
      </c>
      <c r="C46" s="93">
        <f>Kirjasto!C57</f>
        <v>1454</v>
      </c>
      <c r="D46" s="93">
        <f>Kirjasto!D57</f>
        <v>1245</v>
      </c>
      <c r="E46" s="93">
        <f>Kirjasto!E57</f>
        <v>1394</v>
      </c>
      <c r="F46" s="93">
        <f>Kirjasto!F57</f>
        <v>1365</v>
      </c>
      <c r="G46" s="93">
        <f>Kirjasto!G57</f>
        <v>1352</v>
      </c>
      <c r="H46" s="93">
        <f>Kirjasto!H57</f>
        <v>1748</v>
      </c>
      <c r="I46" s="93">
        <f>Kirjasto!I57</f>
        <v>1830</v>
      </c>
      <c r="J46" s="93">
        <f>Kirjasto!J57</f>
        <v>2003</v>
      </c>
      <c r="K46" s="93">
        <f>Kirjasto!K57</f>
        <v>0</v>
      </c>
      <c r="L46" s="93">
        <f>Kirjasto!L57</f>
        <v>0</v>
      </c>
      <c r="M46" s="93">
        <f>Kirjasto!M57</f>
        <v>0</v>
      </c>
      <c r="N46" s="93">
        <f t="shared" si="2"/>
        <v>13771</v>
      </c>
      <c r="O46" s="10">
        <f>Kirjasto!O57</f>
        <v>0</v>
      </c>
    </row>
    <row r="47" spans="1:15" ht="15" x14ac:dyDescent="0.2">
      <c r="A47" s="94" t="s">
        <v>45</v>
      </c>
      <c r="B47" s="44">
        <f>Kirjasto!B58</f>
        <v>2795</v>
      </c>
      <c r="C47" s="44">
        <f>Kirjasto!C58</f>
        <v>4573</v>
      </c>
      <c r="D47" s="44">
        <f>Kirjasto!D58</f>
        <v>4791</v>
      </c>
      <c r="E47" s="44">
        <f>Kirjasto!E58</f>
        <v>5573</v>
      </c>
      <c r="F47" s="44">
        <f>Kirjasto!F58</f>
        <v>3870</v>
      </c>
      <c r="G47" s="44">
        <f>Kirjasto!G58</f>
        <v>3079</v>
      </c>
      <c r="H47" s="44">
        <f>Kirjasto!H58</f>
        <v>3350</v>
      </c>
      <c r="I47" s="44">
        <f>Kirjasto!I58</f>
        <v>2840</v>
      </c>
      <c r="J47" s="44">
        <f>Kirjasto!J58</f>
        <v>7980</v>
      </c>
      <c r="K47" s="44">
        <f>Kirjasto!K58</f>
        <v>0</v>
      </c>
      <c r="L47" s="44">
        <f>Kirjasto!L58</f>
        <v>0</v>
      </c>
      <c r="M47" s="44">
        <f>Kirjasto!M58</f>
        <v>0</v>
      </c>
      <c r="N47" s="90">
        <f t="shared" si="2"/>
        <v>38851</v>
      </c>
      <c r="O47" s="97">
        <f>Kirjasto!O58</f>
        <v>58000</v>
      </c>
    </row>
    <row r="48" spans="1:15" ht="15" x14ac:dyDescent="0.2">
      <c r="A48" s="61" t="s">
        <v>46</v>
      </c>
      <c r="B48" s="44">
        <f>Kirjasto!B59</f>
        <v>61</v>
      </c>
      <c r="C48" s="44">
        <f>Kirjasto!C59</f>
        <v>80</v>
      </c>
      <c r="D48" s="44">
        <f>Kirjasto!D59</f>
        <v>99</v>
      </c>
      <c r="E48" s="44">
        <f>Kirjasto!E59</f>
        <v>91</v>
      </c>
      <c r="F48" s="44">
        <f>Kirjasto!F59</f>
        <v>52</v>
      </c>
      <c r="G48" s="44">
        <f>Kirjasto!G59</f>
        <v>44</v>
      </c>
      <c r="H48" s="44">
        <f>Kirjasto!H59</f>
        <v>19</v>
      </c>
      <c r="I48" s="44">
        <f>Kirjasto!I59</f>
        <v>33</v>
      </c>
      <c r="J48" s="44">
        <f>Kirjasto!J59</f>
        <v>108</v>
      </c>
      <c r="K48" s="44">
        <f>Kirjasto!K59</f>
        <v>0</v>
      </c>
      <c r="L48" s="44">
        <f>Kirjasto!L59</f>
        <v>0</v>
      </c>
      <c r="M48" s="44">
        <f>Kirjasto!M59</f>
        <v>0</v>
      </c>
      <c r="N48" s="44">
        <f t="shared" si="2"/>
        <v>587</v>
      </c>
      <c r="O48" s="97">
        <f>Kirjasto!O59</f>
        <v>800</v>
      </c>
    </row>
    <row r="49" spans="1:16" ht="15" x14ac:dyDescent="0.2">
      <c r="A49" s="94" t="s">
        <v>47</v>
      </c>
      <c r="B49" s="44">
        <f>Kirjasto!B60</f>
        <v>804</v>
      </c>
      <c r="C49" s="44">
        <f>Kirjasto!C60</f>
        <v>1221</v>
      </c>
      <c r="D49" s="44">
        <f>Kirjasto!D60</f>
        <v>1437</v>
      </c>
      <c r="E49" s="44">
        <f>Kirjasto!E60</f>
        <v>1632</v>
      </c>
      <c r="F49" s="44">
        <f>Kirjasto!F60</f>
        <v>1269</v>
      </c>
      <c r="G49" s="44">
        <f>Kirjasto!G60</f>
        <v>373</v>
      </c>
      <c r="H49" s="44">
        <f>Kirjasto!H60</f>
        <v>168</v>
      </c>
      <c r="I49" s="44">
        <f>Kirjasto!I60</f>
        <v>391</v>
      </c>
      <c r="J49" s="44">
        <f>Kirjasto!J60</f>
        <v>4516</v>
      </c>
      <c r="K49" s="44">
        <f>Kirjasto!K60</f>
        <v>0</v>
      </c>
      <c r="L49" s="44">
        <f>Kirjasto!L60</f>
        <v>0</v>
      </c>
      <c r="M49" s="44">
        <f>Kirjasto!M60</f>
        <v>0</v>
      </c>
      <c r="N49" s="90">
        <f t="shared" si="2"/>
        <v>11811</v>
      </c>
      <c r="O49" s="97">
        <f>Kirjasto!O60</f>
        <v>11500</v>
      </c>
    </row>
    <row r="50" spans="1:16" ht="30" x14ac:dyDescent="0.2">
      <c r="A50" s="61" t="s">
        <v>48</v>
      </c>
      <c r="B50" s="44">
        <f>Kirjasto!B61</f>
        <v>70</v>
      </c>
      <c r="C50" s="44">
        <f>Kirjasto!C61</f>
        <v>150</v>
      </c>
      <c r="D50" s="44">
        <f>Kirjasto!D61</f>
        <v>139</v>
      </c>
      <c r="E50" s="44">
        <f>Kirjasto!E61</f>
        <v>145</v>
      </c>
      <c r="F50" s="44">
        <f>Kirjasto!F61</f>
        <v>117</v>
      </c>
      <c r="G50" s="44">
        <f>Kirjasto!G61</f>
        <v>46</v>
      </c>
      <c r="H50" s="44">
        <f>Kirjasto!H61</f>
        <v>23</v>
      </c>
      <c r="I50" s="44">
        <f>Kirjasto!I61</f>
        <v>53</v>
      </c>
      <c r="J50" s="44">
        <f>Kirjasto!J61</f>
        <v>120</v>
      </c>
      <c r="K50" s="44">
        <f>Kirjasto!K61</f>
        <v>0</v>
      </c>
      <c r="L50" s="44">
        <f>Kirjasto!L61</f>
        <v>0</v>
      </c>
      <c r="M50" s="44">
        <f>Kirjasto!M61</f>
        <v>0</v>
      </c>
      <c r="N50" s="44">
        <f t="shared" si="2"/>
        <v>863</v>
      </c>
      <c r="O50" s="97">
        <f>Kirjasto!O61</f>
        <v>1100</v>
      </c>
    </row>
    <row r="51" spans="1:16" ht="15" x14ac:dyDescent="0.2">
      <c r="A51" s="95" t="s">
        <v>49</v>
      </c>
      <c r="B51" s="49">
        <f>Kirjasto!B62</f>
        <v>1908</v>
      </c>
      <c r="C51" s="49">
        <f>Kirjasto!C62</f>
        <v>3477</v>
      </c>
      <c r="D51" s="49">
        <f>Kirjasto!D62</f>
        <v>2982</v>
      </c>
      <c r="E51" s="49">
        <f>Kirjasto!E62</f>
        <v>3277</v>
      </c>
      <c r="F51" s="49">
        <f>Kirjasto!F62</f>
        <v>5609</v>
      </c>
      <c r="G51" s="49">
        <f>Kirjasto!G62</f>
        <v>745</v>
      </c>
      <c r="H51" s="49">
        <f>Kirjasto!H62</f>
        <v>393</v>
      </c>
      <c r="I51" s="49">
        <f>Kirjasto!I62</f>
        <v>2768</v>
      </c>
      <c r="J51" s="49">
        <f>Kirjasto!J62</f>
        <v>3432</v>
      </c>
      <c r="K51" s="49">
        <f>Kirjasto!K62</f>
        <v>0</v>
      </c>
      <c r="L51" s="49">
        <f>Kirjasto!L62</f>
        <v>0</v>
      </c>
      <c r="M51" s="49">
        <f>Kirjasto!M62</f>
        <v>0</v>
      </c>
      <c r="N51" s="96">
        <f t="shared" si="2"/>
        <v>24591</v>
      </c>
      <c r="O51" s="104">
        <f>Kirjasto!O62</f>
        <v>25000</v>
      </c>
      <c r="P51" s="72"/>
    </row>
    <row r="53" spans="1:16" ht="15" hidden="1" outlineLevel="1" x14ac:dyDescent="0.25">
      <c r="A53" s="9" t="s">
        <v>39</v>
      </c>
      <c r="B53" s="9" t="s">
        <v>8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14</v>
      </c>
      <c r="I53" s="9" t="s">
        <v>15</v>
      </c>
      <c r="J53" s="9" t="s">
        <v>16</v>
      </c>
      <c r="K53" s="9" t="s">
        <v>17</v>
      </c>
      <c r="L53" s="9" t="s">
        <v>18</v>
      </c>
      <c r="M53" s="9" t="s">
        <v>19</v>
      </c>
      <c r="N53" s="9" t="s">
        <v>20</v>
      </c>
      <c r="O53" s="9" t="s">
        <v>88</v>
      </c>
    </row>
    <row r="54" spans="1:16" hidden="1" outlineLevel="1" x14ac:dyDescent="0.2">
      <c r="A54" s="5" t="s">
        <v>64</v>
      </c>
      <c r="B54" s="48">
        <v>14726</v>
      </c>
      <c r="C54" s="43">
        <v>15479</v>
      </c>
      <c r="D54" s="43">
        <v>12303</v>
      </c>
      <c r="E54" s="43">
        <v>13494</v>
      </c>
      <c r="F54" s="43">
        <v>25341</v>
      </c>
      <c r="G54" s="43">
        <v>26436</v>
      </c>
      <c r="H54" s="43">
        <v>43916</v>
      </c>
      <c r="I54" s="43">
        <v>31137</v>
      </c>
      <c r="J54" s="43">
        <v>22106</v>
      </c>
      <c r="K54" s="43">
        <v>16093</v>
      </c>
      <c r="L54" s="43">
        <v>18430</v>
      </c>
      <c r="M54" s="43">
        <v>19041</v>
      </c>
      <c r="N54" s="53">
        <f>SUM(B54:M54)</f>
        <v>258502</v>
      </c>
      <c r="O54" s="53"/>
    </row>
    <row r="55" spans="1:16" hidden="1" outlineLevel="1" x14ac:dyDescent="0.2">
      <c r="A55" s="6" t="s">
        <v>65</v>
      </c>
      <c r="B55" s="44">
        <v>1170</v>
      </c>
      <c r="C55" s="44">
        <v>3057</v>
      </c>
      <c r="D55" s="44">
        <v>2628</v>
      </c>
      <c r="E55" s="44">
        <v>2683</v>
      </c>
      <c r="F55" s="44">
        <v>7139</v>
      </c>
      <c r="G55" s="44">
        <v>3158</v>
      </c>
      <c r="H55" s="44">
        <v>6434</v>
      </c>
      <c r="I55" s="44">
        <v>957</v>
      </c>
      <c r="J55" s="44">
        <v>2279</v>
      </c>
      <c r="K55" s="44">
        <v>2749</v>
      </c>
      <c r="L55" s="44">
        <v>2822</v>
      </c>
      <c r="M55" s="44">
        <v>3586</v>
      </c>
      <c r="N55" s="54">
        <f t="shared" ref="N55:N60" si="5">SUM(B55:M55)</f>
        <v>38662</v>
      </c>
      <c r="O55" s="54"/>
    </row>
    <row r="56" spans="1:16" ht="25.5" hidden="1" outlineLevel="1" x14ac:dyDescent="0.2">
      <c r="A56" s="7" t="s">
        <v>66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53">
        <f t="shared" si="5"/>
        <v>0</v>
      </c>
      <c r="O56" s="53"/>
    </row>
    <row r="57" spans="1:16" hidden="1" outlineLevel="1" x14ac:dyDescent="0.2">
      <c r="A57" s="6" t="s">
        <v>67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54">
        <f t="shared" si="5"/>
        <v>0</v>
      </c>
      <c r="O57" s="54"/>
    </row>
    <row r="58" spans="1:16" hidden="1" outlineLevel="1" x14ac:dyDescent="0.2">
      <c r="A58" s="7" t="s">
        <v>68</v>
      </c>
      <c r="B58" s="43">
        <v>152</v>
      </c>
      <c r="C58" s="43">
        <v>129</v>
      </c>
      <c r="D58" s="43">
        <v>129</v>
      </c>
      <c r="E58" s="43">
        <v>118</v>
      </c>
      <c r="F58" s="43">
        <v>393</v>
      </c>
      <c r="G58" s="43">
        <v>372</v>
      </c>
      <c r="H58" s="43">
        <v>785</v>
      </c>
      <c r="I58" s="43">
        <v>468</v>
      </c>
      <c r="J58" s="43">
        <v>76</v>
      </c>
      <c r="K58" s="43">
        <v>152</v>
      </c>
      <c r="L58" s="43">
        <v>124</v>
      </c>
      <c r="M58" s="43">
        <v>112</v>
      </c>
      <c r="N58" s="53">
        <f t="shared" si="5"/>
        <v>3010</v>
      </c>
      <c r="O58" s="53"/>
    </row>
    <row r="59" spans="1:16" ht="25.5" hidden="1" outlineLevel="1" x14ac:dyDescent="0.2">
      <c r="A59" s="6" t="s">
        <v>69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54">
        <f t="shared" si="5"/>
        <v>0</v>
      </c>
      <c r="O59" s="54"/>
    </row>
    <row r="60" spans="1:16" ht="25.5" hidden="1" outlineLevel="1" x14ac:dyDescent="0.2">
      <c r="A60" s="7" t="s">
        <v>70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53">
        <f t="shared" si="5"/>
        <v>0</v>
      </c>
      <c r="O60" s="53"/>
    </row>
    <row r="61" spans="1:16" hidden="1" outlineLevel="1" x14ac:dyDescent="0.2">
      <c r="A61" s="12" t="s">
        <v>71</v>
      </c>
      <c r="B61" s="49">
        <v>1056</v>
      </c>
      <c r="C61" s="49">
        <v>839</v>
      </c>
      <c r="D61" s="49">
        <v>824</v>
      </c>
      <c r="E61" s="49">
        <v>782</v>
      </c>
      <c r="F61" s="49">
        <v>1249</v>
      </c>
      <c r="G61" s="49">
        <v>708</v>
      </c>
      <c r="H61" s="49">
        <v>1643</v>
      </c>
      <c r="I61" s="49">
        <v>621</v>
      </c>
      <c r="J61" s="49">
        <v>991</v>
      </c>
      <c r="K61" s="49">
        <v>959</v>
      </c>
      <c r="L61" s="49">
        <v>862</v>
      </c>
      <c r="M61" s="49">
        <v>1040</v>
      </c>
      <c r="N61" s="52">
        <f>SUM(B61:M61)</f>
        <v>11574</v>
      </c>
      <c r="O61" s="52"/>
    </row>
    <row r="62" spans="1:16" hidden="1" outlineLevel="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6" hidden="1" outlineLevel="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6" hidden="1" outlineLevel="1" x14ac:dyDescent="0.2">
      <c r="A64" s="2" t="s">
        <v>22</v>
      </c>
      <c r="B64" s="48" t="s">
        <v>23</v>
      </c>
      <c r="C64" s="48" t="s">
        <v>24</v>
      </c>
      <c r="D64" s="48" t="s">
        <v>25</v>
      </c>
      <c r="E64" s="48" t="s">
        <v>26</v>
      </c>
      <c r="F64" s="48" t="s">
        <v>27</v>
      </c>
      <c r="G64" s="48" t="s">
        <v>28</v>
      </c>
      <c r="H64" s="48" t="s">
        <v>29</v>
      </c>
      <c r="I64" s="48" t="s">
        <v>30</v>
      </c>
      <c r="J64" s="48" t="s">
        <v>31</v>
      </c>
      <c r="K64" s="48" t="s">
        <v>32</v>
      </c>
      <c r="L64" s="48" t="s">
        <v>33</v>
      </c>
      <c r="M64" s="48" t="s">
        <v>34</v>
      </c>
      <c r="N64" t="s">
        <v>35</v>
      </c>
      <c r="O64" s="69"/>
    </row>
    <row r="65" spans="1:15" hidden="1" outlineLevel="1" x14ac:dyDescent="0.2">
      <c r="A65" s="2" t="s">
        <v>73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O65" s="69"/>
    </row>
    <row r="66" spans="1:15" hidden="1" outlineLevel="1" x14ac:dyDescent="0.2">
      <c r="A66" s="2" t="s">
        <v>72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O66" s="70"/>
    </row>
    <row r="67" spans="1:15" collapsed="1" x14ac:dyDescent="0.2"/>
    <row r="70" spans="1:15" ht="15" hidden="1" outlineLevel="1" x14ac:dyDescent="0.25">
      <c r="A70" s="9" t="s">
        <v>96</v>
      </c>
      <c r="B70" s="9" t="s">
        <v>8</v>
      </c>
      <c r="C70" s="9" t="s">
        <v>9</v>
      </c>
      <c r="D70" s="9" t="s">
        <v>10</v>
      </c>
      <c r="E70" s="9" t="s">
        <v>11</v>
      </c>
      <c r="F70" s="9" t="s">
        <v>12</v>
      </c>
      <c r="G70" s="9" t="s">
        <v>13</v>
      </c>
      <c r="H70" s="9" t="s">
        <v>14</v>
      </c>
      <c r="I70" s="9" t="s">
        <v>15</v>
      </c>
      <c r="J70" s="9" t="s">
        <v>16</v>
      </c>
      <c r="K70" s="9" t="s">
        <v>17</v>
      </c>
      <c r="L70" s="9" t="s">
        <v>18</v>
      </c>
      <c r="M70" s="9" t="s">
        <v>19</v>
      </c>
      <c r="N70" s="9" t="s">
        <v>20</v>
      </c>
      <c r="O70" s="9" t="s">
        <v>88</v>
      </c>
    </row>
    <row r="71" spans="1:15" hidden="1" outlineLevel="1" x14ac:dyDescent="0.2">
      <c r="A71" s="5" t="s">
        <v>64</v>
      </c>
      <c r="B71" s="76">
        <f>Museo!B31</f>
        <v>12381</v>
      </c>
      <c r="C71" s="76">
        <f>Museo!C31</f>
        <v>16369</v>
      </c>
      <c r="D71" s="76">
        <f>Museo!D31</f>
        <v>14356</v>
      </c>
      <c r="E71" s="76">
        <f>Museo!E31</f>
        <v>15505</v>
      </c>
      <c r="F71" s="76">
        <f>Museo!F31</f>
        <v>27662</v>
      </c>
      <c r="G71" s="76">
        <f>Museo!G31</f>
        <v>37989</v>
      </c>
      <c r="H71" s="76">
        <f>Museo!H31</f>
        <v>65089</v>
      </c>
      <c r="I71" s="76">
        <f>Museo!I31</f>
        <v>44358</v>
      </c>
      <c r="J71" s="76">
        <f>Museo!J31</f>
        <v>27177</v>
      </c>
      <c r="K71" s="76">
        <f>Museo!K31</f>
        <v>17282</v>
      </c>
      <c r="L71" s="76">
        <f>Museo!L31</f>
        <v>20406</v>
      </c>
      <c r="M71" s="76">
        <f>Museo!M31</f>
        <v>24461</v>
      </c>
      <c r="N71" s="53">
        <f>SUM(B71:M71)</f>
        <v>323035</v>
      </c>
      <c r="O71" s="53"/>
    </row>
    <row r="72" spans="1:15" hidden="1" outlineLevel="1" x14ac:dyDescent="0.2">
      <c r="A72" s="6" t="s">
        <v>65</v>
      </c>
      <c r="B72" s="54">
        <f>Museo!B32</f>
        <v>4381</v>
      </c>
      <c r="C72" s="54">
        <f>Museo!C32</f>
        <v>2713</v>
      </c>
      <c r="D72" s="54">
        <f>Museo!D32</f>
        <v>1533</v>
      </c>
      <c r="E72" s="54">
        <f>Museo!E32</f>
        <v>2922</v>
      </c>
      <c r="F72" s="54">
        <f>Museo!F32</f>
        <v>6874</v>
      </c>
      <c r="G72" s="54">
        <f>Museo!G32</f>
        <v>4030</v>
      </c>
      <c r="H72" s="54">
        <f>Museo!H32</f>
        <v>8593</v>
      </c>
      <c r="I72" s="54">
        <f>Museo!I32</f>
        <v>3064</v>
      </c>
      <c r="J72" s="54">
        <f>Museo!J32</f>
        <v>577</v>
      </c>
      <c r="K72" s="54">
        <f>Museo!K32</f>
        <v>2941</v>
      </c>
      <c r="L72" s="54">
        <f>Museo!L32</f>
        <v>3903</v>
      </c>
      <c r="M72" s="54">
        <f>Museo!M32</f>
        <v>2226</v>
      </c>
      <c r="N72" s="54">
        <f t="shared" ref="N72:N78" si="6">SUM(B72:M72)</f>
        <v>43757</v>
      </c>
      <c r="O72" s="54"/>
    </row>
    <row r="73" spans="1:15" ht="25.5" hidden="1" outlineLevel="1" x14ac:dyDescent="0.2">
      <c r="A73" s="7" t="s">
        <v>66</v>
      </c>
      <c r="B73" s="53">
        <f>Museo!B33</f>
        <v>0</v>
      </c>
      <c r="C73" s="53">
        <f>Museo!C33</f>
        <v>0</v>
      </c>
      <c r="D73" s="53">
        <f>Museo!D33</f>
        <v>0</v>
      </c>
      <c r="E73" s="53">
        <f>Museo!E33</f>
        <v>0</v>
      </c>
      <c r="F73" s="53">
        <f>Museo!F33</f>
        <v>0</v>
      </c>
      <c r="G73" s="53">
        <f>Museo!G33</f>
        <v>0</v>
      </c>
      <c r="H73" s="53">
        <f>Museo!H33</f>
        <v>0</v>
      </c>
      <c r="I73" s="53">
        <f>Museo!I33</f>
        <v>0</v>
      </c>
      <c r="J73" s="53">
        <f>Museo!J33</f>
        <v>0</v>
      </c>
      <c r="K73" s="53">
        <f>Museo!K33</f>
        <v>0</v>
      </c>
      <c r="L73" s="53">
        <f>Museo!L33</f>
        <v>0</v>
      </c>
      <c r="M73" s="53">
        <f>Museo!M33</f>
        <v>0</v>
      </c>
      <c r="N73" s="53">
        <f t="shared" si="6"/>
        <v>0</v>
      </c>
      <c r="O73" s="53"/>
    </row>
    <row r="74" spans="1:15" hidden="1" outlineLevel="1" x14ac:dyDescent="0.2">
      <c r="A74" s="6" t="s">
        <v>67</v>
      </c>
      <c r="B74" s="54">
        <f>Museo!B34</f>
        <v>0</v>
      </c>
      <c r="C74" s="54">
        <f>Museo!C34</f>
        <v>0</v>
      </c>
      <c r="D74" s="54">
        <f>Museo!D34</f>
        <v>0</v>
      </c>
      <c r="E74" s="54">
        <f>Museo!E34</f>
        <v>0</v>
      </c>
      <c r="F74" s="54">
        <f>Museo!F34</f>
        <v>0</v>
      </c>
      <c r="G74" s="54">
        <f>Museo!G34</f>
        <v>0</v>
      </c>
      <c r="H74" s="54">
        <f>Museo!H34</f>
        <v>0</v>
      </c>
      <c r="I74" s="54">
        <f>Museo!I34</f>
        <v>0</v>
      </c>
      <c r="J74" s="54">
        <f>Museo!J34</f>
        <v>0</v>
      </c>
      <c r="K74" s="54">
        <f>Museo!K34</f>
        <v>0</v>
      </c>
      <c r="L74" s="54">
        <f>Museo!L34</f>
        <v>0</v>
      </c>
      <c r="M74" s="54">
        <f>Museo!M34</f>
        <v>0</v>
      </c>
      <c r="N74" s="54">
        <f t="shared" si="6"/>
        <v>0</v>
      </c>
      <c r="O74" s="54"/>
    </row>
    <row r="75" spans="1:15" s="48" customFormat="1" hidden="1" outlineLevel="1" x14ac:dyDescent="0.2">
      <c r="A75" s="7" t="s">
        <v>68</v>
      </c>
      <c r="B75" s="53">
        <f>Museo!B35</f>
        <v>116</v>
      </c>
      <c r="C75" s="53">
        <f>Museo!C35</f>
        <v>116</v>
      </c>
      <c r="D75" s="53">
        <f>Museo!D35</f>
        <v>107</v>
      </c>
      <c r="E75" s="53">
        <f>Museo!E35</f>
        <v>151</v>
      </c>
      <c r="F75" s="53">
        <f>Museo!F35</f>
        <v>380</v>
      </c>
      <c r="G75" s="53">
        <f>Museo!G35</f>
        <v>480</v>
      </c>
      <c r="H75" s="53">
        <f>Museo!H35</f>
        <v>569</v>
      </c>
      <c r="I75" s="53">
        <f>Museo!I35</f>
        <v>496</v>
      </c>
      <c r="J75" s="53">
        <f>Museo!J35</f>
        <v>136</v>
      </c>
      <c r="K75" s="53">
        <f>Museo!K35</f>
        <v>149</v>
      </c>
      <c r="L75" s="53">
        <f>Museo!L35</f>
        <v>207</v>
      </c>
      <c r="M75" s="53">
        <f>Museo!M35</f>
        <v>162</v>
      </c>
      <c r="N75" s="53">
        <f t="shared" si="6"/>
        <v>3069</v>
      </c>
      <c r="O75" s="53"/>
    </row>
    <row r="76" spans="1:15" ht="25.5" hidden="1" outlineLevel="1" x14ac:dyDescent="0.2">
      <c r="A76" s="6" t="s">
        <v>69</v>
      </c>
      <c r="B76" s="54">
        <f>Museo!B36</f>
        <v>0</v>
      </c>
      <c r="C76" s="54">
        <f>Museo!C36</f>
        <v>0</v>
      </c>
      <c r="D76" s="54">
        <f>Museo!D36</f>
        <v>0</v>
      </c>
      <c r="E76" s="54">
        <f>Museo!E36</f>
        <v>0</v>
      </c>
      <c r="F76" s="54">
        <f>Museo!F36</f>
        <v>0</v>
      </c>
      <c r="G76" s="54">
        <f>Museo!G36</f>
        <v>0</v>
      </c>
      <c r="H76" s="54">
        <f>Museo!H36</f>
        <v>0</v>
      </c>
      <c r="I76" s="54">
        <f>Museo!I36</f>
        <v>0</v>
      </c>
      <c r="J76" s="54">
        <f>Museo!J36</f>
        <v>0</v>
      </c>
      <c r="K76" s="54">
        <f>Museo!K36</f>
        <v>0</v>
      </c>
      <c r="L76" s="54">
        <f>Museo!L36</f>
        <v>0</v>
      </c>
      <c r="M76" s="54">
        <f>Museo!M36</f>
        <v>0</v>
      </c>
      <c r="N76" s="54">
        <f t="shared" si="6"/>
        <v>0</v>
      </c>
      <c r="O76" s="54"/>
    </row>
    <row r="77" spans="1:15" ht="25.5" hidden="1" outlineLevel="1" x14ac:dyDescent="0.2">
      <c r="A77" s="7" t="s">
        <v>70</v>
      </c>
      <c r="B77" s="53">
        <f>Museo!B37</f>
        <v>0</v>
      </c>
      <c r="C77" s="53">
        <f>Museo!C37</f>
        <v>0</v>
      </c>
      <c r="D77" s="53">
        <f>Museo!D37</f>
        <v>0</v>
      </c>
      <c r="E77" s="53">
        <f>Museo!E37</f>
        <v>0</v>
      </c>
      <c r="F77" s="53">
        <f>Museo!F37</f>
        <v>0</v>
      </c>
      <c r="G77" s="53">
        <f>Museo!G37</f>
        <v>0</v>
      </c>
      <c r="H77" s="53">
        <f>Museo!H37</f>
        <v>0</v>
      </c>
      <c r="I77" s="53">
        <f>Museo!I37</f>
        <v>0</v>
      </c>
      <c r="J77" s="53">
        <f>Museo!J37</f>
        <v>0</v>
      </c>
      <c r="K77" s="53">
        <f>Museo!K37</f>
        <v>0</v>
      </c>
      <c r="L77" s="53">
        <f>Museo!L37</f>
        <v>0</v>
      </c>
      <c r="M77" s="53">
        <f>Museo!M37</f>
        <v>0</v>
      </c>
      <c r="N77" s="53">
        <f t="shared" si="6"/>
        <v>0</v>
      </c>
      <c r="O77" s="53"/>
    </row>
    <row r="78" spans="1:15" hidden="1" outlineLevel="1" x14ac:dyDescent="0.2">
      <c r="A78" s="12" t="s">
        <v>71</v>
      </c>
      <c r="B78" s="52">
        <f>Museo!B38</f>
        <v>1014</v>
      </c>
      <c r="C78" s="52">
        <f>Museo!C38</f>
        <v>860</v>
      </c>
      <c r="D78" s="52">
        <f>Museo!D38</f>
        <v>513</v>
      </c>
      <c r="E78" s="52">
        <f>Museo!E38</f>
        <v>713</v>
      </c>
      <c r="F78" s="52">
        <f>Museo!F38</f>
        <v>956</v>
      </c>
      <c r="G78" s="52">
        <f>Museo!G38</f>
        <v>637</v>
      </c>
      <c r="H78" s="52">
        <f>Museo!H38</f>
        <v>1671</v>
      </c>
      <c r="I78" s="52">
        <f>Museo!I38</f>
        <v>1401</v>
      </c>
      <c r="J78" s="52">
        <f>Museo!J38</f>
        <v>890</v>
      </c>
      <c r="K78" s="52">
        <f>Museo!K38</f>
        <v>740</v>
      </c>
      <c r="L78" s="52">
        <f>Museo!L38</f>
        <v>925</v>
      </c>
      <c r="M78" s="52">
        <f>Museo!M38</f>
        <v>1090</v>
      </c>
      <c r="N78" s="52">
        <f t="shared" si="6"/>
        <v>11410</v>
      </c>
      <c r="O78" s="52"/>
    </row>
    <row r="79" spans="1:15" hidden="1" outlineLevel="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5" hidden="1" outlineLevel="1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5" hidden="1" outlineLevel="1" x14ac:dyDescent="0.2">
      <c r="A81" s="73" t="s">
        <v>73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idden="1" outlineLevel="1" x14ac:dyDescent="0.2">
      <c r="A82" s="74" t="s">
        <v>72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collapsed="1" x14ac:dyDescent="0.2"/>
    <row r="85" spans="1:15" ht="15" x14ac:dyDescent="0.25">
      <c r="A85" s="9" t="s">
        <v>141</v>
      </c>
      <c r="B85" s="9" t="s">
        <v>8</v>
      </c>
      <c r="C85" s="9" t="s">
        <v>9</v>
      </c>
      <c r="D85" s="9" t="s">
        <v>10</v>
      </c>
      <c r="E85" s="9" t="s">
        <v>11</v>
      </c>
      <c r="F85" s="9" t="s">
        <v>12</v>
      </c>
      <c r="G85" s="9" t="s">
        <v>13</v>
      </c>
      <c r="H85" s="9" t="s">
        <v>14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20</v>
      </c>
      <c r="O85" s="85"/>
    </row>
    <row r="86" spans="1:15" x14ac:dyDescent="0.2">
      <c r="A86" s="5" t="s">
        <v>64</v>
      </c>
      <c r="B86" s="76">
        <f>Museo!B47</f>
        <v>12007</v>
      </c>
      <c r="C86" s="76">
        <f>Museo!C47</f>
        <v>13841</v>
      </c>
      <c r="D86" s="76">
        <f>Museo!D47</f>
        <v>13900</v>
      </c>
      <c r="E86" s="76">
        <f>Museo!E47</f>
        <v>16089</v>
      </c>
      <c r="F86" s="76">
        <f>Museo!F47</f>
        <v>23843</v>
      </c>
      <c r="G86" s="76">
        <f>Museo!G47</f>
        <v>42450</v>
      </c>
      <c r="H86" s="76">
        <f>Museo!H47</f>
        <v>72235</v>
      </c>
      <c r="I86" s="76">
        <f>Museo!I47</f>
        <v>49702</v>
      </c>
      <c r="J86" s="76">
        <f>Museo!J47</f>
        <v>32588</v>
      </c>
      <c r="K86" s="76">
        <f>Museo!K47</f>
        <v>0</v>
      </c>
      <c r="L86" s="76">
        <f>Museo!L47</f>
        <v>0</v>
      </c>
      <c r="M86" s="76">
        <f>Museo!M47</f>
        <v>0</v>
      </c>
      <c r="N86" s="53">
        <f>SUM(B86:M86)</f>
        <v>276655</v>
      </c>
      <c r="O86" s="86"/>
    </row>
    <row r="87" spans="1:15" x14ac:dyDescent="0.2">
      <c r="A87" s="6" t="s">
        <v>65</v>
      </c>
      <c r="B87" s="98">
        <f>Museo!B48</f>
        <v>3759</v>
      </c>
      <c r="C87" s="98">
        <f>Museo!C48</f>
        <v>2281</v>
      </c>
      <c r="D87" s="98">
        <f>Museo!D48</f>
        <v>1943</v>
      </c>
      <c r="E87" s="98">
        <f>Museo!E48</f>
        <v>3536</v>
      </c>
      <c r="F87" s="98">
        <f>Museo!F48</f>
        <v>7061</v>
      </c>
      <c r="G87" s="98">
        <f>Museo!G48</f>
        <v>3070</v>
      </c>
      <c r="H87" s="98">
        <f>Museo!H48</f>
        <v>4850</v>
      </c>
      <c r="I87" s="98">
        <f>Museo!I48</f>
        <v>3377</v>
      </c>
      <c r="J87" s="98">
        <f>Museo!J48</f>
        <v>1169</v>
      </c>
      <c r="K87" s="98">
        <f>Museo!K48</f>
        <v>0</v>
      </c>
      <c r="L87" s="98">
        <f>Museo!L48</f>
        <v>0</v>
      </c>
      <c r="M87" s="98">
        <f>Museo!M48</f>
        <v>0</v>
      </c>
      <c r="N87" s="54">
        <f t="shared" ref="N87:N93" si="7">SUM(B87:M87)</f>
        <v>31046</v>
      </c>
      <c r="O87" s="86"/>
    </row>
    <row r="88" spans="1:15" ht="25.5" x14ac:dyDescent="0.2">
      <c r="A88" s="7" t="s">
        <v>66</v>
      </c>
      <c r="B88" s="76">
        <f>Museo!B49</f>
        <v>0</v>
      </c>
      <c r="C88" s="76">
        <f>Museo!C49</f>
        <v>0</v>
      </c>
      <c r="D88" s="76">
        <f>Museo!D49</f>
        <v>0</v>
      </c>
      <c r="E88" s="76">
        <f>Museo!E49</f>
        <v>0</v>
      </c>
      <c r="F88" s="76">
        <f>Museo!F49</f>
        <v>0</v>
      </c>
      <c r="G88" s="76">
        <f>Museo!G49</f>
        <v>0</v>
      </c>
      <c r="H88" s="76">
        <f>Museo!H49</f>
        <v>0</v>
      </c>
      <c r="I88" s="76">
        <f>Museo!I49</f>
        <v>0</v>
      </c>
      <c r="J88" s="76">
        <f>Museo!J49</f>
        <v>0</v>
      </c>
      <c r="K88" s="76">
        <f>Museo!K49</f>
        <v>0</v>
      </c>
      <c r="L88" s="76">
        <f>Museo!L49</f>
        <v>0</v>
      </c>
      <c r="M88" s="76">
        <f>Museo!M49</f>
        <v>0</v>
      </c>
      <c r="N88" s="53">
        <f t="shared" si="7"/>
        <v>0</v>
      </c>
      <c r="O88" s="86"/>
    </row>
    <row r="89" spans="1:15" x14ac:dyDescent="0.2">
      <c r="A89" s="6" t="s">
        <v>67</v>
      </c>
      <c r="B89" s="98">
        <f>Museo!B50</f>
        <v>0</v>
      </c>
      <c r="C89" s="98">
        <f>Museo!C50</f>
        <v>0</v>
      </c>
      <c r="D89" s="98">
        <f>Museo!D50</f>
        <v>0</v>
      </c>
      <c r="E89" s="98">
        <f>Museo!E50</f>
        <v>0</v>
      </c>
      <c r="F89" s="98">
        <f>Museo!F50</f>
        <v>0</v>
      </c>
      <c r="G89" s="98">
        <f>Museo!G50</f>
        <v>0</v>
      </c>
      <c r="H89" s="98">
        <f>Museo!H50</f>
        <v>0</v>
      </c>
      <c r="I89" s="98">
        <f>Museo!I50</f>
        <v>0</v>
      </c>
      <c r="J89" s="98">
        <f>Museo!J50</f>
        <v>0</v>
      </c>
      <c r="K89" s="98">
        <f>Museo!K50</f>
        <v>0</v>
      </c>
      <c r="L89" s="98">
        <f>Museo!L50</f>
        <v>0</v>
      </c>
      <c r="M89" s="98">
        <f>Museo!M50</f>
        <v>0</v>
      </c>
      <c r="N89" s="54">
        <f t="shared" si="7"/>
        <v>0</v>
      </c>
      <c r="O89" s="86"/>
    </row>
    <row r="90" spans="1:15" x14ac:dyDescent="0.2">
      <c r="A90" s="7" t="s">
        <v>68</v>
      </c>
      <c r="B90" s="76">
        <f>Museo!B51</f>
        <v>86</v>
      </c>
      <c r="C90" s="76">
        <f>Museo!C51</f>
        <v>99</v>
      </c>
      <c r="D90" s="76">
        <f>Museo!D51</f>
        <v>1269</v>
      </c>
      <c r="E90" s="76">
        <f>Museo!E51</f>
        <v>94</v>
      </c>
      <c r="F90" s="76">
        <f>Museo!F51</f>
        <v>276</v>
      </c>
      <c r="G90" s="76">
        <f>Museo!G51</f>
        <v>361</v>
      </c>
      <c r="H90" s="76">
        <f>Museo!H51</f>
        <v>815</v>
      </c>
      <c r="I90" s="76">
        <f>Museo!I51</f>
        <v>494</v>
      </c>
      <c r="J90" s="76">
        <f>Museo!J51</f>
        <v>118</v>
      </c>
      <c r="K90" s="76">
        <f>Museo!K51</f>
        <v>0</v>
      </c>
      <c r="L90" s="76">
        <f>Museo!L51</f>
        <v>0</v>
      </c>
      <c r="M90" s="76">
        <f>Museo!M51</f>
        <v>0</v>
      </c>
      <c r="N90" s="53">
        <f t="shared" si="7"/>
        <v>3612</v>
      </c>
      <c r="O90" s="86"/>
    </row>
    <row r="91" spans="1:15" ht="25.5" x14ac:dyDescent="0.2">
      <c r="A91" s="6" t="s">
        <v>69</v>
      </c>
      <c r="B91" s="98">
        <f>Museo!B52</f>
        <v>0</v>
      </c>
      <c r="C91" s="98">
        <f>Museo!C52</f>
        <v>0</v>
      </c>
      <c r="D91" s="98">
        <f>Museo!D52</f>
        <v>0</v>
      </c>
      <c r="E91" s="98">
        <f>Museo!E52</f>
        <v>0</v>
      </c>
      <c r="F91" s="98">
        <f>Museo!F52</f>
        <v>0</v>
      </c>
      <c r="G91" s="98">
        <f>Museo!G52</f>
        <v>0</v>
      </c>
      <c r="H91" s="98">
        <f>Museo!H52</f>
        <v>0</v>
      </c>
      <c r="I91" s="98">
        <f>Museo!I52</f>
        <v>0</v>
      </c>
      <c r="J91" s="98">
        <f>Museo!J52</f>
        <v>0</v>
      </c>
      <c r="K91" s="98">
        <f>Museo!K52</f>
        <v>0</v>
      </c>
      <c r="L91" s="98">
        <f>Museo!L52</f>
        <v>0</v>
      </c>
      <c r="M91" s="98">
        <f>Museo!M52</f>
        <v>0</v>
      </c>
      <c r="N91" s="54">
        <f t="shared" si="7"/>
        <v>0</v>
      </c>
      <c r="O91" s="86"/>
    </row>
    <row r="92" spans="1:15" ht="25.5" x14ac:dyDescent="0.2">
      <c r="A92" s="7" t="s">
        <v>70</v>
      </c>
      <c r="B92" s="76">
        <f>Museo!B53</f>
        <v>0</v>
      </c>
      <c r="C92" s="76">
        <f>Museo!C53</f>
        <v>0</v>
      </c>
      <c r="D92" s="76">
        <f>Museo!D53</f>
        <v>0</v>
      </c>
      <c r="E92" s="76">
        <f>Museo!E53</f>
        <v>0</v>
      </c>
      <c r="F92" s="76">
        <f>Museo!F53</f>
        <v>0</v>
      </c>
      <c r="G92" s="76">
        <f>Museo!G53</f>
        <v>0</v>
      </c>
      <c r="H92" s="76">
        <f>Museo!H53</f>
        <v>0</v>
      </c>
      <c r="I92" s="76">
        <f>Museo!I53</f>
        <v>0</v>
      </c>
      <c r="J92" s="76">
        <f>Museo!J53</f>
        <v>0</v>
      </c>
      <c r="K92" s="76">
        <f>Museo!K53</f>
        <v>0</v>
      </c>
      <c r="L92" s="76">
        <f>Museo!L53</f>
        <v>0</v>
      </c>
      <c r="M92" s="76">
        <f>Museo!M53</f>
        <v>0</v>
      </c>
      <c r="N92" s="53">
        <f t="shared" si="7"/>
        <v>0</v>
      </c>
      <c r="O92" s="86"/>
    </row>
    <row r="93" spans="1:15" x14ac:dyDescent="0.2">
      <c r="A93" s="12" t="s">
        <v>71</v>
      </c>
      <c r="B93" s="99">
        <f>Museo!B54</f>
        <v>588</v>
      </c>
      <c r="C93" s="99">
        <f>Museo!C54</f>
        <v>692</v>
      </c>
      <c r="D93" s="99">
        <f>Museo!D54</f>
        <v>598</v>
      </c>
      <c r="E93" s="99">
        <f>Museo!E54</f>
        <v>623</v>
      </c>
      <c r="F93" s="99">
        <f>Museo!F54</f>
        <v>1003</v>
      </c>
      <c r="G93" s="99">
        <f>Museo!G54</f>
        <v>1275</v>
      </c>
      <c r="H93" s="99">
        <f>Museo!H54</f>
        <v>1576</v>
      </c>
      <c r="I93" s="99">
        <f>Museo!I54</f>
        <v>1497</v>
      </c>
      <c r="J93" s="99">
        <f>Museo!J54</f>
        <v>787</v>
      </c>
      <c r="K93" s="99">
        <f>Museo!K54</f>
        <v>0</v>
      </c>
      <c r="L93" s="99">
        <f>Museo!L54</f>
        <v>0</v>
      </c>
      <c r="M93" s="99">
        <f>Museo!M54</f>
        <v>0</v>
      </c>
      <c r="N93" s="52">
        <f t="shared" si="7"/>
        <v>8639</v>
      </c>
      <c r="O93" s="86"/>
    </row>
    <row r="94" spans="1:15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O94" s="89"/>
    </row>
    <row r="95" spans="1:15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O95" s="89"/>
    </row>
    <row r="96" spans="1:15" x14ac:dyDescent="0.2">
      <c r="A96" s="73" t="s">
        <v>73</v>
      </c>
      <c r="B96" s="69">
        <f>Museo!B57</f>
        <v>0</v>
      </c>
      <c r="C96" s="69">
        <f>Museo!C57</f>
        <v>0</v>
      </c>
      <c r="D96" s="69">
        <f>Museo!D57</f>
        <v>0</v>
      </c>
      <c r="E96" s="69">
        <f>Museo!E57</f>
        <v>0</v>
      </c>
      <c r="F96" s="69">
        <f>Museo!F57</f>
        <v>0</v>
      </c>
      <c r="G96" s="69">
        <f>Museo!G57</f>
        <v>0</v>
      </c>
      <c r="H96" s="69">
        <f>Museo!H57</f>
        <v>0</v>
      </c>
      <c r="I96" s="69">
        <f>Museo!I57</f>
        <v>0</v>
      </c>
      <c r="J96" s="69">
        <f>Museo!J57</f>
        <v>0</v>
      </c>
      <c r="K96" s="69">
        <f>Museo!K57</f>
        <v>0</v>
      </c>
      <c r="L96" s="69">
        <f>Museo!L57</f>
        <v>0</v>
      </c>
      <c r="M96" s="69">
        <f>Museo!M57</f>
        <v>0</v>
      </c>
      <c r="N96" s="69"/>
      <c r="O96" s="103"/>
    </row>
    <row r="97" spans="1:15" x14ac:dyDescent="0.2">
      <c r="A97" s="74" t="s">
        <v>72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87"/>
    </row>
    <row r="100" spans="1:15" ht="15" hidden="1" outlineLevel="1" x14ac:dyDescent="0.25">
      <c r="A100" s="9" t="s">
        <v>40</v>
      </c>
      <c r="B100" s="9" t="s">
        <v>8</v>
      </c>
      <c r="C100" s="9" t="s">
        <v>9</v>
      </c>
      <c r="D100" s="9" t="s">
        <v>10</v>
      </c>
      <c r="E100" s="9" t="s">
        <v>11</v>
      </c>
      <c r="F100" s="9" t="s">
        <v>12</v>
      </c>
      <c r="G100" s="9" t="s">
        <v>13</v>
      </c>
      <c r="H100" s="9" t="s">
        <v>14</v>
      </c>
      <c r="I100" s="9" t="s">
        <v>15</v>
      </c>
      <c r="J100" s="9" t="s">
        <v>16</v>
      </c>
      <c r="K100" s="9" t="s">
        <v>17</v>
      </c>
      <c r="L100" s="9" t="s">
        <v>18</v>
      </c>
      <c r="M100" s="9" t="s">
        <v>19</v>
      </c>
      <c r="N100" s="9" t="s">
        <v>20</v>
      </c>
    </row>
    <row r="101" spans="1:15" hidden="1" outlineLevel="1" x14ac:dyDescent="0.2">
      <c r="A101" s="5" t="s">
        <v>74</v>
      </c>
      <c r="B101" s="43">
        <v>5851</v>
      </c>
      <c r="C101" s="43">
        <v>3874</v>
      </c>
      <c r="D101" s="43">
        <v>10543</v>
      </c>
      <c r="E101" s="43">
        <v>4067</v>
      </c>
      <c r="F101" s="43">
        <v>8755</v>
      </c>
      <c r="G101" s="43">
        <v>0</v>
      </c>
      <c r="H101" s="43">
        <v>0</v>
      </c>
      <c r="I101" s="43">
        <v>0</v>
      </c>
      <c r="J101" s="43">
        <v>4511</v>
      </c>
      <c r="K101" s="43">
        <v>4760</v>
      </c>
      <c r="L101" s="43">
        <v>7989</v>
      </c>
      <c r="M101" s="43">
        <v>10118</v>
      </c>
      <c r="N101" s="53">
        <f>SUM(B101:M101)</f>
        <v>60468</v>
      </c>
      <c r="O101" s="48"/>
    </row>
    <row r="102" spans="1:15" hidden="1" outlineLevel="1" x14ac:dyDescent="0.2">
      <c r="A102" s="6" t="s">
        <v>75</v>
      </c>
      <c r="B102" s="44">
        <v>13</v>
      </c>
      <c r="C102" s="44">
        <v>10</v>
      </c>
      <c r="D102" s="44">
        <v>25</v>
      </c>
      <c r="E102" s="44">
        <v>14</v>
      </c>
      <c r="F102" s="44">
        <v>33</v>
      </c>
      <c r="G102" s="44">
        <v>0</v>
      </c>
      <c r="H102" s="44">
        <v>0</v>
      </c>
      <c r="I102" s="44">
        <v>0</v>
      </c>
      <c r="J102" s="44">
        <v>14</v>
      </c>
      <c r="K102" s="44">
        <v>16</v>
      </c>
      <c r="L102" s="44">
        <v>24</v>
      </c>
      <c r="M102" s="44">
        <v>26</v>
      </c>
      <c r="N102" s="54">
        <f t="shared" ref="N102:N106" si="8">SUM(B102:M102)</f>
        <v>175</v>
      </c>
    </row>
    <row r="103" spans="1:15" hidden="1" outlineLevel="1" x14ac:dyDescent="0.2">
      <c r="A103" s="7" t="s">
        <v>76</v>
      </c>
      <c r="B103" s="43">
        <v>0</v>
      </c>
      <c r="C103" s="43">
        <v>3</v>
      </c>
      <c r="D103" s="43">
        <v>15</v>
      </c>
      <c r="E103" s="43">
        <v>2</v>
      </c>
      <c r="F103" s="43">
        <v>2</v>
      </c>
      <c r="G103" s="43">
        <v>0</v>
      </c>
      <c r="H103" s="43">
        <v>0</v>
      </c>
      <c r="I103" s="43">
        <v>0</v>
      </c>
      <c r="J103" s="43">
        <v>2</v>
      </c>
      <c r="K103" s="43">
        <v>2</v>
      </c>
      <c r="L103" s="43">
        <v>8</v>
      </c>
      <c r="M103" s="43">
        <v>11</v>
      </c>
      <c r="N103" s="53">
        <f t="shared" si="8"/>
        <v>45</v>
      </c>
    </row>
    <row r="104" spans="1:15" hidden="1" outlineLevel="1" x14ac:dyDescent="0.2">
      <c r="A104" s="6" t="s">
        <v>77</v>
      </c>
      <c r="B104" s="44">
        <v>0</v>
      </c>
      <c r="C104" s="44">
        <v>46</v>
      </c>
      <c r="D104" s="44">
        <v>6544</v>
      </c>
      <c r="E104" s="44">
        <v>119</v>
      </c>
      <c r="F104" s="44">
        <v>144</v>
      </c>
      <c r="G104" s="44">
        <v>0</v>
      </c>
      <c r="H104" s="44">
        <v>0</v>
      </c>
      <c r="I104" s="44">
        <v>0</v>
      </c>
      <c r="J104" s="44">
        <v>115</v>
      </c>
      <c r="K104" s="44">
        <v>111</v>
      </c>
      <c r="L104" s="44">
        <v>4144</v>
      </c>
      <c r="M104" s="44">
        <v>2313</v>
      </c>
      <c r="N104" s="54">
        <f t="shared" si="8"/>
        <v>13536</v>
      </c>
    </row>
    <row r="105" spans="1:15" hidden="1" outlineLevel="1" x14ac:dyDescent="0.2">
      <c r="A105" s="7" t="s">
        <v>78</v>
      </c>
      <c r="B105" s="43">
        <v>0</v>
      </c>
      <c r="C105" s="43">
        <v>1</v>
      </c>
      <c r="D105" s="43">
        <v>9</v>
      </c>
      <c r="E105" s="43">
        <v>7</v>
      </c>
      <c r="F105" s="43">
        <v>11</v>
      </c>
      <c r="G105" s="43">
        <v>0</v>
      </c>
      <c r="H105" s="43">
        <v>1</v>
      </c>
      <c r="I105" s="43">
        <v>5</v>
      </c>
      <c r="J105" s="43">
        <v>3</v>
      </c>
      <c r="K105" s="43">
        <v>8</v>
      </c>
      <c r="L105" s="43">
        <v>7</v>
      </c>
      <c r="M105" s="43">
        <v>26</v>
      </c>
      <c r="N105" s="53">
        <f t="shared" si="8"/>
        <v>78</v>
      </c>
    </row>
    <row r="106" spans="1:15" hidden="1" outlineLevel="1" x14ac:dyDescent="0.2">
      <c r="A106" s="12" t="s">
        <v>79</v>
      </c>
      <c r="B106" s="49">
        <v>2</v>
      </c>
      <c r="C106" s="49">
        <v>3</v>
      </c>
      <c r="D106" s="49">
        <v>0</v>
      </c>
      <c r="E106" s="49">
        <v>2</v>
      </c>
      <c r="F106" s="49">
        <v>1</v>
      </c>
      <c r="G106" s="49">
        <v>0</v>
      </c>
      <c r="H106" s="49">
        <v>0</v>
      </c>
      <c r="I106" s="49">
        <v>0</v>
      </c>
      <c r="J106" s="49">
        <v>1</v>
      </c>
      <c r="K106" s="49">
        <v>3</v>
      </c>
      <c r="L106" s="49">
        <v>2</v>
      </c>
      <c r="M106" s="49">
        <v>1</v>
      </c>
      <c r="N106" s="52">
        <f t="shared" si="8"/>
        <v>15</v>
      </c>
    </row>
    <row r="107" spans="1:15" hidden="1" outlineLevel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5" hidden="1" outlineLevel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5" hidden="1" outlineLevel="1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5" hidden="1" outlineLevel="1" x14ac:dyDescent="0.2">
      <c r="A110" s="17" t="s">
        <v>80</v>
      </c>
      <c r="B110" s="51">
        <v>84.2</v>
      </c>
      <c r="C110" s="51">
        <v>93.8</v>
      </c>
      <c r="D110" s="51">
        <v>91.7</v>
      </c>
      <c r="E110" s="51">
        <v>74</v>
      </c>
      <c r="F110" s="51">
        <v>76.5</v>
      </c>
      <c r="G110" s="51">
        <v>0</v>
      </c>
      <c r="H110" s="51">
        <v>0</v>
      </c>
      <c r="I110" s="51">
        <v>0</v>
      </c>
      <c r="J110" s="51">
        <v>90.29</v>
      </c>
      <c r="K110" s="51">
        <v>82.1</v>
      </c>
      <c r="L110" s="51">
        <v>90</v>
      </c>
      <c r="M110" s="51">
        <v>100</v>
      </c>
      <c r="N110" s="18"/>
    </row>
    <row r="111" spans="1:15" hidden="1" outlineLevel="1" x14ac:dyDescent="0.2">
      <c r="A111" s="6" t="s">
        <v>81</v>
      </c>
      <c r="B111" s="44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11"/>
    </row>
    <row r="112" spans="1:15" hidden="1" outlineLevel="1" x14ac:dyDescent="0.2">
      <c r="A112" s="13" t="s">
        <v>82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14"/>
    </row>
    <row r="113" spans="1:15" collapsed="1" x14ac:dyDescent="0.2"/>
    <row r="116" spans="1:15" ht="15" hidden="1" outlineLevel="1" x14ac:dyDescent="0.25">
      <c r="A116" s="9" t="s">
        <v>97</v>
      </c>
      <c r="B116" s="9" t="s">
        <v>8</v>
      </c>
      <c r="C116" s="9" t="s">
        <v>9</v>
      </c>
      <c r="D116" s="9" t="s">
        <v>10</v>
      </c>
      <c r="E116" s="9" t="s">
        <v>11</v>
      </c>
      <c r="F116" s="9" t="s">
        <v>12</v>
      </c>
      <c r="G116" s="9" t="s">
        <v>13</v>
      </c>
      <c r="H116" s="9" t="s">
        <v>14</v>
      </c>
      <c r="I116" s="9" t="s">
        <v>15</v>
      </c>
      <c r="J116" s="9" t="s">
        <v>16</v>
      </c>
      <c r="K116" s="9" t="s">
        <v>17</v>
      </c>
      <c r="L116" s="9" t="s">
        <v>18</v>
      </c>
      <c r="M116" s="9" t="s">
        <v>19</v>
      </c>
      <c r="N116" s="9" t="s">
        <v>20</v>
      </c>
      <c r="O116" s="9" t="s">
        <v>88</v>
      </c>
    </row>
    <row r="117" spans="1:15" hidden="1" outlineLevel="1" x14ac:dyDescent="0.2">
      <c r="A117" s="5" t="s">
        <v>74</v>
      </c>
      <c r="B117" s="53">
        <f>Orkesteri!B31</f>
        <v>2530</v>
      </c>
      <c r="C117" s="53">
        <f>Orkesteri!C31</f>
        <v>3755</v>
      </c>
      <c r="D117" s="53">
        <f>Orkesteri!D31</f>
        <v>9383</v>
      </c>
      <c r="E117" s="53">
        <f>Orkesteri!E31</f>
        <v>5607</v>
      </c>
      <c r="F117" s="53">
        <f>Orkesteri!F31</f>
        <v>10960</v>
      </c>
      <c r="G117" s="53">
        <f>Orkesteri!G31</f>
        <v>828</v>
      </c>
      <c r="H117" s="53">
        <f>Orkesteri!H31</f>
        <v>0</v>
      </c>
      <c r="I117" s="53">
        <f>Orkesteri!I31</f>
        <v>1204</v>
      </c>
      <c r="J117" s="53">
        <f>Orkesteri!J31</f>
        <v>8996</v>
      </c>
      <c r="K117" s="53">
        <f>Orkesteri!K31</f>
        <v>12075</v>
      </c>
      <c r="L117" s="53">
        <f>Orkesteri!L31</f>
        <v>5172</v>
      </c>
      <c r="M117" s="53">
        <f>Orkesteri!M31</f>
        <v>8809</v>
      </c>
      <c r="N117" s="53">
        <f>SUM(B117:M117)</f>
        <v>69319</v>
      </c>
      <c r="O117" s="53"/>
    </row>
    <row r="118" spans="1:15" hidden="1" outlineLevel="1" x14ac:dyDescent="0.2">
      <c r="A118" s="6" t="s">
        <v>75</v>
      </c>
      <c r="B118" s="54">
        <f>Orkesteri!B32</f>
        <v>10</v>
      </c>
      <c r="C118" s="54">
        <f>Orkesteri!C32</f>
        <v>12</v>
      </c>
      <c r="D118" s="54">
        <f>Orkesteri!D32</f>
        <v>20</v>
      </c>
      <c r="E118" s="54">
        <f>Orkesteri!E32</f>
        <v>15</v>
      </c>
      <c r="F118" s="54">
        <f>Orkesteri!F32</f>
        <v>19</v>
      </c>
      <c r="G118" s="54">
        <f>Orkesteri!G32</f>
        <v>2</v>
      </c>
      <c r="H118" s="54">
        <f>Orkesteri!H32</f>
        <v>0</v>
      </c>
      <c r="I118" s="54">
        <f>Orkesteri!I32</f>
        <v>2</v>
      </c>
      <c r="J118" s="54">
        <f>Orkesteri!J32</f>
        <v>22</v>
      </c>
      <c r="K118" s="54">
        <f>Orkesteri!K32</f>
        <v>21</v>
      </c>
      <c r="L118" s="54">
        <f>Orkesteri!L32</f>
        <v>17</v>
      </c>
      <c r="M118" s="54">
        <f>Orkesteri!M32</f>
        <v>19</v>
      </c>
      <c r="N118" s="54">
        <f t="shared" ref="N118:N122" si="9">SUM(B118:M118)</f>
        <v>159</v>
      </c>
      <c r="O118" s="54"/>
    </row>
    <row r="119" spans="1:15" hidden="1" outlineLevel="1" x14ac:dyDescent="0.2">
      <c r="A119" s="7" t="s">
        <v>76</v>
      </c>
      <c r="B119" s="53">
        <f>Orkesteri!B33</f>
        <v>1</v>
      </c>
      <c r="C119" s="53">
        <f>Orkesteri!C33</f>
        <v>2</v>
      </c>
      <c r="D119" s="53">
        <f>Orkesteri!D33</f>
        <v>11</v>
      </c>
      <c r="E119" s="53">
        <f>Orkesteri!E33</f>
        <v>4</v>
      </c>
      <c r="F119" s="53">
        <f>Orkesteri!F33</f>
        <v>2</v>
      </c>
      <c r="G119" s="53">
        <f>Orkesteri!G33</f>
        <v>0</v>
      </c>
      <c r="H119" s="53">
        <f>Orkesteri!H33</f>
        <v>0</v>
      </c>
      <c r="I119" s="53">
        <f>Orkesteri!I33</f>
        <v>0</v>
      </c>
      <c r="J119" s="53">
        <f>Orkesteri!J33</f>
        <v>5</v>
      </c>
      <c r="K119" s="53">
        <f>Orkesteri!K33</f>
        <v>8</v>
      </c>
      <c r="L119" s="53">
        <f>Orkesteri!L33</f>
        <v>0</v>
      </c>
      <c r="M119" s="53">
        <f>Orkesteri!M33</f>
        <v>2</v>
      </c>
      <c r="N119" s="53">
        <f t="shared" si="9"/>
        <v>35</v>
      </c>
      <c r="O119" s="53"/>
    </row>
    <row r="120" spans="1:15" hidden="1" outlineLevel="1" x14ac:dyDescent="0.2">
      <c r="A120" s="6" t="s">
        <v>77</v>
      </c>
      <c r="B120" s="54">
        <f>Orkesteri!B34</f>
        <v>11</v>
      </c>
      <c r="C120" s="54">
        <f>Orkesteri!C34</f>
        <v>64</v>
      </c>
      <c r="D120" s="54">
        <f>Orkesteri!D34</f>
        <v>5401</v>
      </c>
      <c r="E120" s="54">
        <f>Orkesteri!E34</f>
        <v>146</v>
      </c>
      <c r="F120" s="54">
        <f>Orkesteri!F34</f>
        <v>131</v>
      </c>
      <c r="G120" s="54">
        <f>Orkesteri!G34</f>
        <v>0</v>
      </c>
      <c r="H120" s="54">
        <f>Orkesteri!H34</f>
        <v>0</v>
      </c>
      <c r="I120" s="54">
        <f>Orkesteri!I34</f>
        <v>0</v>
      </c>
      <c r="J120" s="54">
        <f>Orkesteri!J34</f>
        <v>805</v>
      </c>
      <c r="K120" s="54">
        <f>Orkesteri!K34</f>
        <v>7000</v>
      </c>
      <c r="L120" s="54">
        <f>Orkesteri!L34</f>
        <v>0</v>
      </c>
      <c r="M120" s="54">
        <f>Orkesteri!M34</f>
        <v>617</v>
      </c>
      <c r="N120" s="54">
        <f t="shared" si="9"/>
        <v>14175</v>
      </c>
      <c r="O120" s="54"/>
    </row>
    <row r="121" spans="1:15" hidden="1" outlineLevel="1" x14ac:dyDescent="0.2">
      <c r="A121" s="7" t="s">
        <v>78</v>
      </c>
      <c r="B121" s="53">
        <f>Orkesteri!B35</f>
        <v>1</v>
      </c>
      <c r="C121" s="53">
        <f>Orkesteri!C35</f>
        <v>3</v>
      </c>
      <c r="D121" s="53">
        <f>Orkesteri!D35</f>
        <v>4</v>
      </c>
      <c r="E121" s="53">
        <f>Orkesteri!E35</f>
        <v>9</v>
      </c>
      <c r="F121" s="53">
        <f>Orkesteri!F35</f>
        <v>12</v>
      </c>
      <c r="G121" s="53">
        <f>Orkesteri!G35</f>
        <v>0</v>
      </c>
      <c r="H121" s="53">
        <f>Orkesteri!H35</f>
        <v>0</v>
      </c>
      <c r="I121" s="53">
        <f>Orkesteri!I35</f>
        <v>3</v>
      </c>
      <c r="J121" s="53">
        <f>Orkesteri!J35</f>
        <v>2</v>
      </c>
      <c r="K121" s="53">
        <f>Orkesteri!K35</f>
        <v>6</v>
      </c>
      <c r="L121" s="53">
        <f>Orkesteri!L35</f>
        <v>8</v>
      </c>
      <c r="M121" s="53">
        <f>Orkesteri!M35</f>
        <v>10</v>
      </c>
      <c r="N121" s="53">
        <f t="shared" si="9"/>
        <v>58</v>
      </c>
      <c r="O121" s="53"/>
    </row>
    <row r="122" spans="1:15" hidden="1" outlineLevel="1" x14ac:dyDescent="0.2">
      <c r="A122" s="12" t="s">
        <v>79</v>
      </c>
      <c r="B122" s="52">
        <f>Orkesteri!B36</f>
        <v>1</v>
      </c>
      <c r="C122" s="52">
        <f>Orkesteri!C36</f>
        <v>1</v>
      </c>
      <c r="D122" s="52">
        <f>Orkesteri!D36</f>
        <v>1</v>
      </c>
      <c r="E122" s="52">
        <f>Orkesteri!E36</f>
        <v>1</v>
      </c>
      <c r="F122" s="52">
        <f>Orkesteri!F36</f>
        <v>2</v>
      </c>
      <c r="G122" s="52">
        <f>Orkesteri!G36</f>
        <v>0</v>
      </c>
      <c r="H122" s="52">
        <f>Orkesteri!H36</f>
        <v>0</v>
      </c>
      <c r="I122" s="52">
        <f>Orkesteri!I36</f>
        <v>0</v>
      </c>
      <c r="J122" s="52">
        <f>Orkesteri!J36</f>
        <v>1</v>
      </c>
      <c r="K122" s="52">
        <f>Orkesteri!K36</f>
        <v>1</v>
      </c>
      <c r="L122" s="52">
        <f>Orkesteri!L36</f>
        <v>1</v>
      </c>
      <c r="M122" s="52">
        <f>Orkesteri!M36</f>
        <v>4</v>
      </c>
      <c r="N122" s="52">
        <f t="shared" si="9"/>
        <v>13</v>
      </c>
      <c r="O122" s="52"/>
    </row>
    <row r="123" spans="1:15" hidden="1" outlineLevel="1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5" hidden="1" outlineLevel="1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5" hidden="1" outlineLevel="1" x14ac:dyDescent="0.2">
      <c r="A125" s="17" t="s">
        <v>80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18"/>
      <c r="O125" s="18"/>
    </row>
    <row r="126" spans="1:15" hidden="1" outlineLevel="1" x14ac:dyDescent="0.2">
      <c r="A126" s="6" t="s">
        <v>81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11"/>
      <c r="O126" s="11"/>
    </row>
    <row r="127" spans="1:15" hidden="1" outlineLevel="1" x14ac:dyDescent="0.2">
      <c r="A127" s="13" t="s">
        <v>82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14"/>
      <c r="O127" s="14"/>
    </row>
    <row r="128" spans="1:15" collapsed="1" x14ac:dyDescent="0.2"/>
    <row r="130" spans="1:15" ht="15" x14ac:dyDescent="0.25">
      <c r="A130" s="9" t="s">
        <v>140</v>
      </c>
      <c r="B130" s="9" t="s">
        <v>8</v>
      </c>
      <c r="C130" s="9" t="s">
        <v>9</v>
      </c>
      <c r="D130" s="9" t="s">
        <v>10</v>
      </c>
      <c r="E130" s="9" t="s">
        <v>11</v>
      </c>
      <c r="F130" s="9" t="s">
        <v>12</v>
      </c>
      <c r="G130" s="9" t="s">
        <v>13</v>
      </c>
      <c r="H130" s="9" t="s">
        <v>14</v>
      </c>
      <c r="I130" s="9" t="s">
        <v>15</v>
      </c>
      <c r="J130" s="9" t="s">
        <v>16</v>
      </c>
      <c r="K130" s="9" t="s">
        <v>17</v>
      </c>
      <c r="L130" s="9" t="s">
        <v>18</v>
      </c>
      <c r="M130" s="9" t="s">
        <v>19</v>
      </c>
      <c r="N130" s="9" t="s">
        <v>20</v>
      </c>
      <c r="O130" s="85"/>
    </row>
    <row r="131" spans="1:15" x14ac:dyDescent="0.2">
      <c r="A131" s="5" t="s">
        <v>74</v>
      </c>
      <c r="B131" s="43">
        <f>Orkesteri!B46</f>
        <v>4399</v>
      </c>
      <c r="C131" s="43">
        <f>Orkesteri!C46</f>
        <v>6382</v>
      </c>
      <c r="D131" s="43">
        <f>Orkesteri!D46</f>
        <v>9643</v>
      </c>
      <c r="E131" s="43">
        <f>Orkesteri!E46</f>
        <v>6600</v>
      </c>
      <c r="F131" s="43">
        <f>Orkesteri!F46</f>
        <v>12809</v>
      </c>
      <c r="G131" s="43">
        <f>Orkesteri!G46</f>
        <v>90</v>
      </c>
      <c r="H131" s="43">
        <f>Orkesteri!H46</f>
        <v>0</v>
      </c>
      <c r="I131" s="43">
        <f>Orkesteri!I46</f>
        <v>954</v>
      </c>
      <c r="J131" s="43">
        <f>Orkesteri!J46</f>
        <v>8269</v>
      </c>
      <c r="K131" s="43">
        <f>Orkesteri!K46</f>
        <v>0</v>
      </c>
      <c r="L131" s="43">
        <f>Orkesteri!L46</f>
        <v>0</v>
      </c>
      <c r="M131" s="43">
        <f>Orkesteri!M46</f>
        <v>0</v>
      </c>
      <c r="N131" s="53">
        <f>SUM(B131:M131)</f>
        <v>49146</v>
      </c>
      <c r="O131" s="86"/>
    </row>
    <row r="132" spans="1:15" x14ac:dyDescent="0.2">
      <c r="A132" s="6" t="s">
        <v>145</v>
      </c>
      <c r="B132" s="90">
        <f>Orkesteri!B47</f>
        <v>100</v>
      </c>
      <c r="C132" s="90">
        <f>Orkesteri!C47</f>
        <v>95.78</v>
      </c>
      <c r="D132" s="90">
        <f>Orkesteri!D47</f>
        <v>98.59</v>
      </c>
      <c r="E132" s="90">
        <f>Orkesteri!E47</f>
        <v>98.31</v>
      </c>
      <c r="F132" s="90">
        <f>Orkesteri!F47</f>
        <v>100</v>
      </c>
      <c r="G132" s="90">
        <f>Orkesteri!G47</f>
        <v>0</v>
      </c>
      <c r="H132" s="90">
        <f>Orkesteri!H47</f>
        <v>0</v>
      </c>
      <c r="I132" s="90">
        <f>Orkesteri!I47</f>
        <v>0</v>
      </c>
      <c r="J132" s="90">
        <f>Orkesteri!J47</f>
        <v>96.42</v>
      </c>
      <c r="K132" s="90">
        <f>Orkesteri!K47</f>
        <v>0</v>
      </c>
      <c r="L132" s="90">
        <f>Orkesteri!L47</f>
        <v>0</v>
      </c>
      <c r="M132" s="90">
        <f>Orkesteri!M47</f>
        <v>0</v>
      </c>
      <c r="N132" s="91">
        <f>SUM(B132:M132)</f>
        <v>589.1</v>
      </c>
      <c r="O132" s="86"/>
    </row>
    <row r="133" spans="1:15" x14ac:dyDescent="0.2">
      <c r="A133" s="7" t="s">
        <v>146</v>
      </c>
      <c r="B133" s="43">
        <f>Orkesteri!B48</f>
        <v>126</v>
      </c>
      <c r="C133" s="43">
        <f>Orkesteri!C48</f>
        <v>42</v>
      </c>
      <c r="D133" s="43">
        <f>Orkesteri!D48</f>
        <v>5004</v>
      </c>
      <c r="E133" s="43">
        <f>Orkesteri!E48</f>
        <v>0</v>
      </c>
      <c r="F133" s="43">
        <f>Orkesteri!F48</f>
        <v>366</v>
      </c>
      <c r="G133" s="43">
        <f>Orkesteri!G48</f>
        <v>0</v>
      </c>
      <c r="H133" s="43">
        <f>Orkesteri!H48</f>
        <v>0</v>
      </c>
      <c r="I133" s="43">
        <f>Orkesteri!I48</f>
        <v>0</v>
      </c>
      <c r="J133" s="43">
        <f>Orkesteri!J48</f>
        <v>348</v>
      </c>
      <c r="K133" s="43">
        <f>Orkesteri!K48</f>
        <v>0</v>
      </c>
      <c r="L133" s="43">
        <f>Orkesteri!L48</f>
        <v>0</v>
      </c>
      <c r="M133" s="43">
        <f>Orkesteri!M48</f>
        <v>0</v>
      </c>
      <c r="N133" s="53">
        <f t="shared" ref="N133:N135" si="10">SUM(B133:M133)</f>
        <v>5886</v>
      </c>
      <c r="O133" s="86"/>
    </row>
    <row r="134" spans="1:15" x14ac:dyDescent="0.2">
      <c r="A134" s="6" t="s">
        <v>147</v>
      </c>
      <c r="B134" s="90">
        <f>Orkesteri!B49</f>
        <v>365</v>
      </c>
      <c r="C134" s="90">
        <f>Orkesteri!C49</f>
        <v>388</v>
      </c>
      <c r="D134" s="90">
        <f>Orkesteri!D49</f>
        <v>699</v>
      </c>
      <c r="E134" s="90">
        <f>Orkesteri!E49</f>
        <v>596</v>
      </c>
      <c r="F134" s="90">
        <f>Orkesteri!F49</f>
        <v>800</v>
      </c>
      <c r="G134" s="90">
        <f>Orkesteri!G49</f>
        <v>0</v>
      </c>
      <c r="H134" s="90">
        <f>Orkesteri!H49</f>
        <v>0</v>
      </c>
      <c r="I134" s="90">
        <f>Orkesteri!I49</f>
        <v>50</v>
      </c>
      <c r="J134" s="90">
        <f>Orkesteri!J49</f>
        <v>1350</v>
      </c>
      <c r="K134" s="90">
        <f>Orkesteri!K49</f>
        <v>0</v>
      </c>
      <c r="L134" s="90">
        <f>Orkesteri!L49</f>
        <v>0</v>
      </c>
      <c r="M134" s="90">
        <f>Orkesteri!M49</f>
        <v>0</v>
      </c>
      <c r="N134" s="91">
        <f t="shared" si="10"/>
        <v>4248</v>
      </c>
      <c r="O134" s="86"/>
    </row>
    <row r="135" spans="1:15" x14ac:dyDescent="0.2">
      <c r="A135" s="13" t="s">
        <v>148</v>
      </c>
      <c r="B135" s="45">
        <f>Orkesteri!B50</f>
        <v>2</v>
      </c>
      <c r="C135" s="45">
        <f>Orkesteri!C50</f>
        <v>3</v>
      </c>
      <c r="D135" s="45">
        <f>Orkesteri!D50</f>
        <v>3</v>
      </c>
      <c r="E135" s="45">
        <f>Orkesteri!E50</f>
        <v>6</v>
      </c>
      <c r="F135" s="45">
        <f>Orkesteri!F50</f>
        <v>11</v>
      </c>
      <c r="G135" s="45">
        <f>Orkesteri!G50</f>
        <v>0</v>
      </c>
      <c r="H135" s="45">
        <f>Orkesteri!H50</f>
        <v>1</v>
      </c>
      <c r="I135" s="45">
        <f>Orkesteri!I50</f>
        <v>3</v>
      </c>
      <c r="J135" s="45">
        <f>Orkesteri!J50</f>
        <v>0</v>
      </c>
      <c r="K135" s="45">
        <f>Orkesteri!K50</f>
        <v>0</v>
      </c>
      <c r="L135" s="45">
        <f>Orkesteri!L50</f>
        <v>0</v>
      </c>
      <c r="M135" s="45">
        <f>Orkesteri!M50</f>
        <v>0</v>
      </c>
      <c r="N135" s="84">
        <f t="shared" si="10"/>
        <v>29</v>
      </c>
      <c r="O135" s="86"/>
    </row>
    <row r="136" spans="1:15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53"/>
      <c r="O136" s="86"/>
    </row>
    <row r="137" spans="1:15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84"/>
      <c r="O137" s="89"/>
    </row>
    <row r="138" spans="1:15" x14ac:dyDescent="0.2">
      <c r="A138" s="17" t="s">
        <v>80</v>
      </c>
      <c r="B138" s="51">
        <f>Orkesteri!B53</f>
        <v>0</v>
      </c>
      <c r="C138" s="51">
        <f>Orkesteri!C53</f>
        <v>0</v>
      </c>
      <c r="D138" s="51">
        <f>Orkesteri!D53</f>
        <v>0</v>
      </c>
      <c r="E138" s="51">
        <f>Orkesteri!E53</f>
        <v>0</v>
      </c>
      <c r="F138" s="51">
        <f>Orkesteri!F53</f>
        <v>0</v>
      </c>
      <c r="G138" s="51">
        <f>Orkesteri!G53</f>
        <v>0</v>
      </c>
      <c r="H138" s="51">
        <f>Orkesteri!H53</f>
        <v>0</v>
      </c>
      <c r="I138" s="51">
        <f>Orkesteri!I53</f>
        <v>0</v>
      </c>
      <c r="J138" s="51">
        <f>Orkesteri!J53</f>
        <v>0</v>
      </c>
      <c r="K138" s="51">
        <f>Orkesteri!K53</f>
        <v>0</v>
      </c>
      <c r="L138" s="51">
        <f>Orkesteri!L53</f>
        <v>0</v>
      </c>
      <c r="M138" s="92">
        <f>Orkesteri!M53</f>
        <v>0</v>
      </c>
      <c r="N138" s="84">
        <f t="shared" ref="N138:N140" si="11">SUM(B138:M138)</f>
        <v>0</v>
      </c>
      <c r="O138" s="89"/>
    </row>
    <row r="139" spans="1:15" x14ac:dyDescent="0.2">
      <c r="A139" s="6" t="s">
        <v>81</v>
      </c>
      <c r="B139" s="100">
        <f>Orkesteri!B54</f>
        <v>0</v>
      </c>
      <c r="C139" s="100">
        <f>Orkesteri!C54</f>
        <v>0</v>
      </c>
      <c r="D139" s="100">
        <f>Orkesteri!D54</f>
        <v>0</v>
      </c>
      <c r="E139" s="100">
        <f>Orkesteri!E54</f>
        <v>0</v>
      </c>
      <c r="F139" s="100">
        <f>Orkesteri!F54</f>
        <v>0</v>
      </c>
      <c r="G139" s="100">
        <f>Orkesteri!G54</f>
        <v>0</v>
      </c>
      <c r="H139" s="100">
        <f>Orkesteri!H54</f>
        <v>0</v>
      </c>
      <c r="I139" s="100">
        <f>Orkesteri!I54</f>
        <v>0</v>
      </c>
      <c r="J139" s="100">
        <f>Orkesteri!J54</f>
        <v>0</v>
      </c>
      <c r="K139" s="100">
        <f>Orkesteri!K54</f>
        <v>0</v>
      </c>
      <c r="L139" s="100">
        <f>Orkesteri!L54</f>
        <v>0</v>
      </c>
      <c r="M139" s="101">
        <f>Orkesteri!M54</f>
        <v>0</v>
      </c>
      <c r="N139" s="102">
        <f t="shared" si="11"/>
        <v>0</v>
      </c>
      <c r="O139" s="87"/>
    </row>
    <row r="140" spans="1:15" x14ac:dyDescent="0.2">
      <c r="A140" s="13" t="s">
        <v>82</v>
      </c>
      <c r="B140" s="92">
        <f>Orkesteri!B55</f>
        <v>0</v>
      </c>
      <c r="C140" s="92">
        <f>Orkesteri!C55</f>
        <v>0</v>
      </c>
      <c r="D140" s="92">
        <f>Orkesteri!D55</f>
        <v>0</v>
      </c>
      <c r="E140" s="92">
        <f>Orkesteri!E55</f>
        <v>0</v>
      </c>
      <c r="F140" s="92">
        <f>Orkesteri!F55</f>
        <v>0</v>
      </c>
      <c r="G140" s="92">
        <f>Orkesteri!G55</f>
        <v>0</v>
      </c>
      <c r="H140" s="92">
        <f>Orkesteri!H55</f>
        <v>0</v>
      </c>
      <c r="I140" s="92">
        <f>Orkesteri!I55</f>
        <v>0</v>
      </c>
      <c r="J140" s="92">
        <f>Orkesteri!J55</f>
        <v>0</v>
      </c>
      <c r="K140" s="92">
        <f>Orkesteri!K55</f>
        <v>0</v>
      </c>
      <c r="L140" s="92">
        <f>Orkesteri!L55</f>
        <v>0</v>
      </c>
      <c r="M140" s="45">
        <f>Orkesteri!M55</f>
        <v>0</v>
      </c>
      <c r="N140" s="84">
        <f t="shared" si="11"/>
        <v>0</v>
      </c>
      <c r="O140" s="87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5"/>
  <sheetViews>
    <sheetView zoomScaleNormal="100" workbookViewId="0">
      <selection activeCell="J45" sqref="J45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4" spans="1:14" ht="15" hidden="1" outlineLevel="1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hidden="1" outlineLevel="1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hidden="1" outlineLevel="1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hidden="1" outlineLevel="1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hidden="1" outlineLevel="1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hidden="1" outlineLevel="1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hidden="1" outlineLevel="1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hidden="1" outlineLevel="1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hidden="1" outlineLevel="1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hidden="1" outlineLevel="1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hidden="1" outlineLevel="1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hidden="1" outlineLevel="1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hidden="1" outlineLevel="1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19" spans="1:14" collapsed="1" x14ac:dyDescent="0.2"/>
    <row r="21" spans="1:14" ht="15" outlineLevel="1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outlineLevel="1" x14ac:dyDescent="0.2">
      <c r="A22" s="5" t="s">
        <v>52</v>
      </c>
      <c r="B22" s="43">
        <v>14272</v>
      </c>
      <c r="C22" s="43">
        <v>11678</v>
      </c>
      <c r="D22" s="43">
        <v>13425</v>
      </c>
      <c r="E22" s="43">
        <v>7532</v>
      </c>
      <c r="F22" s="43">
        <v>0</v>
      </c>
      <c r="G22" s="43">
        <v>1798</v>
      </c>
      <c r="H22" s="43">
        <v>0</v>
      </c>
      <c r="I22" s="43">
        <v>8299</v>
      </c>
      <c r="J22" s="43">
        <v>11102</v>
      </c>
      <c r="K22" s="43">
        <v>14684</v>
      </c>
      <c r="L22" s="43">
        <v>14651</v>
      </c>
      <c r="M22" s="43">
        <v>11531</v>
      </c>
      <c r="N22" s="43">
        <f>SUM(B22:M22)</f>
        <v>108972</v>
      </c>
    </row>
    <row r="23" spans="1:14" outlineLevel="1" x14ac:dyDescent="0.2">
      <c r="A23" s="6" t="s">
        <v>53</v>
      </c>
      <c r="B23" s="44">
        <v>13086</v>
      </c>
      <c r="C23" s="44">
        <v>10881</v>
      </c>
      <c r="D23" s="44">
        <v>11765</v>
      </c>
      <c r="E23" s="44">
        <v>4946</v>
      </c>
      <c r="F23" s="44">
        <v>1605</v>
      </c>
      <c r="G23" s="44">
        <v>611</v>
      </c>
      <c r="H23" s="44">
        <v>0</v>
      </c>
      <c r="I23" s="44">
        <v>3807</v>
      </c>
      <c r="J23" s="44">
        <v>8450</v>
      </c>
      <c r="K23" s="44">
        <v>13608</v>
      </c>
      <c r="L23" s="44">
        <v>12825</v>
      </c>
      <c r="M23" s="44">
        <v>9367</v>
      </c>
      <c r="N23" s="44">
        <f t="shared" ref="N23:N31" si="1">SUM(B23:M23)</f>
        <v>90951</v>
      </c>
    </row>
    <row r="24" spans="1:14" outlineLevel="1" x14ac:dyDescent="0.2">
      <c r="A24" s="7" t="s">
        <v>54</v>
      </c>
      <c r="B24" s="43">
        <v>23632</v>
      </c>
      <c r="C24" s="43">
        <v>31074</v>
      </c>
      <c r="D24" s="43">
        <v>46404</v>
      </c>
      <c r="E24" s="43">
        <v>16133</v>
      </c>
      <c r="F24" s="43">
        <v>24189</v>
      </c>
      <c r="G24" s="43">
        <v>7378</v>
      </c>
      <c r="H24" s="43">
        <v>8879</v>
      </c>
      <c r="I24" s="43">
        <v>7934</v>
      </c>
      <c r="J24" s="43">
        <v>10116</v>
      </c>
      <c r="K24" s="43">
        <v>21277</v>
      </c>
      <c r="L24" s="43">
        <v>32152</v>
      </c>
      <c r="M24" s="43">
        <v>31437</v>
      </c>
      <c r="N24" s="43">
        <f t="shared" si="1"/>
        <v>260605</v>
      </c>
    </row>
    <row r="25" spans="1:14" outlineLevel="1" x14ac:dyDescent="0.2">
      <c r="A25" s="6" t="s">
        <v>55</v>
      </c>
      <c r="B25" s="44">
        <v>65912</v>
      </c>
      <c r="C25" s="44">
        <v>59783</v>
      </c>
      <c r="D25" s="44">
        <v>64787</v>
      </c>
      <c r="E25" s="44">
        <v>49688</v>
      </c>
      <c r="F25" s="44">
        <v>39742</v>
      </c>
      <c r="G25" s="44">
        <v>17784</v>
      </c>
      <c r="H25" s="44">
        <v>378</v>
      </c>
      <c r="I25" s="44">
        <v>17244</v>
      </c>
      <c r="J25" s="44">
        <v>49836</v>
      </c>
      <c r="K25" s="44">
        <v>56517</v>
      </c>
      <c r="L25" s="44">
        <v>58571</v>
      </c>
      <c r="M25" s="44">
        <v>49716</v>
      </c>
      <c r="N25" s="44">
        <f t="shared" si="1"/>
        <v>529958</v>
      </c>
    </row>
    <row r="26" spans="1:14" outlineLevel="1" x14ac:dyDescent="0.2">
      <c r="A26" s="7" t="s">
        <v>56</v>
      </c>
      <c r="B26" s="43">
        <v>9533</v>
      </c>
      <c r="C26" s="43">
        <v>9709</v>
      </c>
      <c r="D26" s="43">
        <v>10319</v>
      </c>
      <c r="E26" s="43">
        <v>7991</v>
      </c>
      <c r="F26" s="43">
        <v>3682</v>
      </c>
      <c r="G26" s="43">
        <v>0</v>
      </c>
      <c r="H26" s="43">
        <v>0</v>
      </c>
      <c r="I26" s="43">
        <v>1206</v>
      </c>
      <c r="J26" s="43">
        <v>7619</v>
      </c>
      <c r="K26" s="43">
        <v>8982</v>
      </c>
      <c r="L26" s="43">
        <v>9568</v>
      </c>
      <c r="M26" s="43">
        <v>7639</v>
      </c>
      <c r="N26" s="43">
        <f t="shared" si="1"/>
        <v>76248</v>
      </c>
    </row>
    <row r="27" spans="1:14" outlineLevel="1" x14ac:dyDescent="0.2">
      <c r="A27" s="6" t="s">
        <v>57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f t="shared" si="1"/>
        <v>0</v>
      </c>
    </row>
    <row r="28" spans="1:14" outlineLevel="1" x14ac:dyDescent="0.2">
      <c r="A28" s="7" t="s">
        <v>58</v>
      </c>
      <c r="B28" s="43">
        <v>1138</v>
      </c>
      <c r="C28" s="43">
        <v>1022</v>
      </c>
      <c r="D28" s="43">
        <v>1035</v>
      </c>
      <c r="E28" s="43">
        <v>867</v>
      </c>
      <c r="F28" s="43">
        <v>760</v>
      </c>
      <c r="G28" s="43">
        <v>668</v>
      </c>
      <c r="H28" s="43">
        <v>703</v>
      </c>
      <c r="I28" s="43">
        <v>599</v>
      </c>
      <c r="J28" s="43">
        <v>777</v>
      </c>
      <c r="K28" s="43">
        <v>859</v>
      </c>
      <c r="L28" s="43">
        <v>1022</v>
      </c>
      <c r="M28" s="43">
        <v>857</v>
      </c>
      <c r="N28" s="43">
        <f t="shared" si="1"/>
        <v>10307</v>
      </c>
    </row>
    <row r="29" spans="1:14" outlineLevel="1" x14ac:dyDescent="0.2">
      <c r="A29" s="6" t="s">
        <v>59</v>
      </c>
      <c r="B29" s="44">
        <v>0</v>
      </c>
      <c r="C29" s="44">
        <v>0</v>
      </c>
      <c r="D29" s="44">
        <v>0</v>
      </c>
      <c r="E29" s="44"/>
      <c r="F29" s="44">
        <v>7775</v>
      </c>
      <c r="G29" s="44">
        <v>21414</v>
      </c>
      <c r="H29" s="44">
        <v>31592</v>
      </c>
      <c r="I29" s="44">
        <v>39044</v>
      </c>
      <c r="J29" s="44">
        <v>2928</v>
      </c>
      <c r="K29" s="44">
        <v>0</v>
      </c>
      <c r="L29" s="44">
        <v>0</v>
      </c>
      <c r="M29" s="44">
        <v>0</v>
      </c>
      <c r="N29" s="44">
        <f t="shared" si="1"/>
        <v>102753</v>
      </c>
    </row>
    <row r="30" spans="1:14" outlineLevel="1" x14ac:dyDescent="0.2">
      <c r="A30" s="7" t="s">
        <v>60</v>
      </c>
      <c r="B30" s="43">
        <v>0</v>
      </c>
      <c r="C30" s="43">
        <v>0</v>
      </c>
      <c r="D30" s="43">
        <v>0</v>
      </c>
      <c r="E30" s="43"/>
      <c r="F30" s="43"/>
      <c r="G30" s="43">
        <v>8710</v>
      </c>
      <c r="H30" s="43">
        <v>23952</v>
      </c>
      <c r="I30" s="43">
        <v>23082</v>
      </c>
      <c r="J30" s="43">
        <v>0</v>
      </c>
      <c r="K30" s="43">
        <v>0</v>
      </c>
      <c r="L30" s="43">
        <v>0</v>
      </c>
      <c r="M30" s="43"/>
      <c r="N30" s="43">
        <f t="shared" si="1"/>
        <v>55744</v>
      </c>
    </row>
    <row r="31" spans="1:14" outlineLevel="1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>
        <f t="shared" si="1"/>
        <v>0</v>
      </c>
    </row>
    <row r="32" spans="1:14" outlineLevel="1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outlineLevel="1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outlineLevel="1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outlineLevel="1" x14ac:dyDescent="0.2">
      <c r="A35" s="13" t="s">
        <v>63</v>
      </c>
      <c r="B35" s="45">
        <v>68.959999999999994</v>
      </c>
      <c r="C35" s="45">
        <v>68.52</v>
      </c>
      <c r="D35" s="45">
        <v>71.25</v>
      </c>
      <c r="E35" s="45">
        <v>61.06</v>
      </c>
      <c r="F35" s="45"/>
      <c r="G35" s="45">
        <v>12.07</v>
      </c>
      <c r="H35" s="45">
        <v>38.49</v>
      </c>
      <c r="I35" s="45">
        <v>62.57</v>
      </c>
      <c r="J35" s="45">
        <v>51.25</v>
      </c>
      <c r="K35" s="45">
        <v>58.91</v>
      </c>
      <c r="L35" s="45">
        <v>66.150000000000006</v>
      </c>
      <c r="M35" s="45">
        <v>68.959999999999994</v>
      </c>
      <c r="N35" s="14"/>
    </row>
    <row r="39" spans="1:14" ht="15" x14ac:dyDescent="0.25">
      <c r="A39" s="9" t="s">
        <v>143</v>
      </c>
      <c r="B39" s="9" t="s">
        <v>8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  <c r="H39" s="9" t="s">
        <v>14</v>
      </c>
      <c r="I39" s="9" t="s">
        <v>15</v>
      </c>
      <c r="J39" s="9" t="s">
        <v>16</v>
      </c>
      <c r="K39" s="9" t="s">
        <v>17</v>
      </c>
      <c r="L39" s="9" t="s">
        <v>18</v>
      </c>
      <c r="M39" s="9" t="s">
        <v>19</v>
      </c>
      <c r="N39" s="9" t="s">
        <v>20</v>
      </c>
    </row>
    <row r="40" spans="1:14" x14ac:dyDescent="0.2">
      <c r="A40" s="5" t="s">
        <v>156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>SUM(B40:M40)</f>
        <v>0</v>
      </c>
    </row>
    <row r="41" spans="1:14" x14ac:dyDescent="0.2">
      <c r="A41" s="6" t="s">
        <v>157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>
        <f t="shared" ref="N41:N45" si="2">SUM(B41:M41)</f>
        <v>0</v>
      </c>
    </row>
    <row r="42" spans="1:14" x14ac:dyDescent="0.2">
      <c r="A42" s="7" t="s">
        <v>158</v>
      </c>
      <c r="B42" s="43">
        <v>63460</v>
      </c>
      <c r="C42" s="43">
        <v>71962</v>
      </c>
      <c r="D42" s="43">
        <v>70944</v>
      </c>
      <c r="E42" s="43">
        <v>62516</v>
      </c>
      <c r="F42" s="43">
        <v>45489</v>
      </c>
      <c r="G42" s="43">
        <v>32235</v>
      </c>
      <c r="H42" s="43">
        <v>2706</v>
      </c>
      <c r="I42" s="43">
        <v>36391</v>
      </c>
      <c r="J42" s="43">
        <v>59828</v>
      </c>
      <c r="K42" s="43"/>
      <c r="L42" s="43"/>
      <c r="M42" s="43"/>
      <c r="N42" s="43">
        <f t="shared" si="2"/>
        <v>445531</v>
      </c>
    </row>
    <row r="43" spans="1:14" x14ac:dyDescent="0.2">
      <c r="A43" s="6" t="s">
        <v>159</v>
      </c>
      <c r="B43" s="44">
        <v>27621</v>
      </c>
      <c r="C43" s="44">
        <v>24253</v>
      </c>
      <c r="D43" s="44">
        <v>26489</v>
      </c>
      <c r="E43" s="44">
        <v>10206</v>
      </c>
      <c r="F43" s="44">
        <v>1391</v>
      </c>
      <c r="G43" s="44">
        <v>2072</v>
      </c>
      <c r="H43" s="44"/>
      <c r="I43" s="44">
        <f>(7605+2993)</f>
        <v>10598</v>
      </c>
      <c r="J43" s="44">
        <f>(11896+10446)</f>
        <v>22342</v>
      </c>
      <c r="K43" s="44"/>
      <c r="L43" s="44"/>
      <c r="M43" s="44"/>
      <c r="N43" s="44">
        <f t="shared" si="2"/>
        <v>124972</v>
      </c>
    </row>
    <row r="44" spans="1:14" x14ac:dyDescent="0.2">
      <c r="A44" s="7" t="s">
        <v>160</v>
      </c>
      <c r="B44" s="106">
        <v>64.569999999999993</v>
      </c>
      <c r="C44" s="106">
        <v>66.59</v>
      </c>
      <c r="D44" s="106">
        <v>67.88</v>
      </c>
      <c r="E44" s="106">
        <v>59.02</v>
      </c>
      <c r="F44" s="106">
        <v>60.69</v>
      </c>
      <c r="G44" s="106">
        <v>77.510000000000005</v>
      </c>
      <c r="H44" s="106">
        <v>50.5</v>
      </c>
      <c r="I44" s="106">
        <v>147.65</v>
      </c>
      <c r="J44" s="106">
        <v>53.09</v>
      </c>
      <c r="K44" s="106"/>
      <c r="L44" s="106"/>
      <c r="M44" s="106"/>
      <c r="N44" s="106">
        <f t="shared" si="2"/>
        <v>647.5</v>
      </c>
    </row>
    <row r="45" spans="1:14" x14ac:dyDescent="0.2">
      <c r="A45" s="12" t="s">
        <v>61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"/>
  <sheetViews>
    <sheetView tabSelected="1" topLeftCell="A18" workbookViewId="0">
      <selection activeCell="J37" sqref="J37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hidden="1" customHeight="1" outlineLevel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hidden="1" outlineLevel="1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hidden="1" outlineLevel="1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hidden="1" outlineLevel="1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hidden="1" outlineLevel="1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hidden="1" outlineLevel="1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hidden="1" customHeight="1" outlineLevel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hidden="1" outlineLevel="1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hidden="1" outlineLevel="1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hidden="1" outlineLevel="1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hidden="1" outlineLevel="1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5" spans="1:14" collapsed="1" x14ac:dyDescent="0.2">
      <c r="A15" s="79"/>
    </row>
    <row r="18" spans="1:14" ht="15" outlineLevel="2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outlineLevel="2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outlineLevel="2" x14ac:dyDescent="0.2">
      <c r="A20" s="6" t="s">
        <v>0</v>
      </c>
      <c r="B20" s="11">
        <v>1238</v>
      </c>
      <c r="C20" s="11">
        <v>1161</v>
      </c>
      <c r="D20" s="11">
        <v>2041</v>
      </c>
      <c r="E20" s="11">
        <v>1548</v>
      </c>
      <c r="F20" s="11">
        <v>125</v>
      </c>
      <c r="G20" s="11">
        <v>0</v>
      </c>
      <c r="H20" s="11">
        <v>0</v>
      </c>
      <c r="I20" s="11">
        <v>0</v>
      </c>
      <c r="J20" s="11">
        <v>1215</v>
      </c>
      <c r="K20" s="11">
        <v>1756</v>
      </c>
      <c r="L20" s="11">
        <v>1844</v>
      </c>
      <c r="M20" s="11">
        <v>430</v>
      </c>
      <c r="N20" s="11">
        <f t="shared" ref="N20:N25" si="1">SUM(B20:M20)</f>
        <v>11358</v>
      </c>
    </row>
    <row r="21" spans="1:14" outlineLevel="2" x14ac:dyDescent="0.2">
      <c r="A21" s="7" t="s">
        <v>1</v>
      </c>
      <c r="B21" s="10">
        <v>6419</v>
      </c>
      <c r="C21" s="10">
        <v>4982</v>
      </c>
      <c r="D21" s="10">
        <v>5637</v>
      </c>
      <c r="E21" s="10">
        <v>5001</v>
      </c>
      <c r="F21" s="10">
        <v>8947</v>
      </c>
      <c r="G21" s="10">
        <v>30427</v>
      </c>
      <c r="H21" s="10">
        <v>44996</v>
      </c>
      <c r="I21" s="10">
        <v>37096</v>
      </c>
      <c r="J21" s="10">
        <v>3998</v>
      </c>
      <c r="K21" s="10">
        <v>6318</v>
      </c>
      <c r="L21" s="10">
        <v>5455</v>
      </c>
      <c r="M21" s="10">
        <v>9715</v>
      </c>
      <c r="N21" s="10">
        <f t="shared" si="1"/>
        <v>168991</v>
      </c>
    </row>
    <row r="22" spans="1:14" outlineLevel="2" x14ac:dyDescent="0.2">
      <c r="A22" s="6" t="s">
        <v>2</v>
      </c>
      <c r="B22" s="11">
        <v>20304</v>
      </c>
      <c r="C22" s="11">
        <v>17542</v>
      </c>
      <c r="D22" s="11">
        <v>24588</v>
      </c>
      <c r="E22" s="11">
        <v>20829</v>
      </c>
      <c r="F22" s="11">
        <v>19410</v>
      </c>
      <c r="G22" s="11">
        <v>5112</v>
      </c>
      <c r="H22" s="11">
        <v>2869</v>
      </c>
      <c r="I22" s="11">
        <v>7807</v>
      </c>
      <c r="J22" s="11">
        <v>20336</v>
      </c>
      <c r="K22" s="11">
        <v>21839</v>
      </c>
      <c r="L22" s="11">
        <v>22691</v>
      </c>
      <c r="M22" s="11">
        <v>17408</v>
      </c>
      <c r="N22" s="11">
        <f t="shared" si="1"/>
        <v>200735</v>
      </c>
    </row>
    <row r="23" spans="1:14" outlineLevel="2" x14ac:dyDescent="0.2">
      <c r="A23" s="7" t="s">
        <v>3</v>
      </c>
      <c r="B23" s="10">
        <v>72</v>
      </c>
      <c r="C23" s="10">
        <v>541</v>
      </c>
      <c r="D23" s="10">
        <v>132</v>
      </c>
      <c r="E23" s="10">
        <v>145</v>
      </c>
      <c r="F23" s="10">
        <v>113</v>
      </c>
      <c r="G23" s="10">
        <v>27</v>
      </c>
      <c r="H23" s="10">
        <v>0</v>
      </c>
      <c r="I23" s="10">
        <v>315</v>
      </c>
      <c r="J23" s="10">
        <v>230</v>
      </c>
      <c r="K23" s="10">
        <v>87</v>
      </c>
      <c r="L23" s="10">
        <v>119</v>
      </c>
      <c r="M23" s="10">
        <v>91</v>
      </c>
      <c r="N23" s="10">
        <f t="shared" si="1"/>
        <v>1872</v>
      </c>
    </row>
    <row r="24" spans="1:14" outlineLevel="2" x14ac:dyDescent="0.2">
      <c r="A24" s="6" t="s">
        <v>36</v>
      </c>
      <c r="B24" s="11">
        <v>5982</v>
      </c>
      <c r="C24" s="11">
        <v>5620</v>
      </c>
      <c r="D24" s="11">
        <v>7135</v>
      </c>
      <c r="E24" s="11">
        <v>7256</v>
      </c>
      <c r="F24" s="11">
        <v>6377</v>
      </c>
      <c r="G24" s="11">
        <v>3081</v>
      </c>
      <c r="H24" s="11">
        <v>336</v>
      </c>
      <c r="I24" s="11">
        <v>1962</v>
      </c>
      <c r="J24" s="11">
        <v>7117</v>
      </c>
      <c r="K24" s="11">
        <v>8558</v>
      </c>
      <c r="L24" s="11">
        <v>7059</v>
      </c>
      <c r="M24" s="11">
        <v>5709</v>
      </c>
      <c r="N24" s="11">
        <f t="shared" si="1"/>
        <v>66192</v>
      </c>
    </row>
    <row r="25" spans="1:14" outlineLevel="2" x14ac:dyDescent="0.2">
      <c r="A25" s="7" t="s">
        <v>4</v>
      </c>
      <c r="B25" s="10">
        <v>2478</v>
      </c>
      <c r="C25" s="10">
        <v>2557</v>
      </c>
      <c r="D25" s="10">
        <v>2920</v>
      </c>
      <c r="E25" s="10">
        <v>2454</v>
      </c>
      <c r="F25" s="10">
        <v>3743</v>
      </c>
      <c r="G25" s="10">
        <v>1756</v>
      </c>
      <c r="H25" s="10">
        <v>0</v>
      </c>
      <c r="I25" s="10">
        <v>1144</v>
      </c>
      <c r="J25" s="10">
        <v>3317</v>
      </c>
      <c r="K25" s="10">
        <v>3058</v>
      </c>
      <c r="L25" s="10">
        <v>3037</v>
      </c>
      <c r="M25" s="10">
        <v>1526</v>
      </c>
      <c r="N25" s="10">
        <f t="shared" si="1"/>
        <v>27990</v>
      </c>
    </row>
    <row r="26" spans="1:14" outlineLevel="2" x14ac:dyDescent="0.2">
      <c r="A26" s="6" t="s">
        <v>5</v>
      </c>
      <c r="B26" s="11">
        <v>67</v>
      </c>
      <c r="C26" s="11">
        <v>69</v>
      </c>
      <c r="D26" s="11">
        <v>65</v>
      </c>
      <c r="E26" s="11">
        <v>72</v>
      </c>
      <c r="F26" s="11">
        <v>78</v>
      </c>
      <c r="G26" s="11">
        <v>81</v>
      </c>
      <c r="H26" s="11">
        <v>82</v>
      </c>
      <c r="I26" s="11">
        <v>84</v>
      </c>
      <c r="J26" s="11">
        <v>85</v>
      </c>
      <c r="K26" s="11">
        <v>84</v>
      </c>
      <c r="L26" s="11">
        <v>83</v>
      </c>
      <c r="M26" s="11">
        <v>81</v>
      </c>
      <c r="N26" s="11">
        <v>81</v>
      </c>
    </row>
    <row r="27" spans="1:14" outlineLevel="2" x14ac:dyDescent="0.2">
      <c r="A27" s="7" t="s">
        <v>6</v>
      </c>
      <c r="B27" s="10">
        <v>100</v>
      </c>
      <c r="C27" s="10">
        <v>133</v>
      </c>
      <c r="D27" s="10">
        <v>152</v>
      </c>
      <c r="E27" s="10">
        <v>183</v>
      </c>
      <c r="F27" s="10">
        <v>69</v>
      </c>
      <c r="G27" s="10">
        <v>85</v>
      </c>
      <c r="H27" s="10">
        <v>98</v>
      </c>
      <c r="I27" s="10">
        <v>107</v>
      </c>
      <c r="J27" s="10">
        <v>126</v>
      </c>
      <c r="K27" s="10">
        <v>133</v>
      </c>
      <c r="L27" s="10">
        <v>140</v>
      </c>
      <c r="M27" s="10">
        <v>139</v>
      </c>
      <c r="N27" s="10">
        <f>SUM(B27:M27)</f>
        <v>1465</v>
      </c>
    </row>
    <row r="28" spans="1:14" outlineLevel="2" x14ac:dyDescent="0.2">
      <c r="A28" s="8" t="s">
        <v>7</v>
      </c>
      <c r="B28" s="71">
        <v>144</v>
      </c>
      <c r="C28" s="71">
        <v>1212</v>
      </c>
      <c r="D28" s="71">
        <v>213</v>
      </c>
      <c r="E28" s="71">
        <v>700</v>
      </c>
      <c r="F28" s="71">
        <v>434</v>
      </c>
      <c r="G28" s="71">
        <v>142</v>
      </c>
      <c r="H28" s="71">
        <v>9</v>
      </c>
      <c r="I28" s="71">
        <v>626</v>
      </c>
      <c r="J28" s="71">
        <v>294</v>
      </c>
      <c r="K28" s="71">
        <v>694</v>
      </c>
      <c r="L28" s="71">
        <v>423</v>
      </c>
      <c r="M28" s="71">
        <v>103</v>
      </c>
      <c r="N28" s="71">
        <f>SUM(B28:M28)</f>
        <v>4994</v>
      </c>
    </row>
    <row r="29" spans="1:14" x14ac:dyDescent="0.2">
      <c r="B29" s="72"/>
      <c r="C29" s="72"/>
      <c r="D29" s="72"/>
      <c r="E29" s="72"/>
      <c r="F29" s="72"/>
      <c r="G29" s="72"/>
    </row>
    <row r="31" spans="1:14" x14ac:dyDescent="0.2">
      <c r="H31" s="72"/>
    </row>
    <row r="32" spans="1:14" ht="15" x14ac:dyDescent="0.25">
      <c r="A32" s="9" t="s">
        <v>144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9" t="s">
        <v>16</v>
      </c>
      <c r="K32" s="9" t="s">
        <v>17</v>
      </c>
      <c r="L32" s="9" t="s">
        <v>18</v>
      </c>
      <c r="M32" s="9" t="s">
        <v>19</v>
      </c>
      <c r="N32" s="9" t="s">
        <v>20</v>
      </c>
    </row>
    <row r="33" spans="1:14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x14ac:dyDescent="0.2">
      <c r="A34" s="6" t="s">
        <v>149</v>
      </c>
      <c r="B34" s="11">
        <v>19574</v>
      </c>
      <c r="C34" s="11">
        <v>19273</v>
      </c>
      <c r="D34" s="11">
        <v>20424</v>
      </c>
      <c r="E34" s="11">
        <v>20236</v>
      </c>
      <c r="F34" s="11">
        <v>16570</v>
      </c>
      <c r="G34" s="11">
        <v>8851</v>
      </c>
      <c r="H34" s="11">
        <v>2538</v>
      </c>
      <c r="I34" s="11">
        <v>6638</v>
      </c>
      <c r="J34" s="11">
        <v>15575</v>
      </c>
      <c r="K34" s="11"/>
      <c r="L34" s="11"/>
      <c r="M34" s="11"/>
      <c r="N34" s="11">
        <f t="shared" ref="N34:N39" si="2">SUM(B34:M34)</f>
        <v>129679</v>
      </c>
    </row>
    <row r="35" spans="1:14" x14ac:dyDescent="0.2">
      <c r="A35" s="7" t="s">
        <v>152</v>
      </c>
      <c r="B35" s="10">
        <v>7569</v>
      </c>
      <c r="C35" s="10">
        <v>5113</v>
      </c>
      <c r="D35" s="10">
        <v>4240</v>
      </c>
      <c r="E35" s="10">
        <v>4867</v>
      </c>
      <c r="F35" s="10">
        <v>11343</v>
      </c>
      <c r="G35" s="10">
        <v>23004</v>
      </c>
      <c r="H35" s="10">
        <v>46569</v>
      </c>
      <c r="I35" s="10">
        <v>22736</v>
      </c>
      <c r="J35" s="10">
        <v>4921</v>
      </c>
      <c r="K35" s="10"/>
      <c r="L35" s="10"/>
      <c r="M35" s="10"/>
      <c r="N35" s="10">
        <f t="shared" si="2"/>
        <v>130362</v>
      </c>
    </row>
    <row r="36" spans="1:14" ht="25.5" x14ac:dyDescent="0.2">
      <c r="A36" s="6" t="s">
        <v>164</v>
      </c>
      <c r="B36" s="11">
        <v>1950</v>
      </c>
      <c r="C36" s="11">
        <v>2809</v>
      </c>
      <c r="D36" s="11">
        <v>2542</v>
      </c>
      <c r="E36" s="11">
        <v>1956</v>
      </c>
      <c r="F36" s="11">
        <v>3049</v>
      </c>
      <c r="G36" s="11">
        <v>1276</v>
      </c>
      <c r="H36" s="11">
        <v>192</v>
      </c>
      <c r="I36" s="11">
        <v>440</v>
      </c>
      <c r="J36" s="11">
        <v>2401</v>
      </c>
      <c r="K36" s="11"/>
      <c r="L36" s="11"/>
      <c r="M36" s="11"/>
      <c r="N36" s="11">
        <f t="shared" si="2"/>
        <v>16615</v>
      </c>
    </row>
    <row r="37" spans="1:14" x14ac:dyDescent="0.2">
      <c r="A37" s="7" t="s">
        <v>150</v>
      </c>
      <c r="B37" s="10">
        <v>6892</v>
      </c>
      <c r="C37" s="10">
        <v>7215</v>
      </c>
      <c r="D37" s="10">
        <v>9513</v>
      </c>
      <c r="E37" s="10">
        <v>8501</v>
      </c>
      <c r="F37" s="10">
        <v>6836</v>
      </c>
      <c r="G37" s="10">
        <v>3392</v>
      </c>
      <c r="H37" s="10">
        <v>3489</v>
      </c>
      <c r="I37" s="10">
        <v>3064</v>
      </c>
      <c r="J37" s="10">
        <v>7607</v>
      </c>
      <c r="K37" s="10"/>
      <c r="L37" s="10"/>
      <c r="M37" s="10"/>
      <c r="N37" s="10">
        <f t="shared" si="2"/>
        <v>56509</v>
      </c>
    </row>
    <row r="38" spans="1:14" x14ac:dyDescent="0.2">
      <c r="A38" s="6" t="s">
        <v>153</v>
      </c>
      <c r="B38" s="11">
        <v>966</v>
      </c>
      <c r="C38" s="11">
        <v>1440</v>
      </c>
      <c r="D38" s="11">
        <v>1632</v>
      </c>
      <c r="E38" s="11">
        <v>1713</v>
      </c>
      <c r="F38" s="11">
        <v>382</v>
      </c>
      <c r="G38" s="11">
        <v>0</v>
      </c>
      <c r="H38" s="11">
        <v>0</v>
      </c>
      <c r="I38" s="11">
        <v>0</v>
      </c>
      <c r="J38" s="11">
        <v>1492</v>
      </c>
      <c r="K38" s="11"/>
      <c r="L38" s="11"/>
      <c r="M38" s="11"/>
      <c r="N38" s="11">
        <f t="shared" si="2"/>
        <v>7625</v>
      </c>
    </row>
    <row r="39" spans="1:14" ht="25.5" x14ac:dyDescent="0.2">
      <c r="A39" s="7" t="s">
        <v>154</v>
      </c>
      <c r="B39" s="10">
        <v>209</v>
      </c>
      <c r="C39" s="10">
        <v>238</v>
      </c>
      <c r="D39" s="10">
        <v>289</v>
      </c>
      <c r="E39" s="10">
        <v>227</v>
      </c>
      <c r="F39" s="10">
        <v>191</v>
      </c>
      <c r="G39" s="10">
        <v>143</v>
      </c>
      <c r="H39" s="10">
        <v>61</v>
      </c>
      <c r="I39" s="10">
        <v>179</v>
      </c>
      <c r="J39" s="10">
        <v>202</v>
      </c>
      <c r="K39" s="10"/>
      <c r="L39" s="10"/>
      <c r="M39" s="10"/>
      <c r="N39" s="10">
        <f t="shared" si="2"/>
        <v>1739</v>
      </c>
    </row>
    <row r="40" spans="1:14" x14ac:dyDescent="0.2">
      <c r="A40" s="6" t="s">
        <v>151</v>
      </c>
      <c r="B40" s="11">
        <v>30</v>
      </c>
      <c r="C40" s="11">
        <v>0</v>
      </c>
      <c r="D40" s="11">
        <v>32</v>
      </c>
      <c r="E40" s="11">
        <v>0</v>
      </c>
      <c r="F40" s="11">
        <v>27</v>
      </c>
      <c r="G40" s="11">
        <v>0</v>
      </c>
      <c r="H40" s="11">
        <v>0</v>
      </c>
      <c r="I40" s="11">
        <v>0</v>
      </c>
      <c r="J40" s="11">
        <v>0</v>
      </c>
      <c r="K40" s="11"/>
      <c r="L40" s="11"/>
      <c r="M40" s="11"/>
      <c r="N40" s="11">
        <f>SUM(B40:M40)</f>
        <v>89</v>
      </c>
    </row>
    <row r="41" spans="1:14" x14ac:dyDescent="0.2">
      <c r="A41" s="13" t="s">
        <v>155</v>
      </c>
      <c r="B41" s="14">
        <v>75</v>
      </c>
      <c r="C41" s="14">
        <v>75</v>
      </c>
      <c r="D41" s="14">
        <v>82</v>
      </c>
      <c r="E41" s="14">
        <v>84</v>
      </c>
      <c r="F41" s="14">
        <v>84</v>
      </c>
      <c r="G41" s="14">
        <v>83</v>
      </c>
      <c r="H41" s="14">
        <v>82</v>
      </c>
      <c r="I41" s="14">
        <v>83</v>
      </c>
      <c r="J41" s="14">
        <v>82</v>
      </c>
      <c r="K41" s="14"/>
      <c r="L41" s="14"/>
      <c r="M41" s="14"/>
      <c r="N41" s="14">
        <v>82</v>
      </c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93"/>
  <sheetViews>
    <sheetView topLeftCell="A58" workbookViewId="0">
      <selection activeCell="I96" sqref="I96"/>
    </sheetView>
  </sheetViews>
  <sheetFormatPr defaultRowHeight="14.25" outlineLevelRow="1" x14ac:dyDescent="0.2"/>
  <cols>
    <col min="1" max="1" width="49.25" customWidth="1"/>
    <col min="2" max="14" width="12.625" customWidth="1"/>
  </cols>
  <sheetData>
    <row r="6" spans="1:14" ht="15" hidden="1" outlineLevel="1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hidden="1" outlineLevel="1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hidden="1" outlineLevel="1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hidden="1" outlineLevel="1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hidden="1" outlineLevel="1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hidden="1" outlineLevel="1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hidden="1" outlineLevel="1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hidden="1" outlineLevel="1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hidden="1" outlineLevel="1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hidden="1" outlineLevel="1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hidden="1" outlineLevel="1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hidden="1" outlineLevel="1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idden="1" outlineLevel="1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hidden="1" outlineLevel="1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hidden="1" outlineLevel="1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idden="1" outlineLevel="1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hidden="1" outlineLevel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hidden="1" outlineLevel="1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hidden="1" outlineLevel="1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hidden="1" outlineLevel="1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hidden="1" outlineLevel="1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hidden="1" outlineLevel="1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hidden="1" outlineLevel="1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hidden="1" outlineLevel="1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hidden="1" outlineLevel="1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hidden="1" outlineLevel="1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hidden="1" outlineLevel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idden="1" outlineLevel="1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hidden="1" outlineLevel="1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hidden="1" outlineLevel="1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hidden="1" outlineLevel="1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hidden="1" outlineLevel="1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hidden="1" outlineLevel="1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hidden="1" outlineLevel="1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hidden="1" outlineLevel="1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hidden="1" outlineLevel="1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hidden="1" outlineLevel="1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hidden="1" outlineLevel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idden="1" outlineLevel="1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hidden="1" outlineLevel="1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hidden="1" outlineLevel="1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  <row r="47" spans="1:14" collapsed="1" x14ac:dyDescent="0.2"/>
    <row r="50" spans="1:15" ht="15" x14ac:dyDescent="0.25">
      <c r="A50" s="9" t="s">
        <v>94</v>
      </c>
      <c r="B50" s="9" t="s">
        <v>8</v>
      </c>
      <c r="C50" s="9" t="s">
        <v>9</v>
      </c>
      <c r="D50" s="9" t="s">
        <v>10</v>
      </c>
      <c r="E50" s="9" t="s">
        <v>11</v>
      </c>
      <c r="F50" s="9" t="s">
        <v>12</v>
      </c>
      <c r="G50" s="9" t="s">
        <v>13</v>
      </c>
      <c r="H50" s="9" t="s">
        <v>14</v>
      </c>
      <c r="I50" s="9" t="s">
        <v>15</v>
      </c>
      <c r="J50" s="9" t="s">
        <v>16</v>
      </c>
      <c r="K50" s="9" t="s">
        <v>17</v>
      </c>
      <c r="L50" s="9" t="s">
        <v>18</v>
      </c>
      <c r="M50" s="9" t="s">
        <v>19</v>
      </c>
      <c r="N50" s="9" t="s">
        <v>20</v>
      </c>
      <c r="O50" s="9" t="s">
        <v>88</v>
      </c>
    </row>
    <row r="51" spans="1:15" ht="15" x14ac:dyDescent="0.2">
      <c r="A51" s="60" t="s">
        <v>42</v>
      </c>
      <c r="B51" s="43">
        <v>162809</v>
      </c>
      <c r="C51" s="43">
        <v>160998</v>
      </c>
      <c r="D51" s="43">
        <v>178913</v>
      </c>
      <c r="E51" s="43">
        <v>179723</v>
      </c>
      <c r="F51" s="43">
        <v>155836</v>
      </c>
      <c r="G51" s="43">
        <v>131736</v>
      </c>
      <c r="H51" s="43">
        <v>135762</v>
      </c>
      <c r="I51" s="43">
        <v>156995</v>
      </c>
      <c r="J51" s="43">
        <v>178743</v>
      </c>
      <c r="K51" s="43">
        <v>185489</v>
      </c>
      <c r="L51" s="43">
        <v>159377</v>
      </c>
      <c r="M51" s="43">
        <v>149295</v>
      </c>
      <c r="N51" s="10">
        <f>SUM(B51:M51)</f>
        <v>1935676</v>
      </c>
      <c r="O51" s="10">
        <v>1900000</v>
      </c>
    </row>
    <row r="52" spans="1:15" x14ac:dyDescent="0.2">
      <c r="A52" s="64" t="s">
        <v>89</v>
      </c>
      <c r="B52" s="43">
        <v>5571</v>
      </c>
      <c r="C52" s="43">
        <v>5063</v>
      </c>
      <c r="D52" s="43">
        <v>6881</v>
      </c>
      <c r="E52" s="43">
        <v>5418</v>
      </c>
      <c r="F52" s="43">
        <v>5049</v>
      </c>
      <c r="G52" s="43">
        <v>7425</v>
      </c>
      <c r="H52" s="43">
        <v>7548</v>
      </c>
      <c r="I52" s="43">
        <v>6792</v>
      </c>
      <c r="J52" s="43">
        <v>7783</v>
      </c>
      <c r="K52" s="43">
        <v>11000</v>
      </c>
      <c r="L52" s="43">
        <v>7809</v>
      </c>
      <c r="M52" s="43">
        <v>9329</v>
      </c>
      <c r="N52" s="10">
        <f t="shared" ref="N52:N64" si="1">SUM(B52:M52)</f>
        <v>85668</v>
      </c>
      <c r="O52" s="10"/>
    </row>
    <row r="53" spans="1:15" ht="15" x14ac:dyDescent="0.2">
      <c r="A53" s="61" t="s">
        <v>83</v>
      </c>
      <c r="B53" s="44">
        <v>156010</v>
      </c>
      <c r="C53" s="44">
        <v>148678</v>
      </c>
      <c r="D53" s="44">
        <v>158439</v>
      </c>
      <c r="E53" s="44">
        <v>113642</v>
      </c>
      <c r="F53" s="44">
        <v>109811</v>
      </c>
      <c r="G53" s="44">
        <v>104058</v>
      </c>
      <c r="H53" s="44">
        <v>105171</v>
      </c>
      <c r="I53" s="44">
        <v>117800</v>
      </c>
      <c r="J53" s="44">
        <v>134025</v>
      </c>
      <c r="K53" s="44">
        <v>135038</v>
      </c>
      <c r="L53" s="44">
        <v>116483</v>
      </c>
      <c r="M53" s="44">
        <v>124968</v>
      </c>
      <c r="N53" s="44">
        <f t="shared" si="1"/>
        <v>1524123</v>
      </c>
      <c r="O53" s="11"/>
    </row>
    <row r="54" spans="1:15" x14ac:dyDescent="0.2">
      <c r="A54" s="6" t="s">
        <v>123</v>
      </c>
      <c r="B54" s="44">
        <f>SUM(B53/100*52.38)</f>
        <v>81718.038</v>
      </c>
      <c r="C54" s="44">
        <f>SUM(C53/100*52.38)</f>
        <v>77877.536399999997</v>
      </c>
      <c r="D54" s="44">
        <f>SUM(D53/100*52.38)</f>
        <v>82990.348200000008</v>
      </c>
      <c r="E54" s="44">
        <f t="shared" ref="E54:M54" si="2">SUM(E53/100*52.38)</f>
        <v>59525.679600000003</v>
      </c>
      <c r="F54" s="44">
        <f t="shared" si="2"/>
        <v>57519.001799999998</v>
      </c>
      <c r="G54" s="44">
        <f t="shared" si="2"/>
        <v>54505.580399999999</v>
      </c>
      <c r="H54" s="44">
        <f t="shared" si="2"/>
        <v>55088.569800000005</v>
      </c>
      <c r="I54" s="44">
        <f t="shared" si="2"/>
        <v>61703.64</v>
      </c>
      <c r="J54" s="44">
        <f t="shared" si="2"/>
        <v>70202.294999999998</v>
      </c>
      <c r="K54" s="44">
        <f t="shared" si="2"/>
        <v>70732.904400000014</v>
      </c>
      <c r="L54" s="44">
        <f t="shared" si="2"/>
        <v>61013.795400000003</v>
      </c>
      <c r="M54" s="44">
        <f t="shared" si="2"/>
        <v>65458.238400000009</v>
      </c>
      <c r="N54" s="44">
        <f t="shared" si="1"/>
        <v>798335.6274</v>
      </c>
      <c r="O54" s="11"/>
    </row>
    <row r="55" spans="1:15" ht="15" x14ac:dyDescent="0.2">
      <c r="A55" s="62" t="s">
        <v>126</v>
      </c>
      <c r="B55" s="43">
        <v>266331</v>
      </c>
      <c r="C55" s="43">
        <v>260075</v>
      </c>
      <c r="D55" s="43">
        <v>286771</v>
      </c>
      <c r="E55" s="43">
        <v>254240</v>
      </c>
      <c r="F55" s="43">
        <v>240739</v>
      </c>
      <c r="G55" s="43">
        <v>240080</v>
      </c>
      <c r="H55" s="43">
        <v>248251</v>
      </c>
      <c r="I55" s="43">
        <v>254615</v>
      </c>
      <c r="J55" s="43">
        <v>271003</v>
      </c>
      <c r="K55" s="43">
        <v>273545</v>
      </c>
      <c r="L55" s="43">
        <v>207053</v>
      </c>
      <c r="M55" s="43">
        <v>271523</v>
      </c>
      <c r="N55" s="43">
        <f t="shared" si="1"/>
        <v>3074226</v>
      </c>
      <c r="O55" s="10">
        <v>3000000</v>
      </c>
    </row>
    <row r="56" spans="1:15" ht="15" x14ac:dyDescent="0.2">
      <c r="A56" s="62" t="s">
        <v>125</v>
      </c>
      <c r="B56" s="43">
        <v>1188</v>
      </c>
      <c r="C56" s="43">
        <v>1814</v>
      </c>
      <c r="D56" s="43">
        <v>1594</v>
      </c>
      <c r="E56" s="43">
        <v>1362</v>
      </c>
      <c r="F56" s="43">
        <v>1406</v>
      </c>
      <c r="G56" s="43">
        <v>1460</v>
      </c>
      <c r="H56" s="43">
        <v>1614</v>
      </c>
      <c r="I56" s="43">
        <v>1280</v>
      </c>
      <c r="J56" s="43">
        <v>1835</v>
      </c>
      <c r="K56" s="43">
        <v>1838</v>
      </c>
      <c r="L56" s="43">
        <v>1724</v>
      </c>
      <c r="M56" s="43">
        <v>2123</v>
      </c>
      <c r="N56" s="43">
        <f t="shared" si="1"/>
        <v>19238</v>
      </c>
      <c r="O56" s="10"/>
    </row>
    <row r="57" spans="1:15" x14ac:dyDescent="0.2">
      <c r="A57" s="78" t="s">
        <v>124</v>
      </c>
      <c r="B57" s="43">
        <f>SUM(B56/100*52.38)</f>
        <v>622.27440000000013</v>
      </c>
      <c r="C57" s="43">
        <f t="shared" ref="C57:D57" si="3">SUM(C56/100*52.38)</f>
        <v>950.17320000000007</v>
      </c>
      <c r="D57" s="43">
        <f t="shared" si="3"/>
        <v>834.93719999999996</v>
      </c>
      <c r="E57" s="43">
        <v>713</v>
      </c>
      <c r="F57" s="43">
        <f>SUM(F56/100*52.38)</f>
        <v>736.46280000000002</v>
      </c>
      <c r="G57" s="43">
        <f t="shared" ref="G57:M57" si="4">SUM(G56/100*52.38)</f>
        <v>764.74800000000005</v>
      </c>
      <c r="H57" s="43">
        <f t="shared" si="4"/>
        <v>845.41320000000007</v>
      </c>
      <c r="I57" s="43">
        <f t="shared" si="4"/>
        <v>670.46400000000006</v>
      </c>
      <c r="J57" s="43">
        <f t="shared" si="4"/>
        <v>961.17300000000012</v>
      </c>
      <c r="K57" s="43">
        <f t="shared" si="4"/>
        <v>962.74440000000004</v>
      </c>
      <c r="L57" s="43">
        <f t="shared" si="4"/>
        <v>903.03120000000001</v>
      </c>
      <c r="M57" s="43">
        <f t="shared" si="4"/>
        <v>1112.0274000000002</v>
      </c>
      <c r="N57" s="43">
        <f t="shared" si="1"/>
        <v>10076.4488</v>
      </c>
      <c r="O57" s="10"/>
    </row>
    <row r="58" spans="1:15" ht="15" x14ac:dyDescent="0.2">
      <c r="A58" s="61" t="s">
        <v>44</v>
      </c>
      <c r="B58" s="44">
        <v>2748</v>
      </c>
      <c r="C58" s="44">
        <v>2720</v>
      </c>
      <c r="D58" s="44">
        <v>3017</v>
      </c>
      <c r="E58" s="44">
        <v>2610</v>
      </c>
      <c r="F58" s="44">
        <v>2633</v>
      </c>
      <c r="G58" s="44">
        <v>2398</v>
      </c>
      <c r="H58" s="44">
        <v>2226</v>
      </c>
      <c r="I58" s="44">
        <v>2834</v>
      </c>
      <c r="J58" s="44">
        <v>3156</v>
      </c>
      <c r="K58" s="44">
        <v>3193</v>
      </c>
      <c r="L58" s="44">
        <v>2514</v>
      </c>
      <c r="M58" s="44">
        <v>2796</v>
      </c>
      <c r="N58" s="44">
        <f t="shared" si="1"/>
        <v>32845</v>
      </c>
      <c r="O58" s="11">
        <v>25000</v>
      </c>
    </row>
    <row r="59" spans="1:15" x14ac:dyDescent="0.2">
      <c r="A59" s="65" t="s">
        <v>90</v>
      </c>
      <c r="B59" s="44">
        <v>972</v>
      </c>
      <c r="C59" s="44">
        <v>992</v>
      </c>
      <c r="D59" s="44">
        <v>992</v>
      </c>
      <c r="E59" s="44">
        <v>872</v>
      </c>
      <c r="F59" s="44">
        <v>953</v>
      </c>
      <c r="G59" s="44">
        <v>1134</v>
      </c>
      <c r="H59" s="44">
        <v>1222</v>
      </c>
      <c r="I59" s="44">
        <v>1098</v>
      </c>
      <c r="J59" s="44">
        <v>1214</v>
      </c>
      <c r="K59" s="44">
        <v>1293</v>
      </c>
      <c r="L59" s="44">
        <v>948</v>
      </c>
      <c r="M59" s="44">
        <v>1084</v>
      </c>
      <c r="N59" s="44">
        <f t="shared" si="1"/>
        <v>12774</v>
      </c>
      <c r="O59" s="11"/>
    </row>
    <row r="60" spans="1:15" ht="15" x14ac:dyDescent="0.2">
      <c r="A60" s="62" t="s">
        <v>45</v>
      </c>
      <c r="B60" s="43">
        <v>3784</v>
      </c>
      <c r="C60" s="43">
        <v>4877</v>
      </c>
      <c r="D60" s="43">
        <v>5753</v>
      </c>
      <c r="E60" s="43">
        <v>5060</v>
      </c>
      <c r="F60" s="43">
        <v>4091</v>
      </c>
      <c r="G60" s="43">
        <v>3392</v>
      </c>
      <c r="H60" s="43">
        <v>2550</v>
      </c>
      <c r="I60" s="43">
        <v>3348</v>
      </c>
      <c r="J60" s="43">
        <v>3439</v>
      </c>
      <c r="K60" s="43">
        <v>6371</v>
      </c>
      <c r="L60" s="43">
        <v>7303</v>
      </c>
      <c r="M60" s="43">
        <v>7764</v>
      </c>
      <c r="N60" s="43">
        <f t="shared" si="1"/>
        <v>57732</v>
      </c>
      <c r="O60" s="10">
        <v>56000</v>
      </c>
    </row>
    <row r="61" spans="1:15" ht="15" x14ac:dyDescent="0.2">
      <c r="A61" s="61" t="s">
        <v>46</v>
      </c>
      <c r="B61" s="44">
        <v>78</v>
      </c>
      <c r="C61" s="44">
        <v>86</v>
      </c>
      <c r="D61" s="44">
        <v>105</v>
      </c>
      <c r="E61" s="44">
        <v>86</v>
      </c>
      <c r="F61" s="44">
        <v>66</v>
      </c>
      <c r="G61" s="44">
        <v>16</v>
      </c>
      <c r="H61" s="44">
        <v>8</v>
      </c>
      <c r="I61" s="44">
        <v>24</v>
      </c>
      <c r="J61" s="44">
        <v>100</v>
      </c>
      <c r="K61" s="44">
        <v>110</v>
      </c>
      <c r="L61" s="44">
        <v>85</v>
      </c>
      <c r="M61" s="44">
        <v>63</v>
      </c>
      <c r="N61" s="44">
        <f t="shared" si="1"/>
        <v>827</v>
      </c>
      <c r="O61" s="11">
        <v>800</v>
      </c>
    </row>
    <row r="62" spans="1:15" ht="15" x14ac:dyDescent="0.2">
      <c r="A62" s="62" t="s">
        <v>47</v>
      </c>
      <c r="B62" s="43">
        <v>1112</v>
      </c>
      <c r="C62" s="43">
        <v>1272</v>
      </c>
      <c r="D62" s="43">
        <v>1398</v>
      </c>
      <c r="E62" s="43">
        <v>1462</v>
      </c>
      <c r="F62" s="43">
        <v>925</v>
      </c>
      <c r="G62" s="43">
        <v>112</v>
      </c>
      <c r="H62" s="43">
        <v>62</v>
      </c>
      <c r="I62" s="43">
        <v>388</v>
      </c>
      <c r="J62" s="43">
        <v>1762</v>
      </c>
      <c r="K62" s="43">
        <v>1674</v>
      </c>
      <c r="L62" s="43">
        <v>1151</v>
      </c>
      <c r="M62" s="43">
        <v>1004</v>
      </c>
      <c r="N62" s="43">
        <f t="shared" si="1"/>
        <v>12322</v>
      </c>
      <c r="O62" s="10">
        <v>13000</v>
      </c>
    </row>
    <row r="63" spans="1:15" ht="15" x14ac:dyDescent="0.2">
      <c r="A63" s="61" t="s">
        <v>48</v>
      </c>
      <c r="B63" s="44">
        <v>78</v>
      </c>
      <c r="C63" s="44">
        <v>156</v>
      </c>
      <c r="D63" s="44">
        <v>169</v>
      </c>
      <c r="E63" s="44">
        <v>133</v>
      </c>
      <c r="F63" s="44">
        <v>113</v>
      </c>
      <c r="G63" s="44">
        <v>56</v>
      </c>
      <c r="H63" s="44">
        <v>11</v>
      </c>
      <c r="I63" s="44">
        <v>40</v>
      </c>
      <c r="J63" s="44">
        <v>113</v>
      </c>
      <c r="K63" s="44">
        <v>187</v>
      </c>
      <c r="L63" s="44">
        <v>159</v>
      </c>
      <c r="M63" s="44">
        <v>60</v>
      </c>
      <c r="N63" s="44">
        <f t="shared" si="1"/>
        <v>1275</v>
      </c>
      <c r="O63" s="11">
        <v>1000</v>
      </c>
    </row>
    <row r="64" spans="1:15" ht="15" x14ac:dyDescent="0.2">
      <c r="A64" s="63" t="s">
        <v>49</v>
      </c>
      <c r="B64" s="45">
        <v>1193</v>
      </c>
      <c r="C64" s="45">
        <v>2920</v>
      </c>
      <c r="D64" s="45">
        <v>2943</v>
      </c>
      <c r="E64" s="45">
        <v>2074</v>
      </c>
      <c r="F64" s="45">
        <v>2717</v>
      </c>
      <c r="G64" s="45">
        <v>1022</v>
      </c>
      <c r="H64" s="45">
        <v>192</v>
      </c>
      <c r="I64" s="45">
        <v>1203</v>
      </c>
      <c r="J64" s="45">
        <v>3715</v>
      </c>
      <c r="K64" s="45">
        <v>4214</v>
      </c>
      <c r="L64" s="45">
        <v>4434</v>
      </c>
      <c r="M64" s="45">
        <v>1341</v>
      </c>
      <c r="N64" s="45">
        <f t="shared" si="1"/>
        <v>27968</v>
      </c>
      <c r="O64" s="14">
        <v>20000</v>
      </c>
    </row>
    <row r="67" spans="1:14" ht="15" x14ac:dyDescent="0.25">
      <c r="A67" s="9" t="s">
        <v>96</v>
      </c>
      <c r="B67" s="9" t="s">
        <v>8</v>
      </c>
      <c r="C67" s="9" t="s">
        <v>9</v>
      </c>
      <c r="D67" s="9" t="s">
        <v>10</v>
      </c>
      <c r="E67" s="9" t="s">
        <v>11</v>
      </c>
      <c r="F67" s="9" t="s">
        <v>12</v>
      </c>
      <c r="G67" s="9" t="s">
        <v>13</v>
      </c>
      <c r="H67" s="9" t="s">
        <v>14</v>
      </c>
      <c r="I67" s="9" t="s">
        <v>15</v>
      </c>
      <c r="J67" s="9" t="s">
        <v>16</v>
      </c>
      <c r="K67" s="9" t="s">
        <v>17</v>
      </c>
      <c r="L67" s="9" t="s">
        <v>18</v>
      </c>
      <c r="M67" s="9" t="s">
        <v>19</v>
      </c>
      <c r="N67" s="9" t="s">
        <v>20</v>
      </c>
    </row>
    <row r="68" spans="1:14" x14ac:dyDescent="0.2">
      <c r="A68" s="5" t="s">
        <v>64</v>
      </c>
      <c r="B68" s="48">
        <v>12381</v>
      </c>
      <c r="C68" s="43">
        <v>16369</v>
      </c>
      <c r="D68" s="43">
        <v>14356</v>
      </c>
      <c r="E68" s="43">
        <v>15505</v>
      </c>
      <c r="F68" s="43">
        <v>27662</v>
      </c>
      <c r="G68" s="43">
        <v>37989</v>
      </c>
      <c r="H68" s="43">
        <v>65089</v>
      </c>
      <c r="I68" s="43">
        <v>44358</v>
      </c>
      <c r="J68" s="43">
        <v>27177</v>
      </c>
      <c r="K68" s="43">
        <v>17282</v>
      </c>
      <c r="L68" s="43">
        <v>20406</v>
      </c>
      <c r="M68" s="43">
        <v>24461</v>
      </c>
      <c r="N68" s="53">
        <f>SUM(B68:M68)</f>
        <v>323035</v>
      </c>
    </row>
    <row r="69" spans="1:14" x14ac:dyDescent="0.2">
      <c r="A69" s="6" t="s">
        <v>65</v>
      </c>
      <c r="B69" s="44">
        <v>4381</v>
      </c>
      <c r="C69" s="44">
        <v>2713</v>
      </c>
      <c r="D69" s="44">
        <v>1533</v>
      </c>
      <c r="E69" s="44">
        <v>2922</v>
      </c>
      <c r="F69" s="44">
        <v>6874</v>
      </c>
      <c r="G69" s="44">
        <v>4030</v>
      </c>
      <c r="H69" s="44">
        <v>8593</v>
      </c>
      <c r="I69" s="44">
        <v>3064</v>
      </c>
      <c r="J69" s="44">
        <v>577</v>
      </c>
      <c r="K69" s="44">
        <v>2941</v>
      </c>
      <c r="L69" s="44">
        <v>3903</v>
      </c>
      <c r="M69" s="44">
        <v>2226</v>
      </c>
      <c r="N69" s="54">
        <f>SUM(B69:M69)</f>
        <v>43757</v>
      </c>
    </row>
    <row r="70" spans="1:14" x14ac:dyDescent="0.2">
      <c r="A70" s="7" t="s">
        <v>66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53"/>
    </row>
    <row r="71" spans="1:14" x14ac:dyDescent="0.2">
      <c r="A71" s="6" t="s">
        <v>67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4"/>
    </row>
    <row r="72" spans="1:14" x14ac:dyDescent="0.2">
      <c r="A72" s="7" t="s">
        <v>68</v>
      </c>
      <c r="B72" s="43">
        <v>116</v>
      </c>
      <c r="C72" s="43">
        <v>116</v>
      </c>
      <c r="D72" s="43">
        <v>107</v>
      </c>
      <c r="E72" s="43">
        <v>151</v>
      </c>
      <c r="F72" s="43">
        <v>380</v>
      </c>
      <c r="G72" s="43">
        <v>480</v>
      </c>
      <c r="H72" s="43">
        <v>569</v>
      </c>
      <c r="I72" s="43">
        <v>496</v>
      </c>
      <c r="J72" s="43">
        <v>136</v>
      </c>
      <c r="K72" s="43">
        <v>149</v>
      </c>
      <c r="L72" s="43">
        <v>207</v>
      </c>
      <c r="M72" s="43">
        <v>162</v>
      </c>
      <c r="N72" s="53">
        <f>SUM(B72:M72)</f>
        <v>3069</v>
      </c>
    </row>
    <row r="73" spans="1:14" x14ac:dyDescent="0.2">
      <c r="A73" s="6" t="s">
        <v>69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54"/>
    </row>
    <row r="74" spans="1:14" x14ac:dyDescent="0.2">
      <c r="A74" s="7" t="s">
        <v>70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53"/>
    </row>
    <row r="75" spans="1:14" x14ac:dyDescent="0.2">
      <c r="A75" s="12" t="s">
        <v>71</v>
      </c>
      <c r="B75" s="49">
        <v>1014</v>
      </c>
      <c r="C75" s="49">
        <v>860</v>
      </c>
      <c r="D75" s="49">
        <v>513</v>
      </c>
      <c r="E75" s="49">
        <v>713</v>
      </c>
      <c r="F75" s="49">
        <v>956</v>
      </c>
      <c r="G75" s="49">
        <v>637</v>
      </c>
      <c r="H75" s="49">
        <v>1671</v>
      </c>
      <c r="I75" s="49">
        <v>1401</v>
      </c>
      <c r="J75" s="49">
        <v>890</v>
      </c>
      <c r="K75" s="49">
        <v>740</v>
      </c>
      <c r="L75" s="49">
        <v>925</v>
      </c>
      <c r="M75" s="49">
        <v>1090</v>
      </c>
      <c r="N75" s="52">
        <f>SUM(B75:M75)</f>
        <v>11410</v>
      </c>
    </row>
    <row r="76" spans="1:14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4" x14ac:dyDescent="0.2">
      <c r="A78" s="73" t="s">
        <v>73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</row>
    <row r="79" spans="1:14" x14ac:dyDescent="0.2">
      <c r="A79" s="74" t="s">
        <v>72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</row>
    <row r="82" spans="1:14" ht="15" x14ac:dyDescent="0.25">
      <c r="A82" s="9" t="s">
        <v>97</v>
      </c>
      <c r="B82" s="9" t="s">
        <v>8</v>
      </c>
      <c r="C82" s="9" t="s">
        <v>9</v>
      </c>
      <c r="D82" s="9" t="s">
        <v>10</v>
      </c>
      <c r="E82" s="9" t="s">
        <v>11</v>
      </c>
      <c r="F82" s="9" t="s">
        <v>12</v>
      </c>
      <c r="G82" s="9" t="s">
        <v>13</v>
      </c>
      <c r="H82" s="9" t="s">
        <v>14</v>
      </c>
      <c r="I82" s="9" t="s">
        <v>15</v>
      </c>
      <c r="J82" s="9" t="s">
        <v>16</v>
      </c>
      <c r="K82" s="9" t="s">
        <v>17</v>
      </c>
      <c r="L82" s="9" t="s">
        <v>18</v>
      </c>
      <c r="M82" s="9" t="s">
        <v>19</v>
      </c>
      <c r="N82" s="9" t="s">
        <v>20</v>
      </c>
    </row>
    <row r="83" spans="1:14" x14ac:dyDescent="0.2">
      <c r="A83" s="5" t="s">
        <v>74</v>
      </c>
      <c r="B83" s="43">
        <v>2530</v>
      </c>
      <c r="C83" s="43">
        <v>3755</v>
      </c>
      <c r="D83" s="43">
        <v>9383</v>
      </c>
      <c r="E83" s="43">
        <v>5607</v>
      </c>
      <c r="F83" s="43">
        <v>10960</v>
      </c>
      <c r="G83" s="43">
        <v>828</v>
      </c>
      <c r="H83" s="43">
        <v>0</v>
      </c>
      <c r="I83" s="43">
        <v>1204</v>
      </c>
      <c r="J83" s="43">
        <v>8996</v>
      </c>
      <c r="K83" s="43">
        <v>12075</v>
      </c>
      <c r="L83" s="43">
        <v>5172</v>
      </c>
      <c r="M83" s="43">
        <v>8809</v>
      </c>
      <c r="N83" s="53">
        <f>SUM(B83:M83)</f>
        <v>69319</v>
      </c>
    </row>
    <row r="84" spans="1:14" x14ac:dyDescent="0.2">
      <c r="A84" s="6" t="s">
        <v>75</v>
      </c>
      <c r="B84" s="44">
        <v>10</v>
      </c>
      <c r="C84" s="44">
        <v>12</v>
      </c>
      <c r="D84" s="44">
        <v>20</v>
      </c>
      <c r="E84" s="44">
        <v>15</v>
      </c>
      <c r="F84" s="44">
        <v>19</v>
      </c>
      <c r="G84" s="44">
        <v>2</v>
      </c>
      <c r="H84" s="44">
        <v>0</v>
      </c>
      <c r="I84" s="44">
        <v>2</v>
      </c>
      <c r="J84" s="44">
        <v>22</v>
      </c>
      <c r="K84" s="44">
        <v>21</v>
      </c>
      <c r="L84" s="44">
        <v>17</v>
      </c>
      <c r="M84" s="44">
        <v>19</v>
      </c>
      <c r="N84" s="91">
        <f t="shared" ref="N84:N93" si="5">SUM(B84:M84)</f>
        <v>159</v>
      </c>
    </row>
    <row r="85" spans="1:14" x14ac:dyDescent="0.2">
      <c r="A85" s="7" t="s">
        <v>76</v>
      </c>
      <c r="B85" s="43">
        <v>1</v>
      </c>
      <c r="C85" s="43">
        <v>2</v>
      </c>
      <c r="D85" s="43">
        <v>11</v>
      </c>
      <c r="E85" s="43">
        <v>4</v>
      </c>
      <c r="F85" s="43">
        <v>2</v>
      </c>
      <c r="G85" s="43">
        <v>0</v>
      </c>
      <c r="H85" s="43">
        <v>0</v>
      </c>
      <c r="I85" s="43">
        <v>0</v>
      </c>
      <c r="J85" s="43">
        <v>5</v>
      </c>
      <c r="K85" s="43">
        <v>8</v>
      </c>
      <c r="L85" s="43">
        <v>0</v>
      </c>
      <c r="M85" s="43">
        <v>2</v>
      </c>
      <c r="N85" s="53">
        <f t="shared" si="5"/>
        <v>35</v>
      </c>
    </row>
    <row r="86" spans="1:14" x14ac:dyDescent="0.2">
      <c r="A86" s="6" t="s">
        <v>77</v>
      </c>
      <c r="B86" s="44">
        <v>11</v>
      </c>
      <c r="C86" s="44">
        <v>64</v>
      </c>
      <c r="D86" s="44">
        <v>5401</v>
      </c>
      <c r="E86" s="44">
        <v>146</v>
      </c>
      <c r="F86" s="44">
        <v>131</v>
      </c>
      <c r="G86" s="44">
        <v>0</v>
      </c>
      <c r="H86" s="44">
        <v>0</v>
      </c>
      <c r="I86" s="44">
        <v>0</v>
      </c>
      <c r="J86" s="44">
        <v>805</v>
      </c>
      <c r="K86" s="44">
        <v>7000</v>
      </c>
      <c r="L86" s="44">
        <v>0</v>
      </c>
      <c r="M86" s="44">
        <v>617</v>
      </c>
      <c r="N86" s="91">
        <f t="shared" si="5"/>
        <v>14175</v>
      </c>
    </row>
    <row r="87" spans="1:14" x14ac:dyDescent="0.2">
      <c r="A87" s="7" t="s">
        <v>78</v>
      </c>
      <c r="B87" s="43">
        <v>1</v>
      </c>
      <c r="C87" s="43">
        <v>3</v>
      </c>
      <c r="D87" s="43">
        <v>4</v>
      </c>
      <c r="E87" s="43">
        <v>9</v>
      </c>
      <c r="F87" s="43">
        <v>12</v>
      </c>
      <c r="G87" s="43">
        <v>0</v>
      </c>
      <c r="H87" s="43">
        <v>0</v>
      </c>
      <c r="I87" s="43">
        <v>3</v>
      </c>
      <c r="J87" s="43">
        <v>2</v>
      </c>
      <c r="K87" s="43">
        <v>6</v>
      </c>
      <c r="L87" s="43">
        <v>8</v>
      </c>
      <c r="M87" s="43">
        <v>10</v>
      </c>
      <c r="N87" s="53">
        <f t="shared" si="5"/>
        <v>58</v>
      </c>
    </row>
    <row r="88" spans="1:14" x14ac:dyDescent="0.2">
      <c r="A88" s="12" t="s">
        <v>79</v>
      </c>
      <c r="B88" s="49">
        <v>1</v>
      </c>
      <c r="C88" s="49">
        <v>1</v>
      </c>
      <c r="D88" s="49">
        <v>1</v>
      </c>
      <c r="E88" s="49">
        <v>1</v>
      </c>
      <c r="F88" s="49">
        <v>2</v>
      </c>
      <c r="G88" s="49">
        <v>0</v>
      </c>
      <c r="H88" s="49">
        <v>0</v>
      </c>
      <c r="I88" s="49">
        <v>0</v>
      </c>
      <c r="J88" s="49">
        <v>1</v>
      </c>
      <c r="K88" s="49">
        <v>1</v>
      </c>
      <c r="L88" s="49">
        <v>1</v>
      </c>
      <c r="M88" s="49">
        <v>4</v>
      </c>
      <c r="N88" s="105">
        <f t="shared" si="5"/>
        <v>13</v>
      </c>
    </row>
    <row r="89" spans="1:14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53"/>
    </row>
    <row r="90" spans="1:14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84"/>
    </row>
    <row r="91" spans="1:14" x14ac:dyDescent="0.2">
      <c r="A91" s="17" t="s">
        <v>80</v>
      </c>
      <c r="B91" s="51">
        <v>97.77</v>
      </c>
      <c r="C91" s="51">
        <v>90.19</v>
      </c>
      <c r="D91" s="51">
        <v>96.21</v>
      </c>
      <c r="E91" s="51">
        <v>95.89</v>
      </c>
      <c r="F91" s="51">
        <v>86.75</v>
      </c>
      <c r="G91" s="51">
        <v>0</v>
      </c>
      <c r="H91" s="51">
        <v>0</v>
      </c>
      <c r="I91" s="51">
        <v>0</v>
      </c>
      <c r="J91" s="51">
        <v>85.03</v>
      </c>
      <c r="K91" s="51">
        <v>95.24</v>
      </c>
      <c r="L91" s="51">
        <v>85.13</v>
      </c>
      <c r="M91" s="51">
        <v>91.33</v>
      </c>
      <c r="N91" s="53">
        <f t="shared" si="5"/>
        <v>823.54</v>
      </c>
    </row>
    <row r="92" spans="1:14" x14ac:dyDescent="0.2">
      <c r="A92" s="6" t="s">
        <v>81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91">
        <f t="shared" si="5"/>
        <v>0</v>
      </c>
    </row>
    <row r="93" spans="1:14" x14ac:dyDescent="0.2">
      <c r="A93" s="13" t="s">
        <v>82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84">
        <f t="shared" si="5"/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77"/>
    </row>
    <row r="5" spans="1:25" x14ac:dyDescent="0.2">
      <c r="B5" s="77" t="s">
        <v>98</v>
      </c>
      <c r="C5" s="77" t="s">
        <v>99</v>
      </c>
      <c r="D5" s="77" t="s">
        <v>100</v>
      </c>
      <c r="E5" s="77" t="s">
        <v>101</v>
      </c>
      <c r="F5" s="77" t="s">
        <v>102</v>
      </c>
      <c r="G5" s="77" t="s">
        <v>103</v>
      </c>
      <c r="H5" s="77" t="s">
        <v>104</v>
      </c>
      <c r="I5" s="77" t="s">
        <v>105</v>
      </c>
      <c r="J5" s="77" t="s">
        <v>106</v>
      </c>
      <c r="K5" s="77" t="s">
        <v>107</v>
      </c>
      <c r="L5" s="77" t="s">
        <v>108</v>
      </c>
      <c r="M5" s="77" t="s">
        <v>109</v>
      </c>
      <c r="N5" s="77" t="s">
        <v>110</v>
      </c>
      <c r="O5" s="77" t="s">
        <v>112</v>
      </c>
      <c r="P5" s="77" t="s">
        <v>113</v>
      </c>
      <c r="Q5" s="77" t="s">
        <v>111</v>
      </c>
      <c r="R5" s="77" t="s">
        <v>114</v>
      </c>
      <c r="S5" s="77" t="s">
        <v>115</v>
      </c>
      <c r="T5" s="77" t="s">
        <v>116</v>
      </c>
      <c r="U5" s="77" t="s">
        <v>117</v>
      </c>
      <c r="V5" s="77" t="s">
        <v>118</v>
      </c>
      <c r="W5" s="77" t="s">
        <v>119</v>
      </c>
      <c r="X5" s="77" t="s">
        <v>120</v>
      </c>
      <c r="Y5" s="77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178913</v>
      </c>
      <c r="F6">
        <v>177044</v>
      </c>
      <c r="G6" s="72">
        <f>'Kulttuuri vertailu'!F23</f>
        <v>155836</v>
      </c>
      <c r="H6">
        <v>153352</v>
      </c>
      <c r="I6" s="72">
        <f>'Kulttuuri vertailu'!H23</f>
        <v>135762</v>
      </c>
      <c r="J6">
        <v>169494</v>
      </c>
      <c r="K6" s="72">
        <f>'Kulttuuri vertailu'!J23</f>
        <v>178743</v>
      </c>
      <c r="L6">
        <v>125909</v>
      </c>
      <c r="M6" s="72">
        <f>'Kulttuuri vertailu'!L23</f>
        <v>159377</v>
      </c>
      <c r="N6">
        <v>126001</v>
      </c>
      <c r="O6" s="72">
        <f>'Kulttuuri vertailu'!N23</f>
        <v>1935676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6881</v>
      </c>
      <c r="F7">
        <v>1006</v>
      </c>
      <c r="G7" s="72">
        <f>'Kulttuuri vertailu'!F24</f>
        <v>5049</v>
      </c>
      <c r="H7">
        <v>1430</v>
      </c>
      <c r="I7" s="72">
        <f>'Kulttuuri vertailu'!H24</f>
        <v>7548</v>
      </c>
      <c r="J7">
        <v>789</v>
      </c>
      <c r="K7" s="72">
        <f>'Kulttuuri vertailu'!J24</f>
        <v>7783</v>
      </c>
      <c r="L7">
        <v>1071</v>
      </c>
      <c r="M7" s="72">
        <f>'Kulttuuri vertailu'!L24</f>
        <v>7809</v>
      </c>
      <c r="N7">
        <v>1101</v>
      </c>
      <c r="O7" s="72">
        <f>'Kulttuuri vertailu'!N24</f>
        <v>85668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156010</v>
      </c>
      <c r="D8">
        <v>115540</v>
      </c>
      <c r="E8" s="72">
        <f>'Kulttuuri vertailu'!D25</f>
        <v>158439</v>
      </c>
      <c r="F8">
        <v>125690</v>
      </c>
      <c r="G8" s="72">
        <f>'Kulttuuri vertailu'!F25</f>
        <v>109811</v>
      </c>
      <c r="H8">
        <v>116314</v>
      </c>
      <c r="I8" s="72">
        <f>'Kulttuuri vertailu'!H25</f>
        <v>105171</v>
      </c>
      <c r="J8">
        <v>119356</v>
      </c>
      <c r="K8" s="72">
        <f>'Kulttuuri vertailu'!J25</f>
        <v>134025</v>
      </c>
      <c r="L8">
        <v>113976</v>
      </c>
      <c r="M8" s="72">
        <f>'Kulttuuri vertailu'!L25</f>
        <v>116483</v>
      </c>
      <c r="N8">
        <v>114021</v>
      </c>
      <c r="O8" s="72">
        <f>'Kulttuuri vertailu'!N25</f>
        <v>1524123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81718.038</v>
      </c>
      <c r="D9">
        <v>60311.880000000005</v>
      </c>
      <c r="E9" s="72">
        <f>'Kulttuuri vertailu'!D26</f>
        <v>82990.348200000008</v>
      </c>
      <c r="F9">
        <v>65610.180000000008</v>
      </c>
      <c r="G9" s="72">
        <f>'Kulttuuri vertailu'!F26</f>
        <v>57519.001799999998</v>
      </c>
      <c r="H9">
        <v>60715.90800000001</v>
      </c>
      <c r="I9" s="72">
        <f>'Kulttuuri vertailu'!H26</f>
        <v>55088.569800000005</v>
      </c>
      <c r="J9">
        <v>62303.832000000002</v>
      </c>
      <c r="K9" s="72">
        <f>'Kulttuuri vertailu'!J26</f>
        <v>70202.294999999998</v>
      </c>
      <c r="L9">
        <v>59495.472000000002</v>
      </c>
      <c r="M9" s="72">
        <f>'Kulttuuri vertailu'!L26</f>
        <v>61013.795400000003</v>
      </c>
      <c r="N9">
        <v>59518.962000000007</v>
      </c>
      <c r="O9" s="72">
        <f>'Kulttuuri vertailu'!N26</f>
        <v>798335.6274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286771</v>
      </c>
      <c r="F10">
        <v>276226</v>
      </c>
      <c r="G10" s="72">
        <f>'Kulttuuri vertailu'!F27</f>
        <v>240739</v>
      </c>
      <c r="H10">
        <v>244231</v>
      </c>
      <c r="I10" s="72">
        <f>'Kulttuuri vertailu'!H27</f>
        <v>248251</v>
      </c>
      <c r="J10">
        <v>227860</v>
      </c>
      <c r="K10" s="72">
        <f>'Kulttuuri vertailu'!J27</f>
        <v>271003</v>
      </c>
      <c r="L10">
        <v>228137</v>
      </c>
      <c r="M10" s="72">
        <f>'Kulttuuri vertailu'!L27</f>
        <v>207053</v>
      </c>
      <c r="N10">
        <v>222933</v>
      </c>
      <c r="O10" s="72">
        <f>'Kulttuuri vertailu'!N27</f>
        <v>3074226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3017</v>
      </c>
      <c r="F11">
        <v>2226</v>
      </c>
      <c r="G11" s="72">
        <f>'Kulttuuri vertailu'!F28</f>
        <v>2633</v>
      </c>
      <c r="H11">
        <v>2056</v>
      </c>
      <c r="I11" s="72">
        <f>'Kulttuuri vertailu'!H28</f>
        <v>2226</v>
      </c>
      <c r="J11">
        <v>2097</v>
      </c>
      <c r="K11" s="72">
        <f>'Kulttuuri vertailu'!J28</f>
        <v>3156</v>
      </c>
      <c r="L11">
        <v>1673</v>
      </c>
      <c r="M11" s="72">
        <f>'Kulttuuri vertailu'!L28</f>
        <v>2514</v>
      </c>
      <c r="N11">
        <v>1467</v>
      </c>
      <c r="O11" s="72">
        <f>'Kulttuuri vertailu'!N28</f>
        <v>32845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992</v>
      </c>
      <c r="F12">
        <v>120</v>
      </c>
      <c r="G12" s="72">
        <f>'Kulttuuri vertailu'!F29</f>
        <v>953</v>
      </c>
      <c r="H12">
        <v>132</v>
      </c>
      <c r="I12" s="72">
        <f>'Kulttuuri vertailu'!H29</f>
        <v>1222</v>
      </c>
      <c r="J12">
        <v>103</v>
      </c>
      <c r="K12" s="72">
        <f>'Kulttuuri vertailu'!J29</f>
        <v>1214</v>
      </c>
      <c r="L12">
        <v>200</v>
      </c>
      <c r="M12" s="72">
        <f>'Kulttuuri vertailu'!L29</f>
        <v>948</v>
      </c>
      <c r="N12">
        <v>230</v>
      </c>
      <c r="O12" s="72">
        <f>'Kulttuuri vertailu'!N29</f>
        <v>12774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5753</v>
      </c>
      <c r="F13">
        <v>6238</v>
      </c>
      <c r="G13" s="72">
        <f>'Kulttuuri vertailu'!F30</f>
        <v>4091</v>
      </c>
      <c r="H13">
        <v>4319</v>
      </c>
      <c r="I13" s="72">
        <f>'Kulttuuri vertailu'!H30</f>
        <v>2550</v>
      </c>
      <c r="J13">
        <v>4586</v>
      </c>
      <c r="K13" s="72">
        <f>'Kulttuuri vertailu'!J30</f>
        <v>3439</v>
      </c>
      <c r="L13">
        <v>4262</v>
      </c>
      <c r="M13" s="72">
        <f>'Kulttuuri vertailu'!L30</f>
        <v>7303</v>
      </c>
      <c r="N13">
        <v>4441</v>
      </c>
      <c r="O13" s="72">
        <f>'Kulttuuri vertailu'!N30</f>
        <v>57732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78</v>
      </c>
      <c r="D14">
        <v>57</v>
      </c>
      <c r="E14" s="72">
        <f>'Kulttuuri vertailu'!D31</f>
        <v>105</v>
      </c>
      <c r="F14">
        <v>71</v>
      </c>
      <c r="G14" s="72">
        <f>'Kulttuuri vertailu'!F31</f>
        <v>66</v>
      </c>
      <c r="H14">
        <v>46</v>
      </c>
      <c r="I14" s="72">
        <f>'Kulttuuri vertailu'!H31</f>
        <v>8</v>
      </c>
      <c r="J14">
        <v>48</v>
      </c>
      <c r="K14" s="72">
        <f>'Kulttuuri vertailu'!J31</f>
        <v>100</v>
      </c>
      <c r="L14">
        <v>11</v>
      </c>
      <c r="M14" s="72">
        <f>'Kulttuuri vertailu'!L31</f>
        <v>85</v>
      </c>
      <c r="N14">
        <v>5</v>
      </c>
      <c r="O14" s="72">
        <f>'Kulttuuri vertailu'!N31</f>
        <v>827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1112</v>
      </c>
      <c r="D15">
        <v>1146</v>
      </c>
      <c r="E15" s="72">
        <f>'Kulttuuri vertailu'!D32</f>
        <v>1398</v>
      </c>
      <c r="F15">
        <v>1238</v>
      </c>
      <c r="G15" s="72">
        <f>'Kulttuuri vertailu'!F32</f>
        <v>925</v>
      </c>
      <c r="H15">
        <v>832</v>
      </c>
      <c r="I15" s="72">
        <f>'Kulttuuri vertailu'!H32</f>
        <v>62</v>
      </c>
      <c r="J15">
        <v>919</v>
      </c>
      <c r="K15" s="72">
        <f>'Kulttuuri vertailu'!J32</f>
        <v>1762</v>
      </c>
      <c r="L15">
        <v>95</v>
      </c>
      <c r="M15" s="72">
        <f>'Kulttuuri vertailu'!L32</f>
        <v>1151</v>
      </c>
      <c r="N15">
        <v>13</v>
      </c>
      <c r="O15" s="72">
        <f>'Kulttuuri vertailu'!N32</f>
        <v>12322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78</v>
      </c>
      <c r="D16">
        <v>135</v>
      </c>
      <c r="E16" s="72">
        <f>'Kulttuuri vertailu'!D33</f>
        <v>169</v>
      </c>
      <c r="F16">
        <v>168</v>
      </c>
      <c r="G16" s="72">
        <f>'Kulttuuri vertailu'!F33</f>
        <v>113</v>
      </c>
      <c r="H16">
        <v>169</v>
      </c>
      <c r="I16" s="72">
        <f>'Kulttuuri vertailu'!H33</f>
        <v>11</v>
      </c>
      <c r="J16">
        <v>107</v>
      </c>
      <c r="K16" s="72">
        <f>'Kulttuuri vertailu'!J33</f>
        <v>113</v>
      </c>
      <c r="L16">
        <v>48</v>
      </c>
      <c r="M16" s="72">
        <f>'Kulttuuri vertailu'!L33</f>
        <v>159</v>
      </c>
      <c r="N16">
        <v>32</v>
      </c>
      <c r="O16" s="72">
        <f>'Kulttuuri vertailu'!N33</f>
        <v>1275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1193</v>
      </c>
      <c r="D17">
        <v>2046</v>
      </c>
      <c r="E17" s="72">
        <f>'Kulttuuri vertailu'!D34</f>
        <v>2943</v>
      </c>
      <c r="F17">
        <v>2462</v>
      </c>
      <c r="G17" s="72">
        <f>'Kulttuuri vertailu'!F34</f>
        <v>2717</v>
      </c>
      <c r="H17">
        <v>2781</v>
      </c>
      <c r="I17" s="72">
        <f>'Kulttuuri vertailu'!H34</f>
        <v>192</v>
      </c>
      <c r="J17">
        <v>3855</v>
      </c>
      <c r="K17" s="72">
        <f>'Kulttuuri vertailu'!J34</f>
        <v>3715</v>
      </c>
      <c r="L17">
        <v>583</v>
      </c>
      <c r="M17" s="72">
        <f>'Kulttuuri vertailu'!L34</f>
        <v>4434</v>
      </c>
      <c r="N17">
        <v>242</v>
      </c>
      <c r="O17" s="72">
        <f>'Kulttuuri vertailu'!N34</f>
        <v>27968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Props1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2014,2015</vt:lpstr>
      <vt:lpstr>Taul5</vt:lpstr>
      <vt:lpstr>Taul2</vt:lpstr>
      <vt:lpstr>Taul3</vt:lpstr>
      <vt:lpstr>Taul4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2016-08-15T10:26:58Z</cp:lastPrinted>
  <dcterms:created xsi:type="dcterms:W3CDTF">2011-04-26T11:05:32Z</dcterms:created>
  <dcterms:modified xsi:type="dcterms:W3CDTF">2016-10-31T13:16:35Z</dcterms:modified>
</cp:coreProperties>
</file>