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tables/table7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lundgr\Desktop\NLK 2015\Vuosi 2016\Kesäkuu 2016\"/>
    </mc:Choice>
  </mc:AlternateContent>
  <bookViews>
    <workbookView xWindow="-45" yWindow="210" windowWidth="19425" windowHeight="7035" activeTab="6"/>
  </bookViews>
  <sheets>
    <sheet name="Otsikko" sheetId="11" r:id="rId1"/>
    <sheet name="Kirjasto" sheetId="5" r:id="rId2"/>
    <sheet name="Museo" sheetId="3" r:id="rId3"/>
    <sheet name="Orkesteri" sheetId="4" r:id="rId4"/>
    <sheet name="Kulttuuri vertailu" sheetId="12" r:id="rId5"/>
    <sheet name="Liikunta" sheetId="2" r:id="rId6"/>
    <sheet name="Nuoriso" sheetId="1" r:id="rId7"/>
    <sheet name="Kulttuuri 2014,2015" sheetId="10" r:id="rId8"/>
    <sheet name="Taul5" sheetId="16" state="hidden" r:id="rId9"/>
    <sheet name="Taul2" sheetId="18" state="hidden" r:id="rId10"/>
    <sheet name="Taul3" sheetId="19" state="hidden" r:id="rId11"/>
    <sheet name="Taul4" sheetId="20" r:id="rId12"/>
  </sheets>
  <definedNames>
    <definedName name="Print_Area" localSheetId="1">Kirjasto!$A$1:$O$21</definedName>
    <definedName name="UlkoisetTiedot_1" localSheetId="9" hidden="1">Taul2!$A$1:$O$13</definedName>
    <definedName name="UlkoisetTiedot_1" localSheetId="10" hidden="1">Taul3!$A$1:$AA$13</definedName>
  </definedNames>
  <calcPr calcId="152511"/>
</workbook>
</file>

<file path=xl/calcChain.xml><?xml version="1.0" encoding="utf-8"?>
<calcChain xmlns="http://schemas.openxmlformats.org/spreadsheetml/2006/main">
  <c r="B56" i="5" l="1"/>
  <c r="M55" i="5" l="1"/>
  <c r="L55" i="5"/>
  <c r="K55" i="5"/>
  <c r="J55" i="5"/>
  <c r="I55" i="5"/>
  <c r="H55" i="5"/>
  <c r="G55" i="5"/>
  <c r="F55" i="5"/>
  <c r="E55" i="5"/>
  <c r="D55" i="5"/>
  <c r="C55" i="5"/>
  <c r="B55" i="5"/>
  <c r="M52" i="5"/>
  <c r="L52" i="5"/>
  <c r="K52" i="5"/>
  <c r="J52" i="5"/>
  <c r="I52" i="5"/>
  <c r="H52" i="5"/>
  <c r="G52" i="5"/>
  <c r="F52" i="5"/>
  <c r="E52" i="5"/>
  <c r="D52" i="5"/>
  <c r="C52" i="5"/>
  <c r="B52" i="5"/>
  <c r="N40" i="1" l="1"/>
  <c r="N48" i="3"/>
  <c r="N49" i="3"/>
  <c r="N50" i="3"/>
  <c r="N51" i="3"/>
  <c r="N52" i="3"/>
  <c r="N53" i="3"/>
  <c r="N54" i="3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38" i="12"/>
  <c r="C140" i="12"/>
  <c r="D140" i="12"/>
  <c r="E140" i="12"/>
  <c r="F140" i="12"/>
  <c r="G140" i="12"/>
  <c r="H140" i="12"/>
  <c r="I140" i="12"/>
  <c r="J140" i="12"/>
  <c r="K140" i="12"/>
  <c r="L140" i="12"/>
  <c r="M140" i="12"/>
  <c r="C139" i="12"/>
  <c r="D139" i="12"/>
  <c r="E139" i="12"/>
  <c r="F139" i="12"/>
  <c r="G139" i="12"/>
  <c r="H139" i="12"/>
  <c r="I139" i="12"/>
  <c r="J139" i="12"/>
  <c r="K139" i="12"/>
  <c r="L139" i="12"/>
  <c r="M139" i="12"/>
  <c r="B139" i="12"/>
  <c r="B140" i="12"/>
  <c r="C138" i="12"/>
  <c r="D138" i="12"/>
  <c r="E138" i="12"/>
  <c r="F138" i="12"/>
  <c r="G138" i="12"/>
  <c r="H138" i="12"/>
  <c r="I138" i="12"/>
  <c r="J138" i="12"/>
  <c r="K138" i="12"/>
  <c r="L138" i="12"/>
  <c r="M138" i="12"/>
  <c r="B138" i="12"/>
  <c r="C135" i="12"/>
  <c r="D135" i="12"/>
  <c r="E135" i="12"/>
  <c r="F135" i="12"/>
  <c r="G135" i="12"/>
  <c r="H135" i="12"/>
  <c r="I135" i="12"/>
  <c r="J135" i="12"/>
  <c r="K135" i="12"/>
  <c r="L135" i="12"/>
  <c r="M135" i="12"/>
  <c r="B135" i="12"/>
  <c r="C134" i="12"/>
  <c r="D134" i="12"/>
  <c r="E134" i="12"/>
  <c r="F134" i="12"/>
  <c r="G134" i="12"/>
  <c r="H134" i="12"/>
  <c r="I134" i="12"/>
  <c r="J134" i="12"/>
  <c r="K134" i="12"/>
  <c r="L134" i="12"/>
  <c r="M134" i="12"/>
  <c r="C133" i="12"/>
  <c r="D133" i="12"/>
  <c r="E133" i="12"/>
  <c r="F133" i="12"/>
  <c r="G133" i="12"/>
  <c r="H133" i="12"/>
  <c r="I133" i="12"/>
  <c r="J133" i="12"/>
  <c r="K133" i="12"/>
  <c r="L133" i="12"/>
  <c r="M133" i="12"/>
  <c r="C132" i="12"/>
  <c r="D132" i="12"/>
  <c r="E132" i="12"/>
  <c r="F132" i="12"/>
  <c r="G132" i="12"/>
  <c r="H132" i="12"/>
  <c r="I132" i="12"/>
  <c r="J132" i="12"/>
  <c r="K132" i="12"/>
  <c r="L132" i="12"/>
  <c r="M132" i="12"/>
  <c r="B132" i="12"/>
  <c r="B133" i="12"/>
  <c r="B134" i="12"/>
  <c r="C131" i="12"/>
  <c r="D131" i="12"/>
  <c r="E131" i="12"/>
  <c r="F131" i="12"/>
  <c r="G131" i="12"/>
  <c r="H131" i="12"/>
  <c r="I131" i="12"/>
  <c r="J131" i="12"/>
  <c r="K131" i="12"/>
  <c r="L131" i="12"/>
  <c r="M131" i="12"/>
  <c r="B131" i="12"/>
  <c r="C96" i="12"/>
  <c r="D96" i="12"/>
  <c r="E96" i="12"/>
  <c r="F96" i="12"/>
  <c r="G96" i="12"/>
  <c r="H96" i="12"/>
  <c r="I96" i="12"/>
  <c r="J96" i="12"/>
  <c r="K96" i="12"/>
  <c r="L96" i="12"/>
  <c r="M96" i="12"/>
  <c r="B96" i="12"/>
  <c r="C93" i="12"/>
  <c r="D93" i="12"/>
  <c r="E93" i="12"/>
  <c r="F93" i="12"/>
  <c r="G93" i="12"/>
  <c r="H93" i="12"/>
  <c r="I93" i="12"/>
  <c r="J93" i="12"/>
  <c r="K93" i="12"/>
  <c r="L93" i="12"/>
  <c r="M93" i="12"/>
  <c r="C92" i="12"/>
  <c r="D92" i="12"/>
  <c r="E92" i="12"/>
  <c r="F92" i="12"/>
  <c r="G92" i="12"/>
  <c r="H92" i="12"/>
  <c r="I92" i="12"/>
  <c r="J92" i="12"/>
  <c r="K92" i="12"/>
  <c r="L92" i="12"/>
  <c r="M92" i="12"/>
  <c r="C91" i="12"/>
  <c r="D91" i="12"/>
  <c r="E91" i="12"/>
  <c r="F91" i="12"/>
  <c r="G91" i="12"/>
  <c r="H91" i="12"/>
  <c r="I91" i="12"/>
  <c r="J91" i="12"/>
  <c r="K91" i="12"/>
  <c r="L91" i="12"/>
  <c r="M91" i="12"/>
  <c r="C90" i="12"/>
  <c r="D90" i="12"/>
  <c r="E90" i="12"/>
  <c r="F90" i="12"/>
  <c r="G90" i="12"/>
  <c r="H90" i="12"/>
  <c r="I90" i="12"/>
  <c r="J90" i="12"/>
  <c r="K90" i="12"/>
  <c r="L90" i="12"/>
  <c r="M90" i="12"/>
  <c r="C89" i="12"/>
  <c r="D89" i="12"/>
  <c r="E89" i="12"/>
  <c r="F89" i="12"/>
  <c r="G89" i="12"/>
  <c r="H89" i="12"/>
  <c r="I89" i="12"/>
  <c r="J89" i="12"/>
  <c r="K89" i="12"/>
  <c r="L89" i="12"/>
  <c r="M89" i="12"/>
  <c r="C88" i="12"/>
  <c r="D88" i="12"/>
  <c r="E88" i="12"/>
  <c r="F88" i="12"/>
  <c r="G88" i="12"/>
  <c r="H88" i="12"/>
  <c r="I88" i="12"/>
  <c r="J88" i="12"/>
  <c r="K88" i="12"/>
  <c r="L88" i="12"/>
  <c r="M88" i="12"/>
  <c r="C87" i="12"/>
  <c r="D87" i="12"/>
  <c r="E87" i="12"/>
  <c r="F87" i="12"/>
  <c r="G87" i="12"/>
  <c r="H87" i="12"/>
  <c r="I87" i="12"/>
  <c r="J87" i="12"/>
  <c r="K87" i="12"/>
  <c r="L87" i="12"/>
  <c r="M87" i="12"/>
  <c r="B87" i="12"/>
  <c r="B88" i="12"/>
  <c r="B89" i="12"/>
  <c r="B90" i="12"/>
  <c r="B91" i="12"/>
  <c r="B92" i="12"/>
  <c r="B93" i="12"/>
  <c r="C86" i="12"/>
  <c r="D86" i="12"/>
  <c r="E86" i="12"/>
  <c r="F86" i="12"/>
  <c r="G86" i="12"/>
  <c r="H86" i="12"/>
  <c r="I86" i="12"/>
  <c r="J86" i="12"/>
  <c r="K86" i="12"/>
  <c r="L86" i="12"/>
  <c r="M86" i="12"/>
  <c r="B86" i="12"/>
  <c r="C51" i="12"/>
  <c r="D51" i="12"/>
  <c r="E51" i="12"/>
  <c r="F51" i="12"/>
  <c r="G51" i="12"/>
  <c r="H51" i="12"/>
  <c r="I51" i="12"/>
  <c r="J51" i="12"/>
  <c r="K51" i="12"/>
  <c r="L51" i="12"/>
  <c r="M51" i="12"/>
  <c r="C50" i="12"/>
  <c r="D50" i="12"/>
  <c r="E50" i="12"/>
  <c r="F50" i="12"/>
  <c r="G50" i="12"/>
  <c r="H50" i="12"/>
  <c r="I50" i="12"/>
  <c r="J50" i="12"/>
  <c r="K50" i="12"/>
  <c r="L50" i="12"/>
  <c r="M50" i="12"/>
  <c r="C49" i="12"/>
  <c r="D49" i="12"/>
  <c r="E49" i="12"/>
  <c r="F49" i="12"/>
  <c r="G49" i="12"/>
  <c r="H49" i="12"/>
  <c r="I49" i="12"/>
  <c r="J49" i="12"/>
  <c r="K49" i="12"/>
  <c r="L49" i="12"/>
  <c r="M49" i="12"/>
  <c r="C48" i="12"/>
  <c r="D48" i="12"/>
  <c r="E48" i="12"/>
  <c r="F48" i="12"/>
  <c r="G48" i="12"/>
  <c r="H48" i="12"/>
  <c r="I48" i="12"/>
  <c r="J48" i="12"/>
  <c r="K48" i="12"/>
  <c r="L48" i="12"/>
  <c r="M48" i="12"/>
  <c r="B48" i="12"/>
  <c r="C47" i="12"/>
  <c r="D47" i="12"/>
  <c r="E47" i="12"/>
  <c r="F47" i="12"/>
  <c r="G47" i="12"/>
  <c r="H47" i="12"/>
  <c r="I47" i="12"/>
  <c r="J47" i="12"/>
  <c r="K47" i="12"/>
  <c r="L47" i="12"/>
  <c r="M47" i="12"/>
  <c r="C46" i="12"/>
  <c r="D46" i="12"/>
  <c r="E46" i="12"/>
  <c r="F46" i="12"/>
  <c r="G46" i="12"/>
  <c r="H46" i="12"/>
  <c r="I46" i="12"/>
  <c r="J46" i="12"/>
  <c r="K46" i="12"/>
  <c r="L46" i="12"/>
  <c r="M46" i="12"/>
  <c r="B46" i="12"/>
  <c r="B47" i="12"/>
  <c r="B49" i="12"/>
  <c r="B50" i="12"/>
  <c r="B51" i="12"/>
  <c r="C45" i="12"/>
  <c r="D45" i="12"/>
  <c r="E45" i="12"/>
  <c r="F45" i="12"/>
  <c r="G45" i="12"/>
  <c r="H45" i="12"/>
  <c r="I45" i="12"/>
  <c r="J45" i="12"/>
  <c r="K45" i="12"/>
  <c r="L45" i="12"/>
  <c r="M45" i="12"/>
  <c r="B45" i="12"/>
  <c r="C43" i="12"/>
  <c r="C44" i="12" s="1"/>
  <c r="D43" i="12"/>
  <c r="D44" i="12" s="1"/>
  <c r="E43" i="12"/>
  <c r="E44" i="12" s="1"/>
  <c r="F43" i="12"/>
  <c r="F44" i="12" s="1"/>
  <c r="G43" i="12"/>
  <c r="G44" i="12" s="1"/>
  <c r="H43" i="12"/>
  <c r="H44" i="12" s="1"/>
  <c r="I43" i="12"/>
  <c r="I44" i="12" s="1"/>
  <c r="J43" i="12"/>
  <c r="J44" i="12" s="1"/>
  <c r="K43" i="12"/>
  <c r="K44" i="12" s="1"/>
  <c r="L43" i="12"/>
  <c r="L44" i="12" s="1"/>
  <c r="M43" i="12"/>
  <c r="M44" i="12" s="1"/>
  <c r="B43" i="12"/>
  <c r="B44" i="12" s="1"/>
  <c r="C42" i="12"/>
  <c r="D42" i="12"/>
  <c r="E42" i="12"/>
  <c r="F42" i="12"/>
  <c r="G42" i="12"/>
  <c r="H42" i="12"/>
  <c r="I42" i="12"/>
  <c r="J42" i="12"/>
  <c r="K42" i="12"/>
  <c r="L42" i="12"/>
  <c r="M42" i="12"/>
  <c r="B42" i="12"/>
  <c r="C40" i="12"/>
  <c r="C41" i="12" s="1"/>
  <c r="D40" i="12"/>
  <c r="D41" i="12" s="1"/>
  <c r="E40" i="12"/>
  <c r="E41" i="12" s="1"/>
  <c r="F40" i="12"/>
  <c r="F41" i="12" s="1"/>
  <c r="G40" i="12"/>
  <c r="G41" i="12" s="1"/>
  <c r="H40" i="12"/>
  <c r="H41" i="12" s="1"/>
  <c r="I40" i="12"/>
  <c r="I41" i="12" s="1"/>
  <c r="J40" i="12"/>
  <c r="J41" i="12" s="1"/>
  <c r="K40" i="12"/>
  <c r="K41" i="12" s="1"/>
  <c r="L40" i="12"/>
  <c r="L41" i="12" s="1"/>
  <c r="M40" i="12"/>
  <c r="M41" i="12" s="1"/>
  <c r="B40" i="12"/>
  <c r="B41" i="12" s="1"/>
  <c r="C39" i="12"/>
  <c r="D39" i="12"/>
  <c r="E39" i="12"/>
  <c r="F39" i="12"/>
  <c r="G39" i="12"/>
  <c r="H39" i="12"/>
  <c r="I39" i="12"/>
  <c r="J39" i="12"/>
  <c r="K39" i="12"/>
  <c r="L39" i="12"/>
  <c r="M39" i="12"/>
  <c r="B39" i="12"/>
  <c r="C38" i="12"/>
  <c r="D38" i="12"/>
  <c r="E38" i="12"/>
  <c r="F38" i="12"/>
  <c r="G38" i="12"/>
  <c r="H38" i="12"/>
  <c r="I38" i="12"/>
  <c r="J38" i="12"/>
  <c r="K38" i="12"/>
  <c r="L38" i="12"/>
  <c r="M38" i="12"/>
  <c r="B38" i="12"/>
  <c r="N42" i="12" l="1"/>
  <c r="N135" i="12"/>
  <c r="N51" i="12"/>
  <c r="N139" i="12"/>
  <c r="N38" i="12"/>
  <c r="N46" i="12"/>
  <c r="N132" i="12"/>
  <c r="N134" i="12"/>
  <c r="N138" i="12"/>
  <c r="N140" i="12"/>
  <c r="N50" i="12"/>
  <c r="N133" i="12"/>
  <c r="N39" i="12"/>
  <c r="N131" i="12"/>
  <c r="N40" i="12"/>
  <c r="N49" i="12"/>
  <c r="N47" i="12"/>
  <c r="N48" i="12"/>
  <c r="N45" i="12"/>
  <c r="N44" i="12"/>
  <c r="N43" i="12"/>
  <c r="N41" i="12"/>
  <c r="N62" i="5"/>
  <c r="N61" i="5"/>
  <c r="N60" i="5"/>
  <c r="N59" i="5"/>
  <c r="N58" i="5"/>
  <c r="N57" i="5"/>
  <c r="N56" i="5"/>
  <c r="N54" i="5"/>
  <c r="N53" i="5"/>
  <c r="N51" i="5"/>
  <c r="N50" i="5"/>
  <c r="N49" i="5"/>
  <c r="N93" i="10"/>
  <c r="N92" i="10"/>
  <c r="N91" i="10"/>
  <c r="N88" i="10"/>
  <c r="N87" i="10"/>
  <c r="N86" i="10"/>
  <c r="N85" i="10"/>
  <c r="N84" i="10"/>
  <c r="N83" i="10"/>
  <c r="N75" i="10"/>
  <c r="N72" i="10"/>
  <c r="N69" i="10"/>
  <c r="N68" i="10"/>
  <c r="N64" i="10"/>
  <c r="N63" i="10"/>
  <c r="N62" i="10"/>
  <c r="N61" i="10"/>
  <c r="N60" i="10"/>
  <c r="N59" i="10"/>
  <c r="N58" i="10"/>
  <c r="M57" i="10"/>
  <c r="L57" i="10"/>
  <c r="K57" i="10"/>
  <c r="J57" i="10"/>
  <c r="I57" i="10"/>
  <c r="H57" i="10"/>
  <c r="G57" i="10"/>
  <c r="F57" i="10"/>
  <c r="D57" i="10"/>
  <c r="C57" i="10"/>
  <c r="B57" i="10"/>
  <c r="N56" i="10"/>
  <c r="N55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N53" i="10"/>
  <c r="N52" i="10"/>
  <c r="N51" i="10"/>
  <c r="N39" i="1"/>
  <c r="N38" i="1"/>
  <c r="N37" i="1"/>
  <c r="N36" i="1"/>
  <c r="N35" i="1"/>
  <c r="N34" i="1"/>
  <c r="N45" i="2"/>
  <c r="N44" i="2"/>
  <c r="N43" i="2"/>
  <c r="N42" i="2"/>
  <c r="N41" i="2"/>
  <c r="N40" i="2"/>
  <c r="N55" i="4"/>
  <c r="N54" i="4"/>
  <c r="N53" i="4"/>
  <c r="N50" i="4"/>
  <c r="N49" i="4"/>
  <c r="N48" i="4"/>
  <c r="N47" i="4"/>
  <c r="N46" i="4"/>
  <c r="N47" i="3"/>
  <c r="N57" i="10" l="1"/>
  <c r="N54" i="10"/>
  <c r="O55" i="4"/>
  <c r="N52" i="5"/>
  <c r="N55" i="5"/>
  <c r="N86" i="12"/>
  <c r="N89" i="12"/>
  <c r="N87" i="12"/>
  <c r="N88" i="12"/>
  <c r="N90" i="12"/>
  <c r="N91" i="12"/>
  <c r="N92" i="12"/>
  <c r="N93" i="12"/>
  <c r="M37" i="5"/>
  <c r="P62" i="5" l="1"/>
  <c r="L34" i="5"/>
  <c r="M34" i="5"/>
  <c r="I37" i="5" l="1"/>
  <c r="J37" i="5"/>
  <c r="K37" i="5"/>
  <c r="L37" i="5"/>
  <c r="N23" i="2" l="1"/>
  <c r="N24" i="2"/>
  <c r="N25" i="2"/>
  <c r="N26" i="2"/>
  <c r="N27" i="2"/>
  <c r="N28" i="2"/>
  <c r="N29" i="2"/>
  <c r="N30" i="2"/>
  <c r="N31" i="2"/>
  <c r="N22" i="2"/>
  <c r="N32" i="4" l="1"/>
  <c r="N33" i="4"/>
  <c r="N34" i="4"/>
  <c r="N35" i="4"/>
  <c r="N36" i="4"/>
  <c r="N39" i="4"/>
  <c r="N40" i="4"/>
  <c r="N41" i="4"/>
  <c r="N31" i="4"/>
  <c r="K34" i="5" l="1"/>
  <c r="J34" i="5" l="1"/>
  <c r="I34" i="5" l="1"/>
  <c r="E34" i="5" l="1"/>
  <c r="F34" i="5"/>
  <c r="G34" i="5"/>
  <c r="H34" i="5"/>
  <c r="C37" i="5"/>
  <c r="D37" i="5"/>
  <c r="B37" i="5"/>
  <c r="G37" i="5"/>
  <c r="H37" i="5"/>
  <c r="F37" i="5"/>
  <c r="B34" i="5"/>
  <c r="N36" i="5" l="1"/>
  <c r="N37" i="5"/>
  <c r="D34" i="5" l="1"/>
  <c r="C34" i="5" l="1"/>
  <c r="N32" i="5" l="1"/>
  <c r="N33" i="5"/>
  <c r="N34" i="5"/>
  <c r="N35" i="5"/>
  <c r="N38" i="5"/>
  <c r="N39" i="5"/>
  <c r="N40" i="5"/>
  <c r="N41" i="5"/>
  <c r="N42" i="5"/>
  <c r="N43" i="5"/>
  <c r="N44" i="5"/>
  <c r="N31" i="5"/>
  <c r="N28" i="1" l="1"/>
  <c r="N27" i="1"/>
  <c r="N25" i="1"/>
  <c r="N24" i="1"/>
  <c r="N23" i="1"/>
  <c r="N22" i="1"/>
  <c r="N21" i="1"/>
  <c r="N20" i="1"/>
  <c r="N38" i="3" l="1"/>
  <c r="N35" i="3"/>
  <c r="N32" i="3"/>
  <c r="N31" i="3"/>
  <c r="Y17" i="16" l="1"/>
  <c r="Y16" i="16"/>
  <c r="Y15" i="16"/>
  <c r="Y14" i="16"/>
  <c r="Y13" i="16"/>
  <c r="Y12" i="16"/>
  <c r="Y11" i="16"/>
  <c r="Y10" i="16"/>
  <c r="Y9" i="16"/>
  <c r="Y8" i="16"/>
  <c r="Y7" i="16"/>
  <c r="Y6" i="16"/>
  <c r="W17" i="16"/>
  <c r="W16" i="16"/>
  <c r="W15" i="16"/>
  <c r="W14" i="16"/>
  <c r="W13" i="16"/>
  <c r="W12" i="16"/>
  <c r="W11" i="16"/>
  <c r="W10" i="16"/>
  <c r="W9" i="16"/>
  <c r="W8" i="16"/>
  <c r="W7" i="16"/>
  <c r="W6" i="16"/>
  <c r="U17" i="16"/>
  <c r="U16" i="16"/>
  <c r="U15" i="16"/>
  <c r="U14" i="16"/>
  <c r="U13" i="16"/>
  <c r="U12" i="16"/>
  <c r="U11" i="16"/>
  <c r="U10" i="16"/>
  <c r="U9" i="16"/>
  <c r="U8" i="16"/>
  <c r="U7" i="16"/>
  <c r="U6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17" i="16"/>
  <c r="Q16" i="16"/>
  <c r="Q15" i="16"/>
  <c r="Q14" i="16"/>
  <c r="Q13" i="16"/>
  <c r="Q12" i="16"/>
  <c r="Q11" i="16"/>
  <c r="Q10" i="16"/>
  <c r="Q9" i="16"/>
  <c r="Q8" i="16"/>
  <c r="Q7" i="16"/>
  <c r="Q6" i="16"/>
  <c r="B118" i="12"/>
  <c r="C118" i="12"/>
  <c r="D118" i="12"/>
  <c r="E118" i="12"/>
  <c r="F118" i="12"/>
  <c r="G118" i="12"/>
  <c r="H118" i="12"/>
  <c r="I118" i="12"/>
  <c r="J118" i="12"/>
  <c r="K118" i="12"/>
  <c r="L118" i="12"/>
  <c r="M118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B120" i="12"/>
  <c r="C120" i="12"/>
  <c r="D120" i="12"/>
  <c r="E120" i="12"/>
  <c r="F120" i="12"/>
  <c r="G120" i="12"/>
  <c r="H120" i="12"/>
  <c r="I120" i="12"/>
  <c r="J120" i="12"/>
  <c r="K120" i="12"/>
  <c r="L120" i="12"/>
  <c r="M120" i="12"/>
  <c r="B121" i="12"/>
  <c r="C121" i="12"/>
  <c r="D121" i="12"/>
  <c r="E121" i="12"/>
  <c r="F121" i="12"/>
  <c r="G121" i="12"/>
  <c r="H121" i="12"/>
  <c r="I121" i="12"/>
  <c r="J121" i="12"/>
  <c r="K121" i="12"/>
  <c r="L121" i="12"/>
  <c r="M121" i="12"/>
  <c r="B122" i="12"/>
  <c r="C122" i="12"/>
  <c r="D122" i="12"/>
  <c r="E122" i="12"/>
  <c r="F122" i="12"/>
  <c r="G122" i="12"/>
  <c r="H122" i="12"/>
  <c r="I122" i="12"/>
  <c r="J122" i="12"/>
  <c r="K122" i="12"/>
  <c r="L122" i="12"/>
  <c r="M122" i="12"/>
  <c r="C117" i="12"/>
  <c r="D117" i="12"/>
  <c r="E117" i="12"/>
  <c r="F117" i="12"/>
  <c r="G117" i="12"/>
  <c r="H117" i="12"/>
  <c r="I117" i="12"/>
  <c r="J117" i="12"/>
  <c r="K117" i="12"/>
  <c r="L117" i="12"/>
  <c r="M117" i="12"/>
  <c r="B117" i="12"/>
  <c r="N106" i="12"/>
  <c r="N105" i="12"/>
  <c r="N104" i="12"/>
  <c r="N103" i="12"/>
  <c r="N102" i="12"/>
  <c r="N101" i="12"/>
  <c r="B72" i="12"/>
  <c r="C72" i="12"/>
  <c r="D72" i="12"/>
  <c r="E72" i="12"/>
  <c r="F72" i="12"/>
  <c r="G72" i="12"/>
  <c r="H72" i="12"/>
  <c r="I72" i="12"/>
  <c r="J72" i="12"/>
  <c r="K72" i="12"/>
  <c r="L72" i="12"/>
  <c r="M72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B74" i="12"/>
  <c r="C74" i="12"/>
  <c r="D74" i="12"/>
  <c r="E74" i="12"/>
  <c r="F74" i="12"/>
  <c r="G74" i="12"/>
  <c r="H74" i="12"/>
  <c r="I74" i="12"/>
  <c r="J74" i="12"/>
  <c r="K74" i="12"/>
  <c r="L74" i="12"/>
  <c r="M74" i="12"/>
  <c r="B75" i="12"/>
  <c r="C75" i="12"/>
  <c r="D75" i="12"/>
  <c r="E75" i="12"/>
  <c r="F75" i="12"/>
  <c r="G75" i="12"/>
  <c r="H75" i="12"/>
  <c r="I75" i="12"/>
  <c r="J75" i="12"/>
  <c r="K75" i="12"/>
  <c r="L75" i="12"/>
  <c r="M75" i="12"/>
  <c r="B76" i="12"/>
  <c r="C76" i="12"/>
  <c r="D76" i="12"/>
  <c r="E76" i="12"/>
  <c r="F76" i="12"/>
  <c r="G76" i="12"/>
  <c r="H76" i="12"/>
  <c r="I76" i="12"/>
  <c r="J76" i="12"/>
  <c r="K76" i="12"/>
  <c r="L76" i="12"/>
  <c r="M76" i="12"/>
  <c r="B77" i="12"/>
  <c r="C77" i="12"/>
  <c r="D77" i="12"/>
  <c r="E77" i="12"/>
  <c r="F77" i="12"/>
  <c r="G77" i="12"/>
  <c r="H77" i="12"/>
  <c r="I77" i="12"/>
  <c r="J77" i="12"/>
  <c r="K77" i="12"/>
  <c r="L77" i="12"/>
  <c r="M77" i="12"/>
  <c r="B78" i="12"/>
  <c r="C78" i="12"/>
  <c r="D78" i="12"/>
  <c r="E78" i="12"/>
  <c r="F78" i="12"/>
  <c r="G78" i="12"/>
  <c r="H78" i="12"/>
  <c r="I78" i="12"/>
  <c r="J78" i="12"/>
  <c r="K78" i="12"/>
  <c r="L78" i="12"/>
  <c r="M78" i="12"/>
  <c r="C71" i="12"/>
  <c r="D71" i="12"/>
  <c r="E71" i="12"/>
  <c r="F71" i="12"/>
  <c r="G71" i="12"/>
  <c r="H71" i="12"/>
  <c r="I71" i="12"/>
  <c r="J71" i="12"/>
  <c r="K71" i="12"/>
  <c r="L71" i="12"/>
  <c r="M71" i="12"/>
  <c r="B71" i="12"/>
  <c r="N61" i="12"/>
  <c r="N60" i="12"/>
  <c r="N59" i="12"/>
  <c r="N58" i="12"/>
  <c r="N57" i="12"/>
  <c r="N56" i="12"/>
  <c r="N55" i="12"/>
  <c r="N54" i="12"/>
  <c r="B24" i="12"/>
  <c r="C7" i="16" s="1"/>
  <c r="C24" i="12"/>
  <c r="D24" i="12"/>
  <c r="E7" i="16" s="1"/>
  <c r="E24" i="12"/>
  <c r="F24" i="12"/>
  <c r="G7" i="16" s="1"/>
  <c r="G24" i="12"/>
  <c r="H24" i="12"/>
  <c r="I7" i="16" s="1"/>
  <c r="I24" i="12"/>
  <c r="J24" i="12"/>
  <c r="K7" i="16" s="1"/>
  <c r="K24" i="12"/>
  <c r="L24" i="12"/>
  <c r="M7" i="16" s="1"/>
  <c r="M24" i="12"/>
  <c r="B25" i="12"/>
  <c r="C8" i="16" s="1"/>
  <c r="C25" i="12"/>
  <c r="D25" i="12"/>
  <c r="E8" i="16" s="1"/>
  <c r="E25" i="12"/>
  <c r="F25" i="12"/>
  <c r="G8" i="16" s="1"/>
  <c r="G25" i="12"/>
  <c r="H25" i="12"/>
  <c r="I8" i="16" s="1"/>
  <c r="I25" i="12"/>
  <c r="J25" i="12"/>
  <c r="K8" i="16" s="1"/>
  <c r="K25" i="12"/>
  <c r="L25" i="12"/>
  <c r="M8" i="16" s="1"/>
  <c r="M25" i="12"/>
  <c r="B26" i="12"/>
  <c r="C9" i="16" s="1"/>
  <c r="C26" i="12"/>
  <c r="D26" i="12"/>
  <c r="E9" i="16" s="1"/>
  <c r="E26" i="12"/>
  <c r="F26" i="12"/>
  <c r="G9" i="16" s="1"/>
  <c r="G26" i="12"/>
  <c r="H26" i="12"/>
  <c r="I9" i="16" s="1"/>
  <c r="I26" i="12"/>
  <c r="J26" i="12"/>
  <c r="K9" i="16" s="1"/>
  <c r="K26" i="12"/>
  <c r="L26" i="12"/>
  <c r="M9" i="16" s="1"/>
  <c r="M26" i="12"/>
  <c r="B27" i="12"/>
  <c r="C10" i="16" s="1"/>
  <c r="C27" i="12"/>
  <c r="D27" i="12"/>
  <c r="E10" i="16" s="1"/>
  <c r="E27" i="12"/>
  <c r="F27" i="12"/>
  <c r="G10" i="16" s="1"/>
  <c r="G27" i="12"/>
  <c r="H27" i="12"/>
  <c r="I10" i="16" s="1"/>
  <c r="I27" i="12"/>
  <c r="J27" i="12"/>
  <c r="K10" i="16" s="1"/>
  <c r="K27" i="12"/>
  <c r="L27" i="12"/>
  <c r="M10" i="16" s="1"/>
  <c r="M27" i="12"/>
  <c r="B28" i="12"/>
  <c r="C11" i="16" s="1"/>
  <c r="C28" i="12"/>
  <c r="D28" i="12"/>
  <c r="E11" i="16" s="1"/>
  <c r="E28" i="12"/>
  <c r="F28" i="12"/>
  <c r="G11" i="16" s="1"/>
  <c r="G28" i="12"/>
  <c r="H28" i="12"/>
  <c r="I11" i="16" s="1"/>
  <c r="I28" i="12"/>
  <c r="J28" i="12"/>
  <c r="K11" i="16" s="1"/>
  <c r="K28" i="12"/>
  <c r="L28" i="12"/>
  <c r="M11" i="16" s="1"/>
  <c r="M28" i="12"/>
  <c r="B29" i="12"/>
  <c r="C12" i="16" s="1"/>
  <c r="C29" i="12"/>
  <c r="D29" i="12"/>
  <c r="E12" i="16" s="1"/>
  <c r="E29" i="12"/>
  <c r="F29" i="12"/>
  <c r="G12" i="16" s="1"/>
  <c r="G29" i="12"/>
  <c r="H29" i="12"/>
  <c r="I12" i="16" s="1"/>
  <c r="I29" i="12"/>
  <c r="J29" i="12"/>
  <c r="K12" i="16" s="1"/>
  <c r="K29" i="12"/>
  <c r="L29" i="12"/>
  <c r="M12" i="16" s="1"/>
  <c r="M29" i="12"/>
  <c r="B30" i="12"/>
  <c r="C13" i="16" s="1"/>
  <c r="C30" i="12"/>
  <c r="D30" i="12"/>
  <c r="E13" i="16" s="1"/>
  <c r="E30" i="12"/>
  <c r="F30" i="12"/>
  <c r="G13" i="16" s="1"/>
  <c r="G30" i="12"/>
  <c r="H30" i="12"/>
  <c r="I13" i="16" s="1"/>
  <c r="I30" i="12"/>
  <c r="J30" i="12"/>
  <c r="K13" i="16" s="1"/>
  <c r="K30" i="12"/>
  <c r="L30" i="12"/>
  <c r="M13" i="16" s="1"/>
  <c r="M30" i="12"/>
  <c r="B31" i="12"/>
  <c r="C14" i="16" s="1"/>
  <c r="C31" i="12"/>
  <c r="D31" i="12"/>
  <c r="E14" i="16" s="1"/>
  <c r="E31" i="12"/>
  <c r="F31" i="12"/>
  <c r="G14" i="16" s="1"/>
  <c r="G31" i="12"/>
  <c r="H31" i="12"/>
  <c r="I14" i="16" s="1"/>
  <c r="I31" i="12"/>
  <c r="J31" i="12"/>
  <c r="K14" i="16" s="1"/>
  <c r="K31" i="12"/>
  <c r="L31" i="12"/>
  <c r="M14" i="16" s="1"/>
  <c r="M31" i="12"/>
  <c r="B32" i="12"/>
  <c r="C15" i="16" s="1"/>
  <c r="C32" i="12"/>
  <c r="D32" i="12"/>
  <c r="E15" i="16" s="1"/>
  <c r="E32" i="12"/>
  <c r="F32" i="12"/>
  <c r="G15" i="16" s="1"/>
  <c r="G32" i="12"/>
  <c r="H32" i="12"/>
  <c r="I15" i="16" s="1"/>
  <c r="I32" i="12"/>
  <c r="J32" i="12"/>
  <c r="K15" i="16" s="1"/>
  <c r="K32" i="12"/>
  <c r="L32" i="12"/>
  <c r="M15" i="16" s="1"/>
  <c r="M32" i="12"/>
  <c r="B33" i="12"/>
  <c r="C16" i="16" s="1"/>
  <c r="C33" i="12"/>
  <c r="D33" i="12"/>
  <c r="E16" i="16" s="1"/>
  <c r="E33" i="12"/>
  <c r="F33" i="12"/>
  <c r="G16" i="16" s="1"/>
  <c r="G33" i="12"/>
  <c r="H33" i="12"/>
  <c r="I16" i="16" s="1"/>
  <c r="I33" i="12"/>
  <c r="J33" i="12"/>
  <c r="K16" i="16" s="1"/>
  <c r="K33" i="12"/>
  <c r="L33" i="12"/>
  <c r="M16" i="16" s="1"/>
  <c r="M33" i="12"/>
  <c r="B34" i="12"/>
  <c r="C17" i="16" s="1"/>
  <c r="C34" i="12"/>
  <c r="D34" i="12"/>
  <c r="E17" i="16" s="1"/>
  <c r="E34" i="12"/>
  <c r="F34" i="12"/>
  <c r="G17" i="16" s="1"/>
  <c r="G34" i="12"/>
  <c r="H34" i="12"/>
  <c r="I17" i="16" s="1"/>
  <c r="I34" i="12"/>
  <c r="J34" i="12"/>
  <c r="K17" i="16" s="1"/>
  <c r="K34" i="12"/>
  <c r="L34" i="12"/>
  <c r="M17" i="16" s="1"/>
  <c r="M34" i="12"/>
  <c r="C23" i="12"/>
  <c r="D23" i="12"/>
  <c r="E6" i="16" s="1"/>
  <c r="E23" i="12"/>
  <c r="F23" i="12"/>
  <c r="G6" i="16" s="1"/>
  <c r="G23" i="12"/>
  <c r="H23" i="12"/>
  <c r="I6" i="16" s="1"/>
  <c r="I23" i="12"/>
  <c r="J23" i="12"/>
  <c r="K6" i="16" s="1"/>
  <c r="K23" i="12"/>
  <c r="L23" i="12"/>
  <c r="M6" i="16" s="1"/>
  <c r="M23" i="12"/>
  <c r="B23" i="12"/>
  <c r="C6" i="16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C10" i="12"/>
  <c r="D10" i="12"/>
  <c r="E10" i="12"/>
  <c r="F10" i="12"/>
  <c r="G10" i="12"/>
  <c r="H10" i="12"/>
  <c r="I10" i="12"/>
  <c r="J10" i="12"/>
  <c r="K10" i="12"/>
  <c r="L10" i="12"/>
  <c r="M10" i="12"/>
  <c r="B10" i="12"/>
  <c r="C9" i="12"/>
  <c r="D9" i="12"/>
  <c r="E9" i="12"/>
  <c r="F9" i="12"/>
  <c r="G9" i="12"/>
  <c r="H9" i="12"/>
  <c r="I9" i="12"/>
  <c r="J9" i="12"/>
  <c r="K9" i="12"/>
  <c r="L9" i="12"/>
  <c r="M9" i="12"/>
  <c r="B9" i="12"/>
  <c r="C7" i="12"/>
  <c r="D7" i="12"/>
  <c r="E7" i="12"/>
  <c r="F7" i="12"/>
  <c r="G7" i="12"/>
  <c r="H7" i="12"/>
  <c r="I7" i="12"/>
  <c r="J7" i="12"/>
  <c r="K7" i="12"/>
  <c r="L7" i="12"/>
  <c r="M7" i="12"/>
  <c r="B7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B6" i="12"/>
  <c r="B5" i="12"/>
  <c r="N23" i="12" l="1"/>
  <c r="O6" i="16" s="1"/>
  <c r="N71" i="12"/>
  <c r="N75" i="12"/>
  <c r="N78" i="12"/>
  <c r="N74" i="12"/>
  <c r="N13" i="12"/>
  <c r="N77" i="12"/>
  <c r="N76" i="12"/>
  <c r="N73" i="12"/>
  <c r="N72" i="12"/>
  <c r="N121" i="12"/>
  <c r="N117" i="12"/>
  <c r="N34" i="12"/>
  <c r="O17" i="16" s="1"/>
  <c r="N33" i="12"/>
  <c r="O16" i="16" s="1"/>
  <c r="N32" i="12"/>
  <c r="O15" i="16" s="1"/>
  <c r="N31" i="12"/>
  <c r="O14" i="16" s="1"/>
  <c r="N30" i="12"/>
  <c r="O13" i="16" s="1"/>
  <c r="N29" i="12"/>
  <c r="O12" i="16" s="1"/>
  <c r="N28" i="12"/>
  <c r="O11" i="16" s="1"/>
  <c r="N27" i="12"/>
  <c r="O10" i="16" s="1"/>
  <c r="N26" i="12"/>
  <c r="O9" i="16" s="1"/>
  <c r="N25" i="12"/>
  <c r="O8" i="16" s="1"/>
  <c r="N24" i="12"/>
  <c r="O7" i="16" s="1"/>
  <c r="N122" i="12"/>
  <c r="N120" i="12"/>
  <c r="N119" i="12"/>
  <c r="N118" i="12"/>
  <c r="N6" i="12"/>
  <c r="N9" i="12"/>
  <c r="N7" i="12"/>
  <c r="N15" i="12"/>
  <c r="N11" i="12"/>
  <c r="N5" i="12"/>
  <c r="N10" i="12"/>
  <c r="N16" i="12"/>
  <c r="N14" i="12"/>
  <c r="N12" i="12"/>
  <c r="N11" i="5"/>
  <c r="N6" i="5"/>
  <c r="M8" i="10" l="1"/>
  <c r="L8" i="10"/>
  <c r="K8" i="10"/>
  <c r="J8" i="10"/>
  <c r="I8" i="10"/>
  <c r="H8" i="10"/>
  <c r="G8" i="10"/>
  <c r="F8" i="10"/>
  <c r="E8" i="10"/>
  <c r="D8" i="10"/>
  <c r="C8" i="10"/>
  <c r="B8" i="10"/>
  <c r="M8" i="5" l="1"/>
  <c r="M8" i="12" s="1"/>
  <c r="L8" i="5"/>
  <c r="L8" i="12" s="1"/>
  <c r="K8" i="5"/>
  <c r="K8" i="12" s="1"/>
  <c r="J8" i="5"/>
  <c r="J8" i="12" s="1"/>
  <c r="I8" i="5"/>
  <c r="I8" i="12" s="1"/>
  <c r="H8" i="5"/>
  <c r="H8" i="12" s="1"/>
  <c r="G8" i="5"/>
  <c r="G8" i="12" s="1"/>
  <c r="F8" i="5"/>
  <c r="F8" i="12" s="1"/>
  <c r="E8" i="5"/>
  <c r="E8" i="12" s="1"/>
  <c r="D8" i="5"/>
  <c r="D8" i="12" s="1"/>
  <c r="C8" i="5"/>
  <c r="C8" i="12" s="1"/>
  <c r="B8" i="5"/>
  <c r="B8" i="12" s="1"/>
  <c r="N8" i="12" l="1"/>
  <c r="M9" i="10"/>
  <c r="L9" i="10"/>
  <c r="K9" i="10"/>
  <c r="J9" i="10"/>
  <c r="I9" i="10"/>
  <c r="H9" i="10"/>
  <c r="G9" i="10"/>
  <c r="F9" i="10"/>
  <c r="E9" i="10"/>
  <c r="D9" i="10"/>
  <c r="C9" i="10"/>
  <c r="M7" i="10"/>
  <c r="L7" i="10"/>
  <c r="K7" i="10"/>
  <c r="J7" i="10"/>
  <c r="I7" i="10"/>
  <c r="H7" i="10"/>
  <c r="G7" i="10"/>
  <c r="F7" i="10"/>
  <c r="E7" i="10"/>
  <c r="D7" i="10"/>
  <c r="C7" i="10"/>
  <c r="N8" i="10"/>
  <c r="N9" i="10" l="1"/>
  <c r="N6" i="4"/>
  <c r="N38" i="10" s="1"/>
  <c r="N7" i="4"/>
  <c r="N39" i="10" s="1"/>
  <c r="N8" i="4"/>
  <c r="N40" i="10" s="1"/>
  <c r="N9" i="4"/>
  <c r="N10" i="4"/>
  <c r="N42" i="10" s="1"/>
  <c r="N5" i="4"/>
  <c r="N37" i="10" s="1"/>
  <c r="N5" i="1"/>
  <c r="N6" i="1"/>
  <c r="N7" i="1"/>
  <c r="N8" i="1"/>
  <c r="N9" i="1"/>
  <c r="N10" i="1"/>
  <c r="N11" i="1"/>
  <c r="N13" i="1"/>
  <c r="N14" i="1"/>
  <c r="N12" i="3"/>
  <c r="N31" i="10" s="1"/>
  <c r="N6" i="3"/>
  <c r="N25" i="10" s="1"/>
  <c r="N7" i="3"/>
  <c r="N26" i="10" s="1"/>
  <c r="N8" i="3"/>
  <c r="N27" i="10" s="1"/>
  <c r="N9" i="3"/>
  <c r="N28" i="10" s="1"/>
  <c r="N10" i="3"/>
  <c r="N29" i="10" s="1"/>
  <c r="N11" i="3"/>
  <c r="N30" i="10" s="1"/>
  <c r="N5" i="3"/>
  <c r="N24" i="10" s="1"/>
  <c r="N6" i="2"/>
  <c r="N7" i="2"/>
  <c r="N8" i="2"/>
  <c r="N9" i="2"/>
  <c r="N10" i="2"/>
  <c r="N11" i="2"/>
  <c r="N12" i="2"/>
  <c r="N13" i="2"/>
  <c r="N14" i="2"/>
  <c r="N5" i="2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B44" i="10"/>
  <c r="B45" i="10"/>
  <c r="B46" i="10"/>
  <c r="C37" i="10"/>
  <c r="D37" i="10"/>
  <c r="E37" i="10"/>
  <c r="F37" i="10"/>
  <c r="G37" i="10"/>
  <c r="H37" i="10"/>
  <c r="I37" i="10"/>
  <c r="J37" i="10"/>
  <c r="K37" i="10"/>
  <c r="L37" i="10"/>
  <c r="M37" i="10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E39" i="10"/>
  <c r="F39" i="10"/>
  <c r="G39" i="10"/>
  <c r="H39" i="10"/>
  <c r="I39" i="10"/>
  <c r="J39" i="10"/>
  <c r="K39" i="10"/>
  <c r="L39" i="10"/>
  <c r="M39" i="10"/>
  <c r="C40" i="10"/>
  <c r="D40" i="10"/>
  <c r="E40" i="10"/>
  <c r="F40" i="10"/>
  <c r="G40" i="10"/>
  <c r="H40" i="10"/>
  <c r="I40" i="10"/>
  <c r="J40" i="10"/>
  <c r="K40" i="10"/>
  <c r="L40" i="10"/>
  <c r="M40" i="10"/>
  <c r="C41" i="10"/>
  <c r="D41" i="10"/>
  <c r="E41" i="10"/>
  <c r="F41" i="10"/>
  <c r="G41" i="10"/>
  <c r="H41" i="10"/>
  <c r="I41" i="10"/>
  <c r="J41" i="10"/>
  <c r="K41" i="10"/>
  <c r="L41" i="10"/>
  <c r="M41" i="10"/>
  <c r="C42" i="10"/>
  <c r="D42" i="10"/>
  <c r="E42" i="10"/>
  <c r="F42" i="10"/>
  <c r="G42" i="10"/>
  <c r="H42" i="10"/>
  <c r="I42" i="10"/>
  <c r="J42" i="10"/>
  <c r="K42" i="10"/>
  <c r="L42" i="10"/>
  <c r="M42" i="10"/>
  <c r="B37" i="10"/>
  <c r="B38" i="10"/>
  <c r="B39" i="10"/>
  <c r="B40" i="10"/>
  <c r="B41" i="10"/>
  <c r="B42" i="10"/>
  <c r="H34" i="10"/>
  <c r="I34" i="10"/>
  <c r="J34" i="10"/>
  <c r="K34" i="10"/>
  <c r="L34" i="10"/>
  <c r="M34" i="10"/>
  <c r="C33" i="10"/>
  <c r="D33" i="10"/>
  <c r="E33" i="10"/>
  <c r="F33" i="10"/>
  <c r="G33" i="10"/>
  <c r="H33" i="10"/>
  <c r="I33" i="10"/>
  <c r="J33" i="10"/>
  <c r="K33" i="10"/>
  <c r="L33" i="10"/>
  <c r="M33" i="10"/>
  <c r="C34" i="10"/>
  <c r="D34" i="10"/>
  <c r="E34" i="10"/>
  <c r="F34" i="10"/>
  <c r="G34" i="10"/>
  <c r="B33" i="10"/>
  <c r="B34" i="10"/>
  <c r="C24" i="10"/>
  <c r="D24" i="10"/>
  <c r="E24" i="10"/>
  <c r="F24" i="10"/>
  <c r="G24" i="10"/>
  <c r="H24" i="10"/>
  <c r="I24" i="10"/>
  <c r="J24" i="10"/>
  <c r="K24" i="10"/>
  <c r="L24" i="10"/>
  <c r="M24" i="10"/>
  <c r="C25" i="10"/>
  <c r="D25" i="10"/>
  <c r="E25" i="10"/>
  <c r="F25" i="10"/>
  <c r="G25" i="10"/>
  <c r="H25" i="10"/>
  <c r="I25" i="10"/>
  <c r="J25" i="10"/>
  <c r="K25" i="10"/>
  <c r="L25" i="10"/>
  <c r="M25" i="10"/>
  <c r="C26" i="10"/>
  <c r="D26" i="10"/>
  <c r="E26" i="10"/>
  <c r="F26" i="10"/>
  <c r="G26" i="10"/>
  <c r="H26" i="10"/>
  <c r="I26" i="10"/>
  <c r="J26" i="10"/>
  <c r="K26" i="10"/>
  <c r="L26" i="10"/>
  <c r="M26" i="10"/>
  <c r="C27" i="10"/>
  <c r="D27" i="10"/>
  <c r="E27" i="10"/>
  <c r="F27" i="10"/>
  <c r="G27" i="10"/>
  <c r="H27" i="10"/>
  <c r="I27" i="10"/>
  <c r="J27" i="10"/>
  <c r="K27" i="10"/>
  <c r="L27" i="10"/>
  <c r="M27" i="10"/>
  <c r="C28" i="10"/>
  <c r="D28" i="10"/>
  <c r="E28" i="10"/>
  <c r="F28" i="10"/>
  <c r="G28" i="10"/>
  <c r="H28" i="10"/>
  <c r="I28" i="10"/>
  <c r="J28" i="10"/>
  <c r="K28" i="10"/>
  <c r="L28" i="10"/>
  <c r="M28" i="10"/>
  <c r="C29" i="10"/>
  <c r="D29" i="10"/>
  <c r="E29" i="10"/>
  <c r="F29" i="10"/>
  <c r="G29" i="10"/>
  <c r="H29" i="10"/>
  <c r="I29" i="10"/>
  <c r="J29" i="10"/>
  <c r="K29" i="10"/>
  <c r="L29" i="10"/>
  <c r="M29" i="10"/>
  <c r="C30" i="10"/>
  <c r="D30" i="10"/>
  <c r="E30" i="10"/>
  <c r="F30" i="10"/>
  <c r="G30" i="10"/>
  <c r="H30" i="10"/>
  <c r="I30" i="10"/>
  <c r="J30" i="10"/>
  <c r="K30" i="10"/>
  <c r="L30" i="10"/>
  <c r="M30" i="10"/>
  <c r="C31" i="10"/>
  <c r="D31" i="10"/>
  <c r="E31" i="10"/>
  <c r="F31" i="10"/>
  <c r="G31" i="10"/>
  <c r="H31" i="10"/>
  <c r="I31" i="10"/>
  <c r="J31" i="10"/>
  <c r="K31" i="10"/>
  <c r="L31" i="10"/>
  <c r="M31" i="10"/>
  <c r="B24" i="10"/>
  <c r="B25" i="10"/>
  <c r="B26" i="10"/>
  <c r="B27" i="10"/>
  <c r="B28" i="10"/>
  <c r="B29" i="10"/>
  <c r="B30" i="10"/>
  <c r="B31" i="10"/>
  <c r="C10" i="10"/>
  <c r="D10" i="10"/>
  <c r="E10" i="10"/>
  <c r="F10" i="10"/>
  <c r="G10" i="10"/>
  <c r="H10" i="10"/>
  <c r="I10" i="10"/>
  <c r="J10" i="10"/>
  <c r="K10" i="10"/>
  <c r="L10" i="10"/>
  <c r="M10" i="10"/>
  <c r="C11" i="10"/>
  <c r="D11" i="10"/>
  <c r="E11" i="10"/>
  <c r="F11" i="10"/>
  <c r="G11" i="10"/>
  <c r="H11" i="10"/>
  <c r="I11" i="10"/>
  <c r="J11" i="10"/>
  <c r="K11" i="10"/>
  <c r="L11" i="10"/>
  <c r="M11" i="10"/>
  <c r="C12" i="10"/>
  <c r="D12" i="10"/>
  <c r="E12" i="10"/>
  <c r="F12" i="10"/>
  <c r="G12" i="10"/>
  <c r="H12" i="10"/>
  <c r="I12" i="10"/>
  <c r="J12" i="10"/>
  <c r="K12" i="10"/>
  <c r="L12" i="10"/>
  <c r="M12" i="10"/>
  <c r="C13" i="10"/>
  <c r="D13" i="10"/>
  <c r="E13" i="10"/>
  <c r="F13" i="10"/>
  <c r="G13" i="10"/>
  <c r="H13" i="10"/>
  <c r="I13" i="10"/>
  <c r="J13" i="10"/>
  <c r="K13" i="10"/>
  <c r="L13" i="10"/>
  <c r="M13" i="10"/>
  <c r="C14" i="10"/>
  <c r="D14" i="10"/>
  <c r="E14" i="10"/>
  <c r="F14" i="10"/>
  <c r="G14" i="10"/>
  <c r="H14" i="10"/>
  <c r="I14" i="10"/>
  <c r="J14" i="10"/>
  <c r="K14" i="10"/>
  <c r="L14" i="10"/>
  <c r="M14" i="10"/>
  <c r="C15" i="10"/>
  <c r="D15" i="10"/>
  <c r="E15" i="10"/>
  <c r="F15" i="10"/>
  <c r="G15" i="10"/>
  <c r="H15" i="10"/>
  <c r="I15" i="10"/>
  <c r="J15" i="10"/>
  <c r="K15" i="10"/>
  <c r="L15" i="10"/>
  <c r="M15" i="10"/>
  <c r="C16" i="10"/>
  <c r="D16" i="10"/>
  <c r="E16" i="10"/>
  <c r="F16" i="10"/>
  <c r="G16" i="10"/>
  <c r="H16" i="10"/>
  <c r="I16" i="10"/>
  <c r="J16" i="10"/>
  <c r="K16" i="10"/>
  <c r="L16" i="10"/>
  <c r="M16" i="10"/>
  <c r="B10" i="10"/>
  <c r="B11" i="10"/>
  <c r="B12" i="10"/>
  <c r="B13" i="10"/>
  <c r="B14" i="10"/>
  <c r="B15" i="10"/>
  <c r="B16" i="10"/>
  <c r="B7" i="10"/>
  <c r="N7" i="10" s="1"/>
  <c r="N5" i="5"/>
  <c r="N7" i="5"/>
  <c r="N8" i="5" s="1"/>
  <c r="N9" i="5"/>
  <c r="N10" i="10" s="1"/>
  <c r="N10" i="5"/>
  <c r="N11" i="10" s="1"/>
  <c r="N12" i="5"/>
  <c r="N12" i="10" s="1"/>
  <c r="N13" i="5"/>
  <c r="N13" i="10" s="1"/>
  <c r="N14" i="5"/>
  <c r="N14" i="10" s="1"/>
  <c r="N15" i="5"/>
  <c r="N15" i="10" s="1"/>
  <c r="N16" i="5"/>
  <c r="N16" i="10" s="1"/>
  <c r="N44" i="10"/>
  <c r="N41" i="10"/>
</calcChain>
</file>

<file path=xl/connections.xml><?xml version="1.0" encoding="utf-8"?>
<connections xmlns="http://schemas.openxmlformats.org/spreadsheetml/2006/main">
  <connection id="1" keepAlive="1" name="Kysely – Taulukko1" description="Yhteys kyselyyn Taulukko1 työkirjassa." type="5" refreshedVersion="4" background="1" saveData="1">
    <dbPr connection="Provider=Microsoft.Mashup.OleDb.1;Data Source=$EmbeddedMashup(be62d2cb-8f3f-4741-b2f7-da03d81fe039)$;Location=Taulukko1;Extended Properties=&quot;UEsDBBQAAgAIAJR4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JR4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CUeG1HfZhlzpMBAABEAg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3d4f8TAAD//1BLAQItABQAAgAIAJR4bUeDyMORFgEAAPoAAAASAAAAAAAAAAAAAAAAAAAAAABDb25maWcvUGFja2FnZS54bWxQSwECLQAUAAIACACUeG1HD8rpqw0BAADpAAAAEwAAAAAAAAAAAAAAAABiAQAAW0NvbnRlbnRfVHlwZXNdLnhtbFBLAQItABQAAgAIAJR4bUd9mGXOkwEAAEQCAAATAAAAAAAAAAAAAAAAALwCAABGb3JtdWxhcy9TZWN0aW9uMS5tUEsFBgAAAAADAAMAwgAAAJwEAAAAAA==&quot;" command="SELECT * FROM [Taulukko1]"/>
  </connection>
  <connection id="2" keepAlive="1" name="Kysely – Taulukko4" description="Yhteys kyselyyn Taulukko4 työkirjassa." type="5" refreshedVersion="4" background="1" saveData="1">
    <dbPr connection="Provider=Microsoft.Mashup.OleDb.1;Data Source=$EmbeddedMashup(be62d2cb-8f3f-4741-b2f7-da03d81fe039)$;Location=Taulukko4;Extended Properties=&quot;UEsDBBQAAgAIACh8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Ch8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AofG1HKk+2A5sDAADFDA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1djGX2P4Rl9n/WWeb+j1hGWMabZJ9jOh/fjmH4m2x5TexiJ+33mc+Khqbtuk3fXjd5ed26eXuR0zez71TFcqs/u6OhifslI6tZBtrsU5uPXuRXwg4fjdDD71UsZ+Nn67L8krqpHX6vszp7+zYvZvky/el/9C+rf5pwum7af/QvSxeKkMP3VV7Vs7wWsM1WdHCEktdzOsh8lt8sgzmOsixkecYyieMKZQMz72ai3czauQxmz06XN0fPs+yn8+WSqe+Qt8M+fbfKljP+Xb7auhXZqC+fEk7CfqgjZha1eIwtDu4ji437yOHlNTMYesAMru4ji7UP3+DvPtORuA/MmNwnZnQ+Vmac7jM7YveRN3Y3xS8rZlSa4EZmLvfk8FW+qC51bsHWcX4YOVH3AN/MCLsbBCiG1qDgh7Q3E7lpRjdO7cZJ3jTbm6Z94/xv4IRBhhhmjE0MspFVNvLMKBAeN88vigXN07Wbp3S9nuVlmeeepniVL8mOu+m9DXPAQkemFWo8lb86ImwnFU30r04TN7UMRv/swjFTzG3kr662MDPNXclfnSZ2wrmJ/NVD2Ey7Ysx/dhopA3AL/N752rABf89/dBoYbuAG/EePJoYluIn+2WlkWYPbyF+dJgGrcDOPX3zFsK5mGc3xuk3r4rLw1M3rvKRY41V1BRbZxFejNM+m87St13ngf/ZAH/4/AQAA//9QSwECLQAUAAIACAAofG1Hg8jDkRYBAAD6AAAAEgAAAAAAAAAAAAAAAAAAAAAAQ29uZmlnL1BhY2thZ2UueG1sUEsBAi0AFAACAAgAKHxtRw/K6asNAQAA6QAAABMAAAAAAAAAAAAAAAAAYgEAAFtDb250ZW50X1R5cGVzXS54bWxQSwECLQAUAAIACAAofG1HKk+2A5sDAADFDAAAEwAAAAAAAAAAAAAAAAC8AgAARm9ybXVsYXMvU2VjdGlvbjEubVBLBQYAAAAAAwADAMIAAACkBgAAAAA=&quot;" command="SELECT * FROM [Taulukko4]"/>
  </connection>
</connections>
</file>

<file path=xl/sharedStrings.xml><?xml version="1.0" encoding="utf-8"?>
<sst xmlns="http://schemas.openxmlformats.org/spreadsheetml/2006/main" count="893" uniqueCount="165">
  <si>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</si>
  <si>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</si>
  <si>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</si>
  <si>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</si>
  <si>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</si>
  <si>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</si>
  <si>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</si>
  <si>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</si>
  <si>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</si>
  <si>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</si>
  <si>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</si>
  <si>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</si>
  <si>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</si>
  <si>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</si>
  <si>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</si>
  <si>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</si>
  <si>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</si>
  <si>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</si>
  <si>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</si>
  <si>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</si>
  <si>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</si>
  <si>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</si>
  <si>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</si>
  <si>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</si>
  <si>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</si>
  <si>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</si>
  <si>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</si>
  <si>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</si>
  <si>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</si>
  <si>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</si>
  <si>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</si>
  <si>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</si>
  <si>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</si>
  <si>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</si>
  <si>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</si>
  <si>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</si>
  <si>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</si>
  <si>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</si>
  <si>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</si>
  <si>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</si>
  <si>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</si>
  <si>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</si>
  <si>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</si>
  <si>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</si>
  <si>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</si>
  <si>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</si>
  <si>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</si>
  <si>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</si>
  <si>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</si>
  <si>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</si>
  <si>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Käynnit / asukas</t>
  </si>
  <si>
    <t>nettomenot € / käynti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</si>
  <si>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</si>
  <si>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</si>
  <si>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</si>
  <si>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</si>
  <si>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</si>
  <si>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</si>
  <si>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</si>
  <si>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</si>
  <si>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</si>
  <si>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</si>
  <si>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</si>
  <si>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</si>
  <si>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</si>
  <si>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</si>
  <si>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</si>
  <si>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</si>
  <si>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</si>
  <si>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</si>
  <si>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</si>
  <si>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</si>
  <si>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</si>
  <si>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</si>
  <si>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</si>
  <si>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</si>
  <si>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</si>
  <si>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</si>
  <si>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</si>
  <si>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</si>
  <si>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</si>
  <si>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</si>
  <si>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</si>
  <si>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</si>
  <si>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Verkkokäynnit/asukas (Turun laskennallinen osuus = 52,2 % Vaskista ja muut verkkopalvelut)</t>
  </si>
  <si>
    <t>Vaski-verkkokirjastokäynnit (Turun laskennallinen osuus 52,2 %)</t>
  </si>
  <si>
    <t>(Turun laskennallinen osuus = 52,2 % Vaskista ja muut verkkopalvelut)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</si>
  <si>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</si>
  <si>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</si>
  <si>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</si>
  <si>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</si>
  <si>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</si>
  <si>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</si>
  <si>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</si>
  <si>
    <t>KIRJASTOPALVELUT 2015</t>
  </si>
  <si>
    <t>LIIKUNTAPALVELUT 2015</t>
  </si>
  <si>
    <t>MUSEOPALVELUT 2015</t>
  </si>
  <si>
    <t>ORKESTERI 2015</t>
  </si>
  <si>
    <t>001.14</t>
  </si>
  <si>
    <t>001.15</t>
  </si>
  <si>
    <t>002.14</t>
  </si>
  <si>
    <t>002.15</t>
  </si>
  <si>
    <t>003.14</t>
  </si>
  <si>
    <t>003.15</t>
  </si>
  <si>
    <t>004.14</t>
  </si>
  <si>
    <t>004.15</t>
  </si>
  <si>
    <t>005.14</t>
  </si>
  <si>
    <t>005.15</t>
  </si>
  <si>
    <t>006.14</t>
  </si>
  <si>
    <t>006.15</t>
  </si>
  <si>
    <t>007.14</t>
  </si>
  <si>
    <t>008.15</t>
  </si>
  <si>
    <t>007.15</t>
  </si>
  <si>
    <t>008.14</t>
  </si>
  <si>
    <t>009.14</t>
  </si>
  <si>
    <t>009.15</t>
  </si>
  <si>
    <t>010.14</t>
  </si>
  <si>
    <t>010.15</t>
  </si>
  <si>
    <t>011.14</t>
  </si>
  <si>
    <t>011.15</t>
  </si>
  <si>
    <t>012.14</t>
  </si>
  <si>
    <t>012.15</t>
  </si>
  <si>
    <t>NUORISOPALVELUT 2015</t>
  </si>
  <si>
    <t>Turun laskennallinen osuus (52,38 %)</t>
  </si>
  <si>
    <t xml:space="preserve"> (Turun laskennallinen osuus 52,38 %)</t>
  </si>
  <si>
    <t>Vaskin e-aineistolainat</t>
  </si>
  <si>
    <t>Lainat</t>
  </si>
  <si>
    <t>2014 tammi</t>
  </si>
  <si>
    <t>2014.helmi</t>
  </si>
  <si>
    <t>2014 maalis</t>
  </si>
  <si>
    <t>2014 huhti</t>
  </si>
  <si>
    <t>2014.touko</t>
  </si>
  <si>
    <t>2014.kesä</t>
  </si>
  <si>
    <t>2014.heinä</t>
  </si>
  <si>
    <t>2014.elo</t>
  </si>
  <si>
    <t>2014.syys</t>
  </si>
  <si>
    <t>2014.loka</t>
  </si>
  <si>
    <t>2014.marras</t>
  </si>
  <si>
    <t>2014.joulu</t>
  </si>
  <si>
    <t>2014.YHTEENSÄ</t>
  </si>
  <si>
    <t>ORKESTERI 2016</t>
  </si>
  <si>
    <t>MUSEOPALVELUT 2016</t>
  </si>
  <si>
    <t>KIRJASTOPALVELUT 2016</t>
  </si>
  <si>
    <t>LIIKUNTAPALVELUT 2016</t>
  </si>
  <si>
    <t>NUORISOPALVELUT 2016</t>
  </si>
  <si>
    <t>Täyttöaste sinfoniasarjassa</t>
  </si>
  <si>
    <t>Kävijät lastentapahtumissa</t>
  </si>
  <si>
    <t>Kävijät yleisökasvatustapahtumissa</t>
  </si>
  <si>
    <t>Konserttien ulosvuokraus</t>
  </si>
  <si>
    <t>Nuorisotilat ja talot, käyntikerrat</t>
  </si>
  <si>
    <t>Vimma, A-panimo, Käsityötoiminta käyntikerrat</t>
  </si>
  <si>
    <t>Avustusta hakeneet nuorisojärjestöt ja nuorten toimintaryhmät</t>
  </si>
  <si>
    <t>Seikkailupuisto, käyntikerrat</t>
  </si>
  <si>
    <t>Taidekeskus kouluissasi käyntikerrat</t>
  </si>
  <si>
    <t>Ohjaus ja tuki- yksikön asiakasmäärä sis. Etsivät, startti, Fendari ja NT sekä seinätön pajatoiminta</t>
  </si>
  <si>
    <t>Nuorten työpaja Fendari, onnistumisprosentti</t>
  </si>
  <si>
    <t>Stipendin saaneiden nuorten urheilijoiden määrä (yksilö+joukkue)</t>
  </si>
  <si>
    <t>Toiminta-avustusta hakeneiden seurojen harrastajamäärä</t>
  </si>
  <si>
    <t>Uimalaitosten (Impivaara, Petrelius) kävijämäärä yhteensä</t>
  </si>
  <si>
    <t>Jäähallien (Impivaara, Varissuo) kävijämäärä yhteensä</t>
  </si>
  <si>
    <t>Koulujen salien ja palloiluhallien käyttöaste</t>
  </si>
  <si>
    <t>Turun laskennallinen osuus (45,28 %)</t>
  </si>
  <si>
    <t xml:space="preserve"> Turun laskennallinen osuus  (45,28 %)</t>
  </si>
  <si>
    <t xml:space="preserve"> Turun laskennallinen osuus (45,28 %)</t>
  </si>
  <si>
    <t>KV- ja monikulttuurinen toiminta; Tapahtumiin ja toimintoihin osallistuneiden käyntikerrat (sis. Varissuo)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</si>
</sst>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b/>
      <sz val="11"/>
      <color rgb="FF003366"/>
      <name val="Arial"/>
      <family val="2"/>
      <scheme val="minor"/>
    </font>
    <font>
      <sz val="10"/>
      <color rgb="FF003366"/>
      <name val="Arial"/>
      <family val="2"/>
      <scheme val="minor"/>
    </font>
    <font>
      <sz val="11"/>
      <color rgb="FF003366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5DAFF"/>
        <bgColor rgb="FFB5DA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468B"/>
      </top>
      <bottom/>
      <diagonal/>
    </border>
    <border>
      <left/>
      <right/>
      <top/>
      <bottom style="thin">
        <color rgb="FF00468B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3" fontId="4" fillId="0" borderId="0" xfId="0" applyNumberFormat="1" applyFont="1"/>
    <xf numFmtId="3" fontId="4" fillId="2" borderId="0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/>
    <xf numFmtId="0" fontId="5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/>
    <xf numFmtId="0" fontId="6" fillId="3" borderId="5" xfId="0" applyFont="1" applyFill="1" applyBorder="1"/>
    <xf numFmtId="0" fontId="7" fillId="0" borderId="0" xfId="0" applyFont="1" applyAlignment="1">
      <alignment wrapText="1"/>
    </xf>
    <xf numFmtId="3" fontId="8" fillId="0" borderId="0" xfId="0" applyNumberFormat="1" applyFont="1"/>
    <xf numFmtId="0" fontId="7" fillId="3" borderId="0" xfId="0" applyFont="1" applyFill="1" applyAlignment="1">
      <alignment vertical="center" wrapText="1"/>
    </xf>
    <xf numFmtId="3" fontId="8" fillId="3" borderId="0" xfId="0" applyNumberFormat="1" applyFont="1" applyFill="1"/>
    <xf numFmtId="0" fontId="7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8" fillId="3" borderId="3" xfId="0" applyNumberFormat="1" applyFont="1" applyFill="1" applyBorder="1"/>
    <xf numFmtId="0" fontId="9" fillId="0" borderId="0" xfId="0" applyFont="1"/>
    <xf numFmtId="0" fontId="7" fillId="3" borderId="5" xfId="0" applyFont="1" applyFill="1" applyBorder="1" applyAlignment="1">
      <alignment vertical="center" wrapText="1"/>
    </xf>
    <xf numFmtId="0" fontId="8" fillId="3" borderId="5" xfId="0" applyFont="1" applyFill="1" applyBorder="1"/>
    <xf numFmtId="0" fontId="7" fillId="0" borderId="6" xfId="0" applyFont="1" applyBorder="1" applyAlignment="1">
      <alignment vertical="center" wrapText="1"/>
    </xf>
    <xf numFmtId="0" fontId="8" fillId="0" borderId="6" xfId="0" applyFont="1" applyBorder="1"/>
    <xf numFmtId="0" fontId="7" fillId="0" borderId="3" xfId="0" applyFont="1" applyBorder="1" applyAlignment="1">
      <alignment vertical="center" wrapText="1"/>
    </xf>
    <xf numFmtId="3" fontId="8" fillId="0" borderId="3" xfId="0" applyNumberFormat="1" applyFont="1" applyBorder="1"/>
    <xf numFmtId="0" fontId="7" fillId="3" borderId="4" xfId="0" applyFont="1" applyFill="1" applyBorder="1" applyAlignment="1">
      <alignment vertical="center" wrapText="1"/>
    </xf>
    <xf numFmtId="3" fontId="8" fillId="3" borderId="4" xfId="0" applyNumberFormat="1" applyFont="1" applyFill="1" applyBorder="1"/>
    <xf numFmtId="1" fontId="8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4" xfId="0" applyNumberFormat="1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3" fontId="8" fillId="0" borderId="3" xfId="0" applyNumberFormat="1" applyFont="1" applyBorder="1" applyAlignment="1">
      <alignment vertical="center" wrapText="1"/>
    </xf>
    <xf numFmtId="3" fontId="4" fillId="0" borderId="0" xfId="0" applyNumberFormat="1" applyFon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2" borderId="3" xfId="0" applyNumberFormat="1" applyFont="1" applyFill="1" applyBorder="1" applyProtection="1"/>
    <xf numFmtId="3" fontId="4" fillId="0" borderId="0" xfId="0" applyNumberFormat="1" applyFont="1" applyProtection="1"/>
    <xf numFmtId="3" fontId="4" fillId="2" borderId="0" xfId="0" applyNumberFormat="1" applyFont="1" applyFill="1" applyBorder="1" applyProtection="1"/>
    <xf numFmtId="3" fontId="0" fillId="0" borderId="0" xfId="0" applyNumberFormat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3" fontId="8" fillId="4" borderId="0" xfId="0" applyNumberFormat="1" applyFont="1" applyFill="1"/>
    <xf numFmtId="0" fontId="10" fillId="0" borderId="0" xfId="0" applyFont="1"/>
    <xf numFmtId="0" fontId="11" fillId="0" borderId="0" xfId="0" applyFont="1" applyBorder="1" applyAlignment="1">
      <alignment wrapText="1"/>
    </xf>
    <xf numFmtId="0" fontId="11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quotePrefix="1" applyFont="1" applyBorder="1" applyAlignment="1">
      <alignment wrapText="1"/>
    </xf>
    <xf numFmtId="0" fontId="13" fillId="2" borderId="0" xfId="0" quotePrefix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4" fillId="2" borderId="2" xfId="0" applyFont="1" applyFill="1" applyBorder="1"/>
    <xf numFmtId="0" fontId="4" fillId="0" borderId="1" xfId="0" applyFont="1" applyBorder="1"/>
    <xf numFmtId="3" fontId="4" fillId="2" borderId="1" xfId="0" applyNumberFormat="1" applyFont="1" applyFill="1" applyBorder="1"/>
    <xf numFmtId="3" fontId="0" fillId="0" borderId="0" xfId="0" applyNumberFormat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Border="1"/>
    <xf numFmtId="0" fontId="0" fillId="0" borderId="0" xfId="0" applyProtection="1"/>
    <xf numFmtId="17" fontId="0" fillId="0" borderId="0" xfId="0" applyNumberFormat="1"/>
    <xf numFmtId="0" fontId="16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2" borderId="0" xfId="0" applyFont="1" applyFill="1" applyBorder="1"/>
    <xf numFmtId="3" fontId="4" fillId="0" borderId="0" xfId="0" applyNumberFormat="1" applyFont="1" applyBorder="1" applyProtection="1"/>
    <xf numFmtId="0" fontId="0" fillId="0" borderId="0" xfId="0" quotePrefix="1" applyNumberFormat="1" applyAlignment="1"/>
    <xf numFmtId="0" fontId="0" fillId="0" borderId="0" xfId="0" applyNumberFormat="1" applyAlignment="1"/>
    <xf numFmtId="3" fontId="4" fillId="0" borderId="3" xfId="0" applyNumberFormat="1" applyFont="1" applyBorder="1" applyProtection="1"/>
    <xf numFmtId="0" fontId="3" fillId="0" borderId="0" xfId="0" applyFont="1" applyFill="1" applyBorder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/>
    <xf numFmtId="0" fontId="13" fillId="0" borderId="0" xfId="0" quotePrefix="1" applyFont="1" applyFill="1" applyBorder="1" applyAlignment="1">
      <alignment vertical="center" wrapText="1"/>
    </xf>
    <xf numFmtId="0" fontId="0" fillId="0" borderId="0" xfId="0" applyFill="1" applyBorder="1"/>
    <xf numFmtId="3" fontId="4" fillId="4" borderId="0" xfId="0" applyNumberFormat="1" applyFont="1" applyFill="1" applyProtection="1">
      <protection locked="0"/>
    </xf>
    <xf numFmtId="3" fontId="4" fillId="4" borderId="0" xfId="0" applyNumberFormat="1" applyFont="1" applyFill="1" applyProtection="1"/>
    <xf numFmtId="3" fontId="4" fillId="0" borderId="7" xfId="0" applyNumberFormat="1" applyFont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11" fillId="4" borderId="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Protection="1">
      <protection locked="0"/>
    </xf>
    <xf numFmtId="3" fontId="4" fillId="4" borderId="0" xfId="0" applyNumberFormat="1" applyFont="1" applyFill="1"/>
    <xf numFmtId="0" fontId="0" fillId="4" borderId="0" xfId="0" applyFill="1" applyProtection="1"/>
    <xf numFmtId="0" fontId="0" fillId="4" borderId="3" xfId="0" applyFill="1" applyBorder="1" applyProtection="1"/>
    <xf numFmtId="3" fontId="4" fillId="4" borderId="4" xfId="0" applyNumberFormat="1" applyFont="1" applyFill="1" applyBorder="1" applyProtection="1">
      <protection locked="0"/>
    </xf>
    <xf numFmtId="3" fontId="4" fillId="4" borderId="7" xfId="0" applyNumberFormat="1" applyFont="1" applyFill="1" applyBorder="1" applyProtection="1">
      <protection locked="0"/>
    </xf>
    <xf numFmtId="3" fontId="4" fillId="4" borderId="7" xfId="0" applyNumberFormat="1" applyFont="1" applyFill="1" applyBorder="1" applyProtection="1"/>
    <xf numFmtId="0" fontId="4" fillId="0" borderId="0" xfId="0" applyFont="1" applyFill="1" applyBorder="1"/>
    <xf numFmtId="3" fontId="4" fillId="4" borderId="3" xfId="0" applyNumberFormat="1" applyFont="1" applyFill="1" applyBorder="1"/>
    <xf numFmtId="3" fontId="4" fillId="4" borderId="3" xfId="0" applyNumberFormat="1" applyFont="1" applyFill="1" applyBorder="1" applyProtection="1"/>
  </cellXfs>
  <cellStyles count="1">
    <cellStyle name="Normaali" xfId="0" builtinId="0"/>
  </cellStyles>
  <dxfs count="116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5"/>
      <tableStyleElement type="headerRow" dxfId="114"/>
      <tableStyleElement type="firstRowStripe" dxfId="113"/>
    </tableStyle>
    <tableStyle name="TableStyleQueryResult" pivot="0" count="3">
      <tableStyleElement type="wholeTable" dxfId="112"/>
      <tableStyleElement type="headerRow" dxfId="111"/>
      <tableStyleElement type="firstRowStripe" dxfId="1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2016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UlkoisetTiedot_1" connectionId="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KIRJASTOPALVELUT 2014" tableColumnId="30"/>
      <queryTableField id="2" name="tammi" tableColumnId="31"/>
      <queryTableField id="3" name="helmi" tableColumnId="32"/>
      <queryTableField id="4" name="maalis" tableColumnId="33"/>
      <queryTableField id="5" name="huhti" tableColumnId="34"/>
      <queryTableField id="6" name="touko" tableColumnId="35"/>
      <queryTableField id="7" name="kesä" tableColumnId="36"/>
      <queryTableField id="8" name="heinä" tableColumnId="37"/>
      <queryTableField id="9" name="elo" tableColumnId="38"/>
      <queryTableField id="10" name="syys" tableColumnId="39"/>
      <queryTableField id="11" name="loka" tableColumnId="40"/>
      <queryTableField id="12" name="marras" tableColumnId="41"/>
      <queryTableField id="13" name="joulu" tableColumnId="42"/>
      <queryTableField id="14" name="YHTEENSÄ" tableColumnId="43"/>
      <queryTableField id="15" name="TAVOITE" tableColumnId="44"/>
    </queryTableFields>
  </queryTableRefresh>
</queryTable>
</file>

<file path=xl/queryTables/queryTable2.xml><?xml version="1.0" encoding="utf-8"?>
<queryTable xmlns="http://schemas.openxmlformats.org/spreadsheetml/2006/main" name="UlkoisetTiedot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KIRJASTOPALVELUT 2015" tableColumnId="135"/>
      <queryTableField id="2" name="2014 tammi" tableColumnId="136"/>
      <queryTableField id="3" name="tammi" tableColumnId="137"/>
      <queryTableField id="4" name="2014.helmi" tableColumnId="138"/>
      <queryTableField id="5" name="helmi" tableColumnId="139"/>
      <queryTableField id="6" name="2014 maalis" tableColumnId="140"/>
      <queryTableField id="7" name="maalis" tableColumnId="141"/>
      <queryTableField id="8" name="2014 huhti" tableColumnId="142"/>
      <queryTableField id="9" name="huhti" tableColumnId="143"/>
      <queryTableField id="10" name="2014.touko" tableColumnId="144"/>
      <queryTableField id="11" name="touko" tableColumnId="145"/>
      <queryTableField id="12" name="2014.kesä" tableColumnId="146"/>
      <queryTableField id="13" name="kesä" tableColumnId="147"/>
      <queryTableField id="14" name="2014.heinä" tableColumnId="148"/>
      <queryTableField id="15" name="heinä" tableColumnId="149"/>
      <queryTableField id="16" name="2014.elo" tableColumnId="150"/>
      <queryTableField id="17" name="elo" tableColumnId="151"/>
      <queryTableField id="18" name="2014.syys" tableColumnId="152"/>
      <queryTableField id="19" name="syys" tableColumnId="153"/>
      <queryTableField id="20" name="2014.loka" tableColumnId="154"/>
      <queryTableField id="21" name="loka" tableColumnId="155"/>
      <queryTableField id="22" name="2014.marras" tableColumnId="156"/>
      <queryTableField id="23" name="marras" tableColumnId="157"/>
      <queryTableField id="24" name="2014.joulu" tableColumnId="158"/>
      <queryTableField id="25" name="joulu" tableColumnId="159"/>
      <queryTableField id="26" name="2014.YHTEENSÄ" tableColumnId="160"/>
      <queryTableField id="27" name="YHTEENSÄ" tableColumnId="161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09"/>
    <tableColumn id="2" name="Sarake2" dataDxfId="108"/>
    <tableColumn id="3" name="Sarake3" dataDxfId="107"/>
    <tableColumn id="4" name="Sarake4" dataDxfId="106"/>
    <tableColumn id="5" name="Sarake5" dataDxfId="105"/>
    <tableColumn id="6" name="Sarake6" dataDxfId="104"/>
    <tableColumn id="7" name="Sarake7" dataDxfId="103"/>
    <tableColumn id="8" name="Sarake8" dataDxfId="102"/>
    <tableColumn id="9" name="Sarake9" dataDxfId="101"/>
    <tableColumn id="10" name="Sarake10" dataDxfId="100"/>
    <tableColumn id="11" name="Sarake11" dataDxfId="99"/>
    <tableColumn id="12" name="Sarake12" dataDxfId="98"/>
    <tableColumn id="13" name="Sarake13" dataDxfId="97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ulukko123" displayName="Taulukko123" ref="A64:N66" totalsRowShown="0">
  <autoFilter ref="A64:N66"/>
  <tableColumns count="14">
    <tableColumn id="1" name="Sarake1" dataDxfId="96"/>
    <tableColumn id="2" name="Sarake2" dataDxfId="95"/>
    <tableColumn id="3" name="Sarake3" dataDxfId="94"/>
    <tableColumn id="4" name="Sarake4" dataDxfId="93"/>
    <tableColumn id="5" name="Sarake5" dataDxfId="92"/>
    <tableColumn id="6" name="Sarake6" dataDxfId="91"/>
    <tableColumn id="7" name="Sarake7" dataDxfId="90"/>
    <tableColumn id="8" name="Sarake8" dataDxfId="89"/>
    <tableColumn id="9" name="Sarake9" dataDxfId="88"/>
    <tableColumn id="10" name="Sarake10" dataDxfId="87"/>
    <tableColumn id="11" name="Sarake11" dataDxfId="86"/>
    <tableColumn id="12" name="Sarake12" dataDxfId="85"/>
    <tableColumn id="13" name="Sarake13" dataDxfId="84"/>
    <tableColumn id="14" name="Sarake1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1" name="Taulukko1" displayName="Taulukko1" ref="A4:O16" totalsRowShown="0" headerRowDxfId="83" dataDxfId="82" tableBorderDxfId="81">
  <autoFilter ref="A4:O16"/>
  <tableColumns count="15">
    <tableColumn id="1" name="KIRJASTOPALVELUT 2014" dataDxfId="80"/>
    <tableColumn id="2" name="tammi" dataDxfId="79">
      <calculatedColumnFormula>Kirjasto!B5</calculatedColumnFormula>
    </tableColumn>
    <tableColumn id="3" name="helmi" dataDxfId="78">
      <calculatedColumnFormula>Kirjasto!C5</calculatedColumnFormula>
    </tableColumn>
    <tableColumn id="4" name="maalis" dataDxfId="77">
      <calculatedColumnFormula>Kirjasto!D5</calculatedColumnFormula>
    </tableColumn>
    <tableColumn id="5" name="huhti" dataDxfId="76">
      <calculatedColumnFormula>Kirjasto!E5</calculatedColumnFormula>
    </tableColumn>
    <tableColumn id="6" name="touko" dataDxfId="75">
      <calculatedColumnFormula>Kirjasto!F5</calculatedColumnFormula>
    </tableColumn>
    <tableColumn id="7" name="kesä" dataDxfId="74">
      <calculatedColumnFormula>Kirjasto!G5</calculatedColumnFormula>
    </tableColumn>
    <tableColumn id="8" name="heinä" dataDxfId="73">
      <calculatedColumnFormula>Kirjasto!H5</calculatedColumnFormula>
    </tableColumn>
    <tableColumn id="9" name="elo" dataDxfId="72">
      <calculatedColumnFormula>Kirjasto!I5</calculatedColumnFormula>
    </tableColumn>
    <tableColumn id="10" name="syys" dataDxfId="71">
      <calculatedColumnFormula>Kirjasto!J5</calculatedColumnFormula>
    </tableColumn>
    <tableColumn id="11" name="loka" dataDxfId="70">
      <calculatedColumnFormula>Kirjasto!K5</calculatedColumnFormula>
    </tableColumn>
    <tableColumn id="12" name="marras" dataDxfId="69">
      <calculatedColumnFormula>Kirjasto!L5</calculatedColumnFormula>
    </tableColumn>
    <tableColumn id="13" name="joulu" dataDxfId="68">
      <calculatedColumnFormula>Kirjasto!M5</calculatedColumnFormula>
    </tableColumn>
    <tableColumn id="14" name="YHTEENSÄ" dataDxfId="67">
      <calculatedColumnFormula>SUM(B5:M5)</calculatedColumnFormula>
    </tableColumn>
    <tableColumn id="15" name="TAVOITE" dataDxfId="6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ulukko4" displayName="Taulukko4" ref="A22:O34" totalsRowShown="0" headerRowDxfId="65" dataDxfId="64" tableBorderDxfId="63">
  <autoFilter ref="A22:O34"/>
  <tableColumns count="15">
    <tableColumn id="1" name="KIRJASTOPALVELUT 2015" dataDxfId="62"/>
    <tableColumn id="2" name="tammi" dataDxfId="61">
      <calculatedColumnFormula>Kirjasto!B33</calculatedColumnFormula>
    </tableColumn>
    <tableColumn id="3" name="helmi" dataDxfId="60">
      <calculatedColumnFormula>Kirjasto!C33</calculatedColumnFormula>
    </tableColumn>
    <tableColumn id="4" name="maalis" dataDxfId="59">
      <calculatedColumnFormula>Kirjasto!D33</calculatedColumnFormula>
    </tableColumn>
    <tableColumn id="5" name="huhti" dataDxfId="58">
      <calculatedColumnFormula>Kirjasto!E33</calculatedColumnFormula>
    </tableColumn>
    <tableColumn id="6" name="touko" dataDxfId="57">
      <calculatedColumnFormula>Kirjasto!F33</calculatedColumnFormula>
    </tableColumn>
    <tableColumn id="7" name="kesä" dataDxfId="56">
      <calculatedColumnFormula>Kirjasto!G33</calculatedColumnFormula>
    </tableColumn>
    <tableColumn id="8" name="heinä" dataDxfId="55">
      <calculatedColumnFormula>Kirjasto!H33</calculatedColumnFormula>
    </tableColumn>
    <tableColumn id="9" name="elo" dataDxfId="54">
      <calculatedColumnFormula>Kirjasto!I33</calculatedColumnFormula>
    </tableColumn>
    <tableColumn id="10" name="syys" dataDxfId="53">
      <calculatedColumnFormula>Kirjasto!J33</calculatedColumnFormula>
    </tableColumn>
    <tableColumn id="11" name="loka" dataDxfId="52">
      <calculatedColumnFormula>Kirjasto!K33</calculatedColumnFormula>
    </tableColumn>
    <tableColumn id="12" name="marras" dataDxfId="51">
      <calculatedColumnFormula>Kirjasto!L33</calculatedColumnFormula>
    </tableColumn>
    <tableColumn id="13" name="joulu" dataDxfId="50">
      <calculatedColumnFormula>Kirjasto!M33</calculatedColumnFormula>
    </tableColumn>
    <tableColumn id="14" name="YHTEENSÄ" dataDxfId="49">
      <calculatedColumnFormula>SUM(B23:M23)</calculatedColumnFormula>
    </tableColumn>
    <tableColumn id="15" name="TAVOITE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ulukko10" displayName="Taulukko10" ref="A3:N15" totalsRowCount="1">
  <autoFilter ref="A3:N14"/>
  <tableColumns count="14">
    <tableColumn id="1" name="Sarake1" dataDxfId="47" totalsRowDxfId="46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3" name="Taulukko1_2" displayName="Taulukko1_2" ref="A1:O13" tableType="queryTable" totalsRowShown="0" headerRowDxfId="45" dataDxfId="44">
  <autoFilter ref="A1:O13"/>
  <tableColumns count="15">
    <tableColumn id="30" uniqueName="30" name="KIRJASTOPALVELUT 2014" queryTableFieldId="1" dataDxfId="43"/>
    <tableColumn id="31" uniqueName="31" name="tammi" queryTableFieldId="2" dataDxfId="42"/>
    <tableColumn id="32" uniqueName="32" name="helmi" queryTableFieldId="3" dataDxfId="41"/>
    <tableColumn id="33" uniqueName="33" name="maalis" queryTableFieldId="4" dataDxfId="40"/>
    <tableColumn id="34" uniqueName="34" name="huhti" queryTableFieldId="5" dataDxfId="39"/>
    <tableColumn id="35" uniqueName="35" name="touko" queryTableFieldId="6" dataDxfId="38"/>
    <tableColumn id="36" uniqueName="36" name="kesä" queryTableFieldId="7" dataDxfId="37"/>
    <tableColumn id="37" uniqueName="37" name="heinä" queryTableFieldId="8" dataDxfId="36"/>
    <tableColumn id="38" uniqueName="38" name="elo" queryTableFieldId="9" dataDxfId="35"/>
    <tableColumn id="39" uniqueName="39" name="syys" queryTableFieldId="10" dataDxfId="34"/>
    <tableColumn id="40" uniqueName="40" name="loka" queryTableFieldId="11" dataDxfId="33"/>
    <tableColumn id="41" uniqueName="41" name="marras" queryTableFieldId="12" dataDxfId="32"/>
    <tableColumn id="42" uniqueName="42" name="joulu" queryTableFieldId="13" dataDxfId="31"/>
    <tableColumn id="43" uniqueName="43" name="YHTEENSÄ" queryTableFieldId="14" dataDxfId="30"/>
    <tableColumn id="44" uniqueName="44" name="TAVOITE" queryTableFieldId="15" dataDxfId="29"/>
  </tableColumns>
  <tableStyleInfo name="TableStyleQueryResult" showFirstColumn="0" showLastColumn="0" showRowStripes="1" showColumnStripes="0"/>
</table>
</file>

<file path=xl/tables/table7.xml><?xml version="1.0" encoding="utf-8"?>
<table xmlns="http://schemas.openxmlformats.org/spreadsheetml/2006/main" id="5" name="Taulukko4_2" displayName="Taulukko4_2" ref="A1:AA13" tableType="queryTable" totalsRowShown="0" headerRowDxfId="28" dataDxfId="27">
  <autoFilter ref="A1:AA13"/>
  <tableColumns count="27">
    <tableColumn id="135" uniqueName="135" name="KIRJASTOPALVELUT 2015" queryTableFieldId="1" dataDxfId="26"/>
    <tableColumn id="136" uniqueName="136" name="2014 tammi" queryTableFieldId="2" dataDxfId="25"/>
    <tableColumn id="137" uniqueName="137" name="tammi" queryTableFieldId="3" dataDxfId="24"/>
    <tableColumn id="138" uniqueName="138" name="2014.helmi" queryTableFieldId="4" dataDxfId="23"/>
    <tableColumn id="139" uniqueName="139" name="helmi" queryTableFieldId="5" dataDxfId="22"/>
    <tableColumn id="140" uniqueName="140" name="2014 maalis" queryTableFieldId="6" dataDxfId="21"/>
    <tableColumn id="141" uniqueName="141" name="maalis" queryTableFieldId="7" dataDxfId="20"/>
    <tableColumn id="142" uniqueName="142" name="2014 huhti" queryTableFieldId="8" dataDxfId="19"/>
    <tableColumn id="143" uniqueName="143" name="huhti" queryTableFieldId="9" dataDxfId="18"/>
    <tableColumn id="144" uniqueName="144" name="2014.touko" queryTableFieldId="10" dataDxfId="17"/>
    <tableColumn id="145" uniqueName="145" name="touko" queryTableFieldId="11" dataDxfId="16"/>
    <tableColumn id="146" uniqueName="146" name="2014.kesä" queryTableFieldId="12" dataDxfId="15"/>
    <tableColumn id="147" uniqueName="147" name="kesä" queryTableFieldId="13" dataDxfId="14"/>
    <tableColumn id="148" uniqueName="148" name="2014.heinä" queryTableFieldId="14" dataDxfId="13"/>
    <tableColumn id="149" uniqueName="149" name="heinä" queryTableFieldId="15" dataDxfId="12"/>
    <tableColumn id="150" uniqueName="150" name="2014.elo" queryTableFieldId="16" dataDxfId="11"/>
    <tableColumn id="151" uniqueName="151" name="elo" queryTableFieldId="17" dataDxfId="10"/>
    <tableColumn id="152" uniqueName="152" name="2014.syys" queryTableFieldId="18" dataDxfId="9"/>
    <tableColumn id="153" uniqueName="153" name="syys" queryTableFieldId="19" dataDxfId="8"/>
    <tableColumn id="154" uniqueName="154" name="2014.loka" queryTableFieldId="20" dataDxfId="7"/>
    <tableColumn id="155" uniqueName="155" name="loka" queryTableFieldId="21" dataDxfId="6"/>
    <tableColumn id="156" uniqueName="156" name="2014.marras" queryTableFieldId="22" dataDxfId="5"/>
    <tableColumn id="157" uniqueName="157" name="marras" queryTableFieldId="23" dataDxfId="4"/>
    <tableColumn id="158" uniqueName="158" name="2014.joulu" queryTableFieldId="24" dataDxfId="3"/>
    <tableColumn id="159" uniqueName="159" name="joulu" queryTableFieldId="25" dataDxfId="2"/>
    <tableColumn id="160" uniqueName="160" name="2014.YHTEENSÄ" queryTableFieldId="26" dataDxfId="1"/>
    <tableColumn id="161" uniqueName="161" name="YHTEENSÄ" queryTableFieldId="27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G42" sqref="G4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4.25" x14ac:dyDescent="0.2"/>
  <cols>
    <col min="1" max="1" width="34.375" bestFit="1" customWidth="1"/>
    <col min="2" max="2" width="9.875" bestFit="1" customWidth="1"/>
    <col min="3" max="4" width="8.875" bestFit="1" customWidth="1"/>
    <col min="5" max="13" width="9.875" bestFit="1" customWidth="1"/>
    <col min="14" max="14" width="13" bestFit="1" customWidth="1"/>
    <col min="15" max="15" width="10.875" bestFit="1" customWidth="1"/>
    <col min="16" max="16" width="9.875" bestFit="1" customWidth="1"/>
    <col min="17" max="18" width="8.875" bestFit="1" customWidth="1"/>
    <col min="19" max="27" width="9.875" bestFit="1" customWidth="1"/>
    <col min="28" max="28" width="13" bestFit="1" customWidth="1"/>
    <col min="29" max="29" width="10.875" bestFit="1" customWidth="1"/>
  </cols>
  <sheetData>
    <row r="1" spans="1:15" x14ac:dyDescent="0.2">
      <c r="A1" s="83" t="s">
        <v>41</v>
      </c>
      <c r="B1" s="83" t="s">
        <v>8</v>
      </c>
      <c r="C1" s="83" t="s">
        <v>9</v>
      </c>
      <c r="D1" s="83" t="s">
        <v>10</v>
      </c>
      <c r="E1" s="83" t="s">
        <v>11</v>
      </c>
      <c r="F1" s="83" t="s">
        <v>12</v>
      </c>
      <c r="G1" s="83" t="s">
        <v>13</v>
      </c>
      <c r="H1" s="83" t="s">
        <v>14</v>
      </c>
      <c r="I1" s="83" t="s">
        <v>15</v>
      </c>
      <c r="J1" s="83" t="s">
        <v>16</v>
      </c>
      <c r="K1" s="83" t="s">
        <v>17</v>
      </c>
      <c r="L1" s="83" t="s">
        <v>18</v>
      </c>
      <c r="M1" s="83" t="s">
        <v>19</v>
      </c>
      <c r="N1" s="83" t="s">
        <v>20</v>
      </c>
      <c r="O1" s="82" t="s">
        <v>88</v>
      </c>
    </row>
    <row r="2" spans="1:15" x14ac:dyDescent="0.2">
      <c r="A2" s="83" t="s">
        <v>42</v>
      </c>
      <c r="B2" s="83">
        <v>169619</v>
      </c>
      <c r="C2" s="83">
        <v>156506</v>
      </c>
      <c r="D2" s="83">
        <v>177044</v>
      </c>
      <c r="E2" s="83">
        <v>153352</v>
      </c>
      <c r="F2" s="83">
        <v>169494</v>
      </c>
      <c r="G2" s="83">
        <v>125909</v>
      </c>
      <c r="H2" s="83">
        <v>126001</v>
      </c>
      <c r="I2" s="83">
        <v>155502</v>
      </c>
      <c r="J2" s="83">
        <v>172401</v>
      </c>
      <c r="K2" s="83">
        <v>178277</v>
      </c>
      <c r="L2" s="83">
        <v>154886</v>
      </c>
      <c r="M2" s="83">
        <v>136807</v>
      </c>
      <c r="N2" s="83">
        <v>1875798</v>
      </c>
      <c r="O2" s="82">
        <v>1900000</v>
      </c>
    </row>
    <row r="3" spans="1:15" x14ac:dyDescent="0.2">
      <c r="A3" s="83" t="s">
        <v>89</v>
      </c>
      <c r="B3" s="83">
        <v>0</v>
      </c>
      <c r="C3" s="83">
        <v>0</v>
      </c>
      <c r="D3" s="83">
        <v>1006</v>
      </c>
      <c r="E3" s="83">
        <v>1430</v>
      </c>
      <c r="F3" s="83">
        <v>789</v>
      </c>
      <c r="G3" s="83">
        <v>1071</v>
      </c>
      <c r="H3" s="83">
        <v>1101</v>
      </c>
      <c r="I3" s="83">
        <v>1283</v>
      </c>
      <c r="J3" s="83">
        <v>1496</v>
      </c>
      <c r="K3" s="83">
        <v>1915</v>
      </c>
      <c r="L3" s="83">
        <v>2719</v>
      </c>
      <c r="M3" s="83">
        <v>2953</v>
      </c>
      <c r="N3" s="83">
        <v>15763</v>
      </c>
      <c r="O3" s="82"/>
    </row>
    <row r="4" spans="1:15" x14ac:dyDescent="0.2">
      <c r="A4" s="83" t="s">
        <v>83</v>
      </c>
      <c r="B4" s="83">
        <v>124852</v>
      </c>
      <c r="C4" s="83">
        <v>115540</v>
      </c>
      <c r="D4" s="83">
        <v>125690</v>
      </c>
      <c r="E4" s="83">
        <v>116314</v>
      </c>
      <c r="F4" s="83">
        <v>119356</v>
      </c>
      <c r="G4" s="83">
        <v>113976</v>
      </c>
      <c r="H4" s="83">
        <v>114021</v>
      </c>
      <c r="I4" s="83">
        <v>132451</v>
      </c>
      <c r="J4" s="83">
        <v>151036</v>
      </c>
      <c r="K4" s="83">
        <v>156178</v>
      </c>
      <c r="L4" s="83">
        <v>143247</v>
      </c>
      <c r="M4" s="83">
        <v>130292</v>
      </c>
      <c r="N4" s="83">
        <v>1542953</v>
      </c>
      <c r="O4" s="82">
        <v>1500000</v>
      </c>
    </row>
    <row r="5" spans="1:15" x14ac:dyDescent="0.2">
      <c r="A5" s="83" t="s">
        <v>87</v>
      </c>
      <c r="B5" s="83">
        <v>65172.744000000006</v>
      </c>
      <c r="C5" s="83">
        <v>60311.880000000005</v>
      </c>
      <c r="D5" s="83">
        <v>65610.180000000008</v>
      </c>
      <c r="E5" s="83">
        <v>60715.90800000001</v>
      </c>
      <c r="F5" s="83">
        <v>62303.832000000002</v>
      </c>
      <c r="G5" s="83">
        <v>59495.472000000002</v>
      </c>
      <c r="H5" s="83">
        <v>59518.962000000007</v>
      </c>
      <c r="I5" s="83">
        <v>69139.422000000006</v>
      </c>
      <c r="J5" s="83">
        <v>78840.792000000001</v>
      </c>
      <c r="K5" s="83">
        <v>81524.915999999997</v>
      </c>
      <c r="L5" s="83">
        <v>74774.934000000008</v>
      </c>
      <c r="M5" s="83">
        <v>68012.424000000014</v>
      </c>
      <c r="N5" s="83">
        <v>805421.46600000001</v>
      </c>
      <c r="O5" s="82"/>
    </row>
    <row r="6" spans="1:15" x14ac:dyDescent="0.2">
      <c r="A6" s="83" t="s">
        <v>43</v>
      </c>
      <c r="B6" s="83">
        <v>262095</v>
      </c>
      <c r="C6" s="83">
        <v>248676</v>
      </c>
      <c r="D6" s="83">
        <v>276226</v>
      </c>
      <c r="E6" s="83">
        <v>244231</v>
      </c>
      <c r="F6" s="83">
        <v>227860</v>
      </c>
      <c r="G6" s="83">
        <v>228137</v>
      </c>
      <c r="H6" s="83">
        <v>222933</v>
      </c>
      <c r="I6" s="83">
        <v>242848</v>
      </c>
      <c r="J6" s="83">
        <v>266814</v>
      </c>
      <c r="K6" s="83">
        <v>274756</v>
      </c>
      <c r="L6" s="83">
        <v>258154</v>
      </c>
      <c r="M6" s="83">
        <v>242890</v>
      </c>
      <c r="N6" s="83">
        <v>2995620</v>
      </c>
      <c r="O6" s="82">
        <v>3000000</v>
      </c>
    </row>
    <row r="7" spans="1:15" x14ac:dyDescent="0.2">
      <c r="A7" s="83" t="s">
        <v>44</v>
      </c>
      <c r="B7" s="83">
        <v>2042</v>
      </c>
      <c r="C7" s="83">
        <v>1958</v>
      </c>
      <c r="D7" s="83">
        <v>2226</v>
      </c>
      <c r="E7" s="83">
        <v>2056</v>
      </c>
      <c r="F7" s="83">
        <v>2097</v>
      </c>
      <c r="G7" s="83">
        <v>1673</v>
      </c>
      <c r="H7" s="83">
        <v>1467</v>
      </c>
      <c r="I7" s="83">
        <v>2102</v>
      </c>
      <c r="J7" s="83">
        <v>2329</v>
      </c>
      <c r="K7" s="83">
        <v>2553</v>
      </c>
      <c r="L7" s="83">
        <v>2463</v>
      </c>
      <c r="M7" s="83">
        <v>2521</v>
      </c>
      <c r="N7" s="83">
        <v>25487</v>
      </c>
      <c r="O7" s="82">
        <v>21500</v>
      </c>
    </row>
    <row r="8" spans="1:15" x14ac:dyDescent="0.2">
      <c r="A8" s="83" t="s">
        <v>90</v>
      </c>
      <c r="B8" s="83">
        <v>0</v>
      </c>
      <c r="C8" s="83">
        <v>0</v>
      </c>
      <c r="D8" s="83">
        <v>120</v>
      </c>
      <c r="E8" s="83">
        <v>132</v>
      </c>
      <c r="F8" s="83">
        <v>103</v>
      </c>
      <c r="G8" s="83">
        <v>200</v>
      </c>
      <c r="H8" s="83">
        <v>230</v>
      </c>
      <c r="I8" s="83">
        <v>198</v>
      </c>
      <c r="J8" s="83">
        <v>190</v>
      </c>
      <c r="K8" s="83">
        <v>512</v>
      </c>
      <c r="L8" s="83">
        <v>617</v>
      </c>
      <c r="M8" s="83">
        <v>942</v>
      </c>
      <c r="N8" s="83">
        <v>3244</v>
      </c>
      <c r="O8" s="82"/>
    </row>
    <row r="9" spans="1:15" x14ac:dyDescent="0.2">
      <c r="A9" s="83" t="s">
        <v>45</v>
      </c>
      <c r="B9" s="83">
        <v>3675</v>
      </c>
      <c r="C9" s="83">
        <v>5090</v>
      </c>
      <c r="D9" s="83">
        <v>6238</v>
      </c>
      <c r="E9" s="83">
        <v>4319</v>
      </c>
      <c r="F9" s="83">
        <v>4586</v>
      </c>
      <c r="G9" s="83">
        <v>4262</v>
      </c>
      <c r="H9" s="83">
        <v>4441</v>
      </c>
      <c r="I9" s="83">
        <v>4755</v>
      </c>
      <c r="J9" s="83">
        <v>5347</v>
      </c>
      <c r="K9" s="83">
        <v>8161</v>
      </c>
      <c r="L9" s="83">
        <v>10176</v>
      </c>
      <c r="M9" s="83">
        <v>4784</v>
      </c>
      <c r="N9" s="83">
        <v>65834</v>
      </c>
      <c r="O9" s="82">
        <v>58000</v>
      </c>
    </row>
    <row r="10" spans="1:15" x14ac:dyDescent="0.2">
      <c r="A10" s="83" t="s">
        <v>46</v>
      </c>
      <c r="B10" s="83">
        <v>76</v>
      </c>
      <c r="C10" s="83">
        <v>57</v>
      </c>
      <c r="D10" s="83">
        <v>71</v>
      </c>
      <c r="E10" s="83">
        <v>46</v>
      </c>
      <c r="F10" s="83">
        <v>48</v>
      </c>
      <c r="G10" s="83">
        <v>11</v>
      </c>
      <c r="H10" s="83">
        <v>5</v>
      </c>
      <c r="I10" s="83">
        <v>29</v>
      </c>
      <c r="J10" s="83">
        <v>80</v>
      </c>
      <c r="K10" s="83">
        <v>104</v>
      </c>
      <c r="L10" s="83">
        <v>91</v>
      </c>
      <c r="M10" s="83">
        <v>51</v>
      </c>
      <c r="N10" s="83">
        <v>669</v>
      </c>
      <c r="O10" s="82">
        <v>600</v>
      </c>
    </row>
    <row r="11" spans="1:15" x14ac:dyDescent="0.2">
      <c r="A11" s="83" t="s">
        <v>47</v>
      </c>
      <c r="B11" s="83">
        <v>1354</v>
      </c>
      <c r="C11" s="83">
        <v>1146</v>
      </c>
      <c r="D11" s="83">
        <v>1238</v>
      </c>
      <c r="E11" s="83">
        <v>832</v>
      </c>
      <c r="F11" s="83">
        <v>919</v>
      </c>
      <c r="G11" s="83">
        <v>95</v>
      </c>
      <c r="H11" s="83">
        <v>13</v>
      </c>
      <c r="I11" s="83">
        <v>476</v>
      </c>
      <c r="J11" s="83">
        <v>1802</v>
      </c>
      <c r="K11" s="83">
        <v>2036</v>
      </c>
      <c r="L11" s="83">
        <v>1342</v>
      </c>
      <c r="M11" s="83">
        <v>889</v>
      </c>
      <c r="N11" s="83">
        <v>12142</v>
      </c>
      <c r="O11" s="82">
        <v>10000</v>
      </c>
    </row>
    <row r="12" spans="1:15" x14ac:dyDescent="0.2">
      <c r="A12" s="83" t="s">
        <v>48</v>
      </c>
      <c r="B12" s="83">
        <v>79</v>
      </c>
      <c r="C12" s="83">
        <v>135</v>
      </c>
      <c r="D12" s="83">
        <v>168</v>
      </c>
      <c r="E12" s="83">
        <v>169</v>
      </c>
      <c r="F12" s="83">
        <v>107</v>
      </c>
      <c r="G12" s="83">
        <v>48</v>
      </c>
      <c r="H12" s="83">
        <v>32</v>
      </c>
      <c r="I12" s="83">
        <v>49</v>
      </c>
      <c r="J12" s="83">
        <v>149</v>
      </c>
      <c r="K12" s="83">
        <v>234</v>
      </c>
      <c r="L12" s="83">
        <v>244</v>
      </c>
      <c r="M12" s="83">
        <v>103</v>
      </c>
      <c r="N12" s="83">
        <v>1517</v>
      </c>
      <c r="O12" s="82">
        <v>1200</v>
      </c>
    </row>
    <row r="13" spans="1:15" x14ac:dyDescent="0.2">
      <c r="A13" s="83" t="s">
        <v>49</v>
      </c>
      <c r="B13" s="83">
        <v>1182</v>
      </c>
      <c r="C13" s="83">
        <v>2046</v>
      </c>
      <c r="D13" s="83">
        <v>2462</v>
      </c>
      <c r="E13" s="83">
        <v>2781</v>
      </c>
      <c r="F13" s="83">
        <v>3855</v>
      </c>
      <c r="G13" s="83">
        <v>583</v>
      </c>
      <c r="H13" s="83">
        <v>242</v>
      </c>
      <c r="I13" s="83">
        <v>1866</v>
      </c>
      <c r="J13" s="83">
        <v>2670</v>
      </c>
      <c r="K13" s="83">
        <v>4105</v>
      </c>
      <c r="L13" s="83">
        <v>4717</v>
      </c>
      <c r="M13" s="83">
        <v>1561</v>
      </c>
      <c r="N13" s="83">
        <v>28070</v>
      </c>
      <c r="O13" s="82">
        <v>20000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sqref="A1:AA13"/>
    </sheetView>
  </sheetViews>
  <sheetFormatPr defaultRowHeight="14.25" x14ac:dyDescent="0.2"/>
  <cols>
    <col min="1" max="1" width="34.375" bestFit="1" customWidth="1"/>
    <col min="2" max="2" width="12.5" bestFit="1" customWidth="1"/>
    <col min="3" max="3" width="9.875" bestFit="1" customWidth="1"/>
    <col min="4" max="4" width="12.125" bestFit="1" customWidth="1"/>
    <col min="5" max="5" width="10.875" bestFit="1" customWidth="1"/>
    <col min="6" max="6" width="12.875" bestFit="1" customWidth="1"/>
    <col min="7" max="7" width="10.875" bestFit="1" customWidth="1"/>
    <col min="8" max="8" width="11.875" bestFit="1" customWidth="1"/>
    <col min="9" max="9" width="10.875" bestFit="1" customWidth="1"/>
    <col min="10" max="10" width="12.375" bestFit="1" customWidth="1"/>
    <col min="11" max="11" width="10.875" bestFit="1" customWidth="1"/>
    <col min="12" max="12" width="11.5" bestFit="1" customWidth="1"/>
    <col min="13" max="13" width="10.875" bestFit="1" customWidth="1"/>
    <col min="14" max="14" width="12.25" bestFit="1" customWidth="1"/>
    <col min="15" max="15" width="10.875" bestFit="1" customWidth="1"/>
    <col min="16" max="16" width="10.125" bestFit="1" customWidth="1"/>
    <col min="17" max="17" width="8.875" bestFit="1" customWidth="1"/>
    <col min="18" max="18" width="11.125" bestFit="1" customWidth="1"/>
    <col min="19" max="19" width="9.875" bestFit="1" customWidth="1"/>
    <col min="20" max="20" width="11" bestFit="1" customWidth="1"/>
    <col min="21" max="21" width="10.875" bestFit="1" customWidth="1"/>
    <col min="22" max="22" width="13.375" bestFit="1" customWidth="1"/>
    <col min="23" max="23" width="8.875" bestFit="1" customWidth="1"/>
    <col min="24" max="24" width="11.75" bestFit="1" customWidth="1"/>
    <col min="25" max="25" width="7.25" bestFit="1" customWidth="1"/>
    <col min="26" max="26" width="17.625" bestFit="1" customWidth="1"/>
    <col min="27" max="27" width="13" bestFit="1" customWidth="1"/>
    <col min="28" max="28" width="12.5" bestFit="1" customWidth="1"/>
    <col min="29" max="29" width="9.875" bestFit="1" customWidth="1"/>
    <col min="30" max="30" width="12.125" bestFit="1" customWidth="1"/>
    <col min="31" max="31" width="10.875" bestFit="1" customWidth="1"/>
    <col min="32" max="32" width="12.875" bestFit="1" customWidth="1"/>
    <col min="33" max="33" width="10.875" bestFit="1" customWidth="1"/>
    <col min="34" max="34" width="11.875" bestFit="1" customWidth="1"/>
    <col min="35" max="35" width="10.875" bestFit="1" customWidth="1"/>
    <col min="36" max="36" width="12.375" bestFit="1" customWidth="1"/>
    <col min="37" max="37" width="10.875" bestFit="1" customWidth="1"/>
    <col min="38" max="38" width="11.5" bestFit="1" customWidth="1"/>
    <col min="39" max="39" width="10.875" bestFit="1" customWidth="1"/>
    <col min="40" max="40" width="12.25" bestFit="1" customWidth="1"/>
    <col min="41" max="41" width="10.875" bestFit="1" customWidth="1"/>
    <col min="42" max="42" width="10.125" bestFit="1" customWidth="1"/>
    <col min="43" max="43" width="8.875" bestFit="1" customWidth="1"/>
    <col min="44" max="44" width="11.125" bestFit="1" customWidth="1"/>
    <col min="45" max="45" width="9.875" bestFit="1" customWidth="1"/>
    <col min="46" max="46" width="11" bestFit="1" customWidth="1"/>
    <col min="47" max="47" width="10.875" bestFit="1" customWidth="1"/>
    <col min="48" max="48" width="13.375" bestFit="1" customWidth="1"/>
    <col min="49" max="49" width="8.875" bestFit="1" customWidth="1"/>
    <col min="50" max="50" width="11.75" bestFit="1" customWidth="1"/>
    <col min="51" max="51" width="7.25" bestFit="1" customWidth="1"/>
    <col min="52" max="52" width="17.625" bestFit="1" customWidth="1"/>
    <col min="53" max="53" width="13" bestFit="1" customWidth="1"/>
  </cols>
  <sheetData>
    <row r="1" spans="1:27" x14ac:dyDescent="0.2">
      <c r="A1" s="83" t="s">
        <v>94</v>
      </c>
      <c r="B1" s="83" t="s">
        <v>127</v>
      </c>
      <c r="C1" s="83" t="s">
        <v>8</v>
      </c>
      <c r="D1" s="83" t="s">
        <v>128</v>
      </c>
      <c r="E1" s="83" t="s">
        <v>9</v>
      </c>
      <c r="F1" s="83" t="s">
        <v>129</v>
      </c>
      <c r="G1" s="83" t="s">
        <v>10</v>
      </c>
      <c r="H1" s="83" t="s">
        <v>130</v>
      </c>
      <c r="I1" s="83" t="s">
        <v>11</v>
      </c>
      <c r="J1" s="83" t="s">
        <v>131</v>
      </c>
      <c r="K1" s="83" t="s">
        <v>12</v>
      </c>
      <c r="L1" s="83" t="s">
        <v>132</v>
      </c>
      <c r="M1" s="83" t="s">
        <v>13</v>
      </c>
      <c r="N1" s="83" t="s">
        <v>133</v>
      </c>
      <c r="O1" s="83" t="s">
        <v>14</v>
      </c>
      <c r="P1" s="83" t="s">
        <v>134</v>
      </c>
      <c r="Q1" s="83" t="s">
        <v>15</v>
      </c>
      <c r="R1" s="83" t="s">
        <v>135</v>
      </c>
      <c r="S1" s="83" t="s">
        <v>16</v>
      </c>
      <c r="T1" s="83" t="s">
        <v>136</v>
      </c>
      <c r="U1" s="83" t="s">
        <v>17</v>
      </c>
      <c r="V1" s="83" t="s">
        <v>137</v>
      </c>
      <c r="W1" s="83" t="s">
        <v>18</v>
      </c>
      <c r="X1" s="83" t="s">
        <v>138</v>
      </c>
      <c r="Y1" s="83" t="s">
        <v>19</v>
      </c>
      <c r="Z1" s="83" t="s">
        <v>139</v>
      </c>
      <c r="AA1" s="82" t="s">
        <v>20</v>
      </c>
    </row>
    <row r="2" spans="1:27" x14ac:dyDescent="0.2">
      <c r="A2" s="83" t="s">
        <v>42</v>
      </c>
      <c r="B2" s="83">
        <v>169619</v>
      </c>
      <c r="C2" s="83">
        <v>162809</v>
      </c>
      <c r="D2" s="83">
        <v>156506</v>
      </c>
      <c r="E2" s="83">
        <v>160998</v>
      </c>
      <c r="F2" s="83">
        <v>177044</v>
      </c>
      <c r="G2" s="83">
        <v>178913</v>
      </c>
      <c r="H2" s="83">
        <v>153352</v>
      </c>
      <c r="I2" s="83">
        <v>179723</v>
      </c>
      <c r="J2" s="83">
        <v>169494</v>
      </c>
      <c r="K2" s="83">
        <v>155836</v>
      </c>
      <c r="L2" s="83">
        <v>125909</v>
      </c>
      <c r="M2" s="83">
        <v>131736</v>
      </c>
      <c r="N2" s="83">
        <v>126001</v>
      </c>
      <c r="O2" s="83">
        <v>135762</v>
      </c>
      <c r="P2" s="83">
        <v>155502</v>
      </c>
      <c r="Q2" s="83">
        <v>156995</v>
      </c>
      <c r="R2" s="83">
        <v>172401</v>
      </c>
      <c r="S2" s="83">
        <v>178743</v>
      </c>
      <c r="T2" s="83">
        <v>178277</v>
      </c>
      <c r="U2" s="83">
        <v>185489</v>
      </c>
      <c r="V2" s="83">
        <v>154886</v>
      </c>
      <c r="W2" s="83">
        <v>0</v>
      </c>
      <c r="X2" s="83">
        <v>136807</v>
      </c>
      <c r="Y2" s="83">
        <v>0</v>
      </c>
      <c r="Z2" s="83">
        <v>1875798</v>
      </c>
      <c r="AA2" s="82">
        <v>1627004</v>
      </c>
    </row>
    <row r="3" spans="1:27" x14ac:dyDescent="0.2">
      <c r="A3" s="83" t="s">
        <v>89</v>
      </c>
      <c r="B3" s="83">
        <v>0</v>
      </c>
      <c r="C3" s="83">
        <v>5571</v>
      </c>
      <c r="D3" s="83">
        <v>0</v>
      </c>
      <c r="E3" s="83">
        <v>5063</v>
      </c>
      <c r="F3" s="83">
        <v>1006</v>
      </c>
      <c r="G3" s="83">
        <v>6881</v>
      </c>
      <c r="H3" s="83">
        <v>1430</v>
      </c>
      <c r="I3" s="83">
        <v>5418</v>
      </c>
      <c r="J3" s="83">
        <v>789</v>
      </c>
      <c r="K3" s="83">
        <v>5049</v>
      </c>
      <c r="L3" s="83">
        <v>1071</v>
      </c>
      <c r="M3" s="83">
        <v>7425</v>
      </c>
      <c r="N3" s="83">
        <v>1101</v>
      </c>
      <c r="O3" s="83">
        <v>7548</v>
      </c>
      <c r="P3" s="83">
        <v>1283</v>
      </c>
      <c r="Q3" s="83">
        <v>6792</v>
      </c>
      <c r="R3" s="83">
        <v>1496</v>
      </c>
      <c r="S3" s="83">
        <v>7783</v>
      </c>
      <c r="T3" s="83">
        <v>1915</v>
      </c>
      <c r="U3" s="83">
        <v>11000</v>
      </c>
      <c r="V3" s="83">
        <v>2719</v>
      </c>
      <c r="W3" s="83">
        <v>0</v>
      </c>
      <c r="X3" s="83">
        <v>2953</v>
      </c>
      <c r="Y3" s="83">
        <v>0</v>
      </c>
      <c r="Z3" s="83">
        <v>15763</v>
      </c>
      <c r="AA3" s="82">
        <v>68530</v>
      </c>
    </row>
    <row r="4" spans="1:27" x14ac:dyDescent="0.2">
      <c r="A4" s="83" t="s">
        <v>83</v>
      </c>
      <c r="B4" s="83">
        <v>124852</v>
      </c>
      <c r="C4" s="83">
        <v>156010</v>
      </c>
      <c r="D4" s="83">
        <v>115540</v>
      </c>
      <c r="E4" s="83">
        <v>148678</v>
      </c>
      <c r="F4" s="83">
        <v>125690</v>
      </c>
      <c r="G4" s="83">
        <v>158439</v>
      </c>
      <c r="H4" s="83">
        <v>116314</v>
      </c>
      <c r="I4" s="83">
        <v>113642</v>
      </c>
      <c r="J4" s="83">
        <v>119356</v>
      </c>
      <c r="K4" s="83">
        <v>109811</v>
      </c>
      <c r="L4" s="83">
        <v>113976</v>
      </c>
      <c r="M4" s="83">
        <v>104058</v>
      </c>
      <c r="N4" s="83">
        <v>114021</v>
      </c>
      <c r="O4" s="83">
        <v>105171</v>
      </c>
      <c r="P4" s="83">
        <v>132451</v>
      </c>
      <c r="Q4" s="83">
        <v>117800</v>
      </c>
      <c r="R4" s="83">
        <v>151036</v>
      </c>
      <c r="S4" s="83">
        <v>134025</v>
      </c>
      <c r="T4" s="83">
        <v>156178</v>
      </c>
      <c r="U4" s="83">
        <v>135038</v>
      </c>
      <c r="V4" s="83">
        <v>143247</v>
      </c>
      <c r="W4" s="83">
        <v>0</v>
      </c>
      <c r="X4" s="83">
        <v>130292</v>
      </c>
      <c r="Y4" s="83">
        <v>0</v>
      </c>
      <c r="Z4" s="83">
        <v>1542953</v>
      </c>
      <c r="AA4" s="82">
        <v>1282672</v>
      </c>
    </row>
    <row r="5" spans="1:27" x14ac:dyDescent="0.2">
      <c r="A5" s="83" t="s">
        <v>87</v>
      </c>
      <c r="B5" s="83">
        <v>65172.744000000006</v>
      </c>
      <c r="C5" s="83">
        <v>81718.038</v>
      </c>
      <c r="D5" s="83">
        <v>60311.880000000005</v>
      </c>
      <c r="E5" s="83">
        <v>77877.536399999997</v>
      </c>
      <c r="F5" s="83">
        <v>65610.180000000008</v>
      </c>
      <c r="G5" s="83">
        <v>82990.348200000008</v>
      </c>
      <c r="H5" s="83">
        <v>60715.90800000001</v>
      </c>
      <c r="I5" s="83">
        <v>59525.679600000003</v>
      </c>
      <c r="J5" s="83">
        <v>62303.832000000002</v>
      </c>
      <c r="K5" s="83">
        <v>57519.001799999998</v>
      </c>
      <c r="L5" s="83">
        <v>59495.472000000002</v>
      </c>
      <c r="M5" s="83">
        <v>54505.580399999999</v>
      </c>
      <c r="N5" s="83">
        <v>59518.962000000007</v>
      </c>
      <c r="O5" s="83">
        <v>55088.569800000005</v>
      </c>
      <c r="P5" s="83">
        <v>69139.422000000006</v>
      </c>
      <c r="Q5" s="83">
        <v>61703.64</v>
      </c>
      <c r="R5" s="83">
        <v>78840.792000000001</v>
      </c>
      <c r="S5" s="83">
        <v>70202.294999999998</v>
      </c>
      <c r="T5" s="83">
        <v>81524.915999999997</v>
      </c>
      <c r="U5" s="83">
        <v>70732.904400000014</v>
      </c>
      <c r="V5" s="83">
        <v>74774.934000000008</v>
      </c>
      <c r="W5" s="83">
        <v>0</v>
      </c>
      <c r="X5" s="83">
        <v>68012.424000000014</v>
      </c>
      <c r="Y5" s="83">
        <v>0</v>
      </c>
      <c r="Z5" s="83">
        <v>805421.46600000001</v>
      </c>
      <c r="AA5" s="82">
        <v>671863.59359999991</v>
      </c>
    </row>
    <row r="6" spans="1:27" x14ac:dyDescent="0.2">
      <c r="A6" s="83" t="s">
        <v>43</v>
      </c>
      <c r="B6" s="83">
        <v>262095</v>
      </c>
      <c r="C6" s="83">
        <v>266331</v>
      </c>
      <c r="D6" s="83">
        <v>248676</v>
      </c>
      <c r="E6" s="83">
        <v>260075</v>
      </c>
      <c r="F6" s="83">
        <v>276226</v>
      </c>
      <c r="G6" s="83">
        <v>286771</v>
      </c>
      <c r="H6" s="83">
        <v>244231</v>
      </c>
      <c r="I6" s="83">
        <v>254240</v>
      </c>
      <c r="J6" s="83">
        <v>227860</v>
      </c>
      <c r="K6" s="83">
        <v>240739</v>
      </c>
      <c r="L6" s="83">
        <v>228137</v>
      </c>
      <c r="M6" s="83">
        <v>240080</v>
      </c>
      <c r="N6" s="83">
        <v>222933</v>
      </c>
      <c r="O6" s="83">
        <v>248251</v>
      </c>
      <c r="P6" s="83">
        <v>242848</v>
      </c>
      <c r="Q6" s="83">
        <v>254615</v>
      </c>
      <c r="R6" s="83">
        <v>266814</v>
      </c>
      <c r="S6" s="83">
        <v>271003</v>
      </c>
      <c r="T6" s="83">
        <v>274756</v>
      </c>
      <c r="U6" s="83">
        <v>273545</v>
      </c>
      <c r="V6" s="83">
        <v>258154</v>
      </c>
      <c r="W6" s="83">
        <v>0</v>
      </c>
      <c r="X6" s="83">
        <v>242890</v>
      </c>
      <c r="Y6" s="83">
        <v>0</v>
      </c>
      <c r="Z6" s="83">
        <v>2995620</v>
      </c>
      <c r="AA6" s="82">
        <v>2595650</v>
      </c>
    </row>
    <row r="7" spans="1:27" x14ac:dyDescent="0.2">
      <c r="A7" s="83" t="s">
        <v>44</v>
      </c>
      <c r="B7" s="83">
        <v>2042</v>
      </c>
      <c r="C7" s="83">
        <v>2748</v>
      </c>
      <c r="D7" s="83">
        <v>1958</v>
      </c>
      <c r="E7" s="83">
        <v>2720</v>
      </c>
      <c r="F7" s="83">
        <v>2226</v>
      </c>
      <c r="G7" s="83">
        <v>3017</v>
      </c>
      <c r="H7" s="83">
        <v>2056</v>
      </c>
      <c r="I7" s="83">
        <v>2610</v>
      </c>
      <c r="J7" s="83">
        <v>2097</v>
      </c>
      <c r="K7" s="83">
        <v>2633</v>
      </c>
      <c r="L7" s="83">
        <v>1673</v>
      </c>
      <c r="M7" s="83">
        <v>2398</v>
      </c>
      <c r="N7" s="83">
        <v>1467</v>
      </c>
      <c r="O7" s="83">
        <v>2226</v>
      </c>
      <c r="P7" s="83">
        <v>2102</v>
      </c>
      <c r="Q7" s="83">
        <v>2834</v>
      </c>
      <c r="R7" s="83">
        <v>2329</v>
      </c>
      <c r="S7" s="83">
        <v>3156</v>
      </c>
      <c r="T7" s="83">
        <v>2553</v>
      </c>
      <c r="U7" s="83">
        <v>3193</v>
      </c>
      <c r="V7" s="83">
        <v>2463</v>
      </c>
      <c r="W7" s="83">
        <v>0</v>
      </c>
      <c r="X7" s="83">
        <v>2521</v>
      </c>
      <c r="Y7" s="83">
        <v>0</v>
      </c>
      <c r="Z7" s="83">
        <v>25487</v>
      </c>
      <c r="AA7" s="82">
        <v>27535</v>
      </c>
    </row>
    <row r="8" spans="1:27" x14ac:dyDescent="0.2">
      <c r="A8" s="83" t="s">
        <v>90</v>
      </c>
      <c r="B8" s="83">
        <v>0</v>
      </c>
      <c r="C8" s="83">
        <v>972</v>
      </c>
      <c r="D8" s="83">
        <v>0</v>
      </c>
      <c r="E8" s="83">
        <v>992</v>
      </c>
      <c r="F8" s="83">
        <v>120</v>
      </c>
      <c r="G8" s="83">
        <v>992</v>
      </c>
      <c r="H8" s="83">
        <v>132</v>
      </c>
      <c r="I8" s="83">
        <v>872</v>
      </c>
      <c r="J8" s="83">
        <v>103</v>
      </c>
      <c r="K8" s="83">
        <v>953</v>
      </c>
      <c r="L8" s="83">
        <v>200</v>
      </c>
      <c r="M8" s="83">
        <v>1134</v>
      </c>
      <c r="N8" s="83">
        <v>230</v>
      </c>
      <c r="O8" s="83">
        <v>1222</v>
      </c>
      <c r="P8" s="83">
        <v>198</v>
      </c>
      <c r="Q8" s="83">
        <v>1098</v>
      </c>
      <c r="R8" s="83">
        <v>190</v>
      </c>
      <c r="S8" s="83">
        <v>1214</v>
      </c>
      <c r="T8" s="83">
        <v>512</v>
      </c>
      <c r="U8" s="83">
        <v>1293</v>
      </c>
      <c r="V8" s="83">
        <v>617</v>
      </c>
      <c r="W8" s="83">
        <v>0</v>
      </c>
      <c r="X8" s="83">
        <v>942</v>
      </c>
      <c r="Y8" s="83">
        <v>0</v>
      </c>
      <c r="Z8" s="83">
        <v>3244</v>
      </c>
      <c r="AA8" s="82">
        <v>10742</v>
      </c>
    </row>
    <row r="9" spans="1:27" x14ac:dyDescent="0.2">
      <c r="A9" s="83" t="s">
        <v>45</v>
      </c>
      <c r="B9" s="83">
        <v>3675</v>
      </c>
      <c r="C9" s="83">
        <v>3784</v>
      </c>
      <c r="D9" s="83">
        <v>5090</v>
      </c>
      <c r="E9" s="83">
        <v>4877</v>
      </c>
      <c r="F9" s="83">
        <v>6238</v>
      </c>
      <c r="G9" s="83">
        <v>5753</v>
      </c>
      <c r="H9" s="83">
        <v>4319</v>
      </c>
      <c r="I9" s="83">
        <v>5060</v>
      </c>
      <c r="J9" s="83">
        <v>4586</v>
      </c>
      <c r="K9" s="83">
        <v>4091</v>
      </c>
      <c r="L9" s="83">
        <v>4262</v>
      </c>
      <c r="M9" s="83">
        <v>3392</v>
      </c>
      <c r="N9" s="83">
        <v>4441</v>
      </c>
      <c r="O9" s="83">
        <v>2550</v>
      </c>
      <c r="P9" s="83">
        <v>4755</v>
      </c>
      <c r="Q9" s="83">
        <v>3348</v>
      </c>
      <c r="R9" s="83">
        <v>5347</v>
      </c>
      <c r="S9" s="83">
        <v>3439</v>
      </c>
      <c r="T9" s="83">
        <v>8161</v>
      </c>
      <c r="U9" s="83">
        <v>6371</v>
      </c>
      <c r="V9" s="83">
        <v>10176</v>
      </c>
      <c r="W9" s="83">
        <v>0</v>
      </c>
      <c r="X9" s="83">
        <v>4784</v>
      </c>
      <c r="Y9" s="83">
        <v>0</v>
      </c>
      <c r="Z9" s="83">
        <v>65834</v>
      </c>
      <c r="AA9" s="82">
        <v>42665</v>
      </c>
    </row>
    <row r="10" spans="1:27" x14ac:dyDescent="0.2">
      <c r="A10" s="83" t="s">
        <v>46</v>
      </c>
      <c r="B10" s="83">
        <v>76</v>
      </c>
      <c r="C10" s="83">
        <v>78</v>
      </c>
      <c r="D10" s="83">
        <v>57</v>
      </c>
      <c r="E10" s="83">
        <v>86</v>
      </c>
      <c r="F10" s="83">
        <v>71</v>
      </c>
      <c r="G10" s="83">
        <v>105</v>
      </c>
      <c r="H10" s="83">
        <v>46</v>
      </c>
      <c r="I10" s="83">
        <v>86</v>
      </c>
      <c r="J10" s="83">
        <v>48</v>
      </c>
      <c r="K10" s="83">
        <v>66</v>
      </c>
      <c r="L10" s="83">
        <v>11</v>
      </c>
      <c r="M10" s="83">
        <v>16</v>
      </c>
      <c r="N10" s="83">
        <v>5</v>
      </c>
      <c r="O10" s="83">
        <v>8</v>
      </c>
      <c r="P10" s="83">
        <v>29</v>
      </c>
      <c r="Q10" s="83">
        <v>24</v>
      </c>
      <c r="R10" s="83">
        <v>80</v>
      </c>
      <c r="S10" s="83">
        <v>100</v>
      </c>
      <c r="T10" s="83">
        <v>104</v>
      </c>
      <c r="U10" s="83">
        <v>110</v>
      </c>
      <c r="V10" s="83">
        <v>91</v>
      </c>
      <c r="W10" s="83">
        <v>0</v>
      </c>
      <c r="X10" s="83">
        <v>51</v>
      </c>
      <c r="Y10" s="83">
        <v>0</v>
      </c>
      <c r="Z10" s="83">
        <v>669</v>
      </c>
      <c r="AA10" s="82">
        <v>679</v>
      </c>
    </row>
    <row r="11" spans="1:27" x14ac:dyDescent="0.2">
      <c r="A11" s="83" t="s">
        <v>47</v>
      </c>
      <c r="B11" s="83">
        <v>1354</v>
      </c>
      <c r="C11" s="83">
        <v>1112</v>
      </c>
      <c r="D11" s="83">
        <v>1146</v>
      </c>
      <c r="E11" s="83">
        <v>1272</v>
      </c>
      <c r="F11" s="83">
        <v>1238</v>
      </c>
      <c r="G11" s="83">
        <v>1398</v>
      </c>
      <c r="H11" s="83">
        <v>832</v>
      </c>
      <c r="I11" s="83">
        <v>1462</v>
      </c>
      <c r="J11" s="83">
        <v>919</v>
      </c>
      <c r="K11" s="83">
        <v>925</v>
      </c>
      <c r="L11" s="83">
        <v>95</v>
      </c>
      <c r="M11" s="83">
        <v>112</v>
      </c>
      <c r="N11" s="83">
        <v>13</v>
      </c>
      <c r="O11" s="83">
        <v>62</v>
      </c>
      <c r="P11" s="83">
        <v>476</v>
      </c>
      <c r="Q11" s="83">
        <v>388</v>
      </c>
      <c r="R11" s="83">
        <v>1802</v>
      </c>
      <c r="S11" s="83">
        <v>1762</v>
      </c>
      <c r="T11" s="83">
        <v>2036</v>
      </c>
      <c r="U11" s="83">
        <v>1674</v>
      </c>
      <c r="V11" s="83">
        <v>1342</v>
      </c>
      <c r="W11" s="83">
        <v>0</v>
      </c>
      <c r="X11" s="83">
        <v>889</v>
      </c>
      <c r="Y11" s="83">
        <v>0</v>
      </c>
      <c r="Z11" s="83">
        <v>12142</v>
      </c>
      <c r="AA11" s="82">
        <v>10167</v>
      </c>
    </row>
    <row r="12" spans="1:27" x14ac:dyDescent="0.2">
      <c r="A12" s="83" t="s">
        <v>48</v>
      </c>
      <c r="B12" s="83">
        <v>79</v>
      </c>
      <c r="C12" s="83">
        <v>78</v>
      </c>
      <c r="D12" s="83">
        <v>135</v>
      </c>
      <c r="E12" s="83">
        <v>156</v>
      </c>
      <c r="F12" s="83">
        <v>168</v>
      </c>
      <c r="G12" s="83">
        <v>169</v>
      </c>
      <c r="H12" s="83">
        <v>169</v>
      </c>
      <c r="I12" s="83">
        <v>133</v>
      </c>
      <c r="J12" s="83">
        <v>107</v>
      </c>
      <c r="K12" s="83">
        <v>113</v>
      </c>
      <c r="L12" s="83">
        <v>48</v>
      </c>
      <c r="M12" s="83">
        <v>56</v>
      </c>
      <c r="N12" s="83">
        <v>32</v>
      </c>
      <c r="O12" s="83">
        <v>11</v>
      </c>
      <c r="P12" s="83">
        <v>49</v>
      </c>
      <c r="Q12" s="83">
        <v>40</v>
      </c>
      <c r="R12" s="83">
        <v>149</v>
      </c>
      <c r="S12" s="83">
        <v>113</v>
      </c>
      <c r="T12" s="83">
        <v>234</v>
      </c>
      <c r="U12" s="83">
        <v>187</v>
      </c>
      <c r="V12" s="83">
        <v>244</v>
      </c>
      <c r="W12" s="83">
        <v>0</v>
      </c>
      <c r="X12" s="83">
        <v>103</v>
      </c>
      <c r="Y12" s="83">
        <v>0</v>
      </c>
      <c r="Z12" s="83">
        <v>1517</v>
      </c>
      <c r="AA12" s="82">
        <v>1056</v>
      </c>
    </row>
    <row r="13" spans="1:27" x14ac:dyDescent="0.2">
      <c r="A13" s="83" t="s">
        <v>49</v>
      </c>
      <c r="B13" s="83">
        <v>1182</v>
      </c>
      <c r="C13" s="83">
        <v>1193</v>
      </c>
      <c r="D13" s="83">
        <v>2046</v>
      </c>
      <c r="E13" s="83">
        <v>2920</v>
      </c>
      <c r="F13" s="83">
        <v>2462</v>
      </c>
      <c r="G13" s="83">
        <v>2943</v>
      </c>
      <c r="H13" s="83">
        <v>2781</v>
      </c>
      <c r="I13" s="83">
        <v>2074</v>
      </c>
      <c r="J13" s="83">
        <v>3855</v>
      </c>
      <c r="K13" s="83">
        <v>2717</v>
      </c>
      <c r="L13" s="83">
        <v>583</v>
      </c>
      <c r="M13" s="83">
        <v>1022</v>
      </c>
      <c r="N13" s="83">
        <v>242</v>
      </c>
      <c r="O13" s="83">
        <v>192</v>
      </c>
      <c r="P13" s="83">
        <v>1866</v>
      </c>
      <c r="Q13" s="83">
        <v>1203</v>
      </c>
      <c r="R13" s="83">
        <v>2670</v>
      </c>
      <c r="S13" s="83">
        <v>3715</v>
      </c>
      <c r="T13" s="83">
        <v>4105</v>
      </c>
      <c r="U13" s="83">
        <v>4214</v>
      </c>
      <c r="V13" s="83">
        <v>4717</v>
      </c>
      <c r="W13" s="83">
        <v>0</v>
      </c>
      <c r="X13" s="83">
        <v>1561</v>
      </c>
      <c r="Y13" s="83">
        <v>0</v>
      </c>
      <c r="Z13" s="83">
        <v>28070</v>
      </c>
      <c r="AA13" s="82">
        <v>22193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opLeftCell="A34" zoomScaleNormal="100" workbookViewId="0">
      <selection activeCell="E56" sqref="E56"/>
    </sheetView>
  </sheetViews>
  <sheetFormatPr defaultRowHeight="14.25" outlineLevelRow="2" x14ac:dyDescent="0.2"/>
  <cols>
    <col min="1" max="1" width="29.75" customWidth="1"/>
    <col min="2" max="13" width="8.625" customWidth="1"/>
    <col min="14" max="14" width="12.625" customWidth="1"/>
  </cols>
  <sheetData>
    <row r="1" spans="1:15" hidden="1" outlineLevel="1" x14ac:dyDescent="0.2"/>
    <row r="2" spans="1:15" hidden="1" outlineLevel="1" x14ac:dyDescent="0.2"/>
    <row r="3" spans="1:15" hidden="1" outlineLevel="1" x14ac:dyDescent="0.2"/>
    <row r="4" spans="1:15" ht="15" hidden="1" outlineLevel="1" x14ac:dyDescent="0.25">
      <c r="A4" s="9" t="s">
        <v>41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88</v>
      </c>
    </row>
    <row r="5" spans="1:15" ht="20.100000000000001" hidden="1" customHeight="1" outlineLevel="1" x14ac:dyDescent="0.2">
      <c r="A5" s="60" t="s">
        <v>42</v>
      </c>
      <c r="B5" s="43">
        <v>169619</v>
      </c>
      <c r="C5" s="43">
        <v>156506</v>
      </c>
      <c r="D5" s="43">
        <v>177044</v>
      </c>
      <c r="E5" s="43">
        <v>153352</v>
      </c>
      <c r="F5" s="43">
        <v>169494</v>
      </c>
      <c r="G5" s="43">
        <v>125909</v>
      </c>
      <c r="H5" s="43">
        <v>126001</v>
      </c>
      <c r="I5" s="43">
        <v>155502</v>
      </c>
      <c r="J5" s="43">
        <v>172401</v>
      </c>
      <c r="K5" s="43">
        <v>178277</v>
      </c>
      <c r="L5" s="43">
        <v>154886</v>
      </c>
      <c r="M5" s="43">
        <v>136807</v>
      </c>
      <c r="N5" s="10">
        <f>SUM(B5:M5)</f>
        <v>1875798</v>
      </c>
      <c r="O5" s="10">
        <v>1900000</v>
      </c>
    </row>
    <row r="6" spans="1:15" ht="29.25" hidden="1" customHeight="1" outlineLevel="1" x14ac:dyDescent="0.2">
      <c r="A6" s="64" t="s">
        <v>89</v>
      </c>
      <c r="B6" s="43"/>
      <c r="C6" s="43"/>
      <c r="D6" s="43">
        <v>1006</v>
      </c>
      <c r="E6" s="43">
        <v>1430</v>
      </c>
      <c r="F6" s="43">
        <v>789</v>
      </c>
      <c r="G6" s="43">
        <v>1071</v>
      </c>
      <c r="H6" s="43">
        <v>1101</v>
      </c>
      <c r="I6" s="43">
        <v>1283</v>
      </c>
      <c r="J6" s="43">
        <v>1496</v>
      </c>
      <c r="K6" s="43">
        <v>1915</v>
      </c>
      <c r="L6" s="43">
        <v>2719</v>
      </c>
      <c r="M6" s="43"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44">
        <v>124852</v>
      </c>
      <c r="C7" s="44">
        <v>115540</v>
      </c>
      <c r="D7" s="44">
        <v>125690</v>
      </c>
      <c r="E7" s="44">
        <v>116314</v>
      </c>
      <c r="F7" s="44">
        <v>119356</v>
      </c>
      <c r="G7" s="44">
        <v>113976</v>
      </c>
      <c r="H7" s="44">
        <v>114021</v>
      </c>
      <c r="I7" s="44">
        <v>132451</v>
      </c>
      <c r="J7" s="44">
        <v>151036</v>
      </c>
      <c r="K7" s="44">
        <v>156178</v>
      </c>
      <c r="L7" s="44">
        <v>143247</v>
      </c>
      <c r="M7" s="44">
        <v>130292</v>
      </c>
      <c r="N7" s="11">
        <f t="shared" ref="N7:N16" si="0">SUM(B7:M7)</f>
        <v>1542953</v>
      </c>
      <c r="O7" s="11">
        <v>1500000</v>
      </c>
    </row>
    <row r="8" spans="1:15" ht="20.100000000000001" hidden="1" customHeight="1" outlineLevel="1" x14ac:dyDescent="0.2">
      <c r="A8" s="6" t="s">
        <v>87</v>
      </c>
      <c r="B8" s="44">
        <f t="shared" ref="B8" si="1">SUM(B7/100*52.2)</f>
        <v>65172.744000000006</v>
      </c>
      <c r="C8" s="44">
        <f t="shared" ref="C8" si="2">SUM(C7/100*52.2)</f>
        <v>60311.880000000005</v>
      </c>
      <c r="D8" s="44">
        <f t="shared" ref="D8" si="3">SUM(D7/100*52.2)</f>
        <v>65610.180000000008</v>
      </c>
      <c r="E8" s="44">
        <f t="shared" ref="E8" si="4">SUM(E7/100*52.2)</f>
        <v>60715.90800000001</v>
      </c>
      <c r="F8" s="44">
        <f t="shared" ref="F8" si="5">SUM(F7/100*52.2)</f>
        <v>62303.832000000002</v>
      </c>
      <c r="G8" s="44">
        <f t="shared" ref="G8" si="6">SUM(G7/100*52.2)</f>
        <v>59495.472000000002</v>
      </c>
      <c r="H8" s="44">
        <f t="shared" ref="H8" si="7">SUM(H7/100*52.2)</f>
        <v>59518.962000000007</v>
      </c>
      <c r="I8" s="44">
        <f t="shared" ref="I8" si="8">SUM(I7/100*52.2)</f>
        <v>69139.422000000006</v>
      </c>
      <c r="J8" s="44">
        <f t="shared" ref="J8" si="9">SUM(J7/100*52.2)</f>
        <v>78840.792000000001</v>
      </c>
      <c r="K8" s="44">
        <f t="shared" ref="K8" si="10">SUM(K7/100*52.2)</f>
        <v>81524.915999999997</v>
      </c>
      <c r="L8" s="44">
        <f t="shared" ref="L8" si="11">SUM(L7/100*52.2)</f>
        <v>74774.934000000008</v>
      </c>
      <c r="M8" s="44">
        <f t="shared" ref="M8" si="12">SUM(M7/100*52.2)</f>
        <v>68012.424000000014</v>
      </c>
      <c r="N8" s="11">
        <f t="shared" ref="N8" si="13">SUM(N7/100*52.2)</f>
        <v>805421.46600000013</v>
      </c>
      <c r="O8" s="11"/>
    </row>
    <row r="9" spans="1:15" ht="20.100000000000001" hidden="1" customHeight="1" outlineLevel="1" x14ac:dyDescent="0.2">
      <c r="A9" s="62" t="s">
        <v>43</v>
      </c>
      <c r="B9" s="43">
        <v>262095</v>
      </c>
      <c r="C9" s="43">
        <v>248676</v>
      </c>
      <c r="D9" s="43">
        <v>276226</v>
      </c>
      <c r="E9" s="43">
        <v>244231</v>
      </c>
      <c r="F9" s="43">
        <v>227860</v>
      </c>
      <c r="G9" s="43">
        <v>228137</v>
      </c>
      <c r="H9" s="43">
        <v>222933</v>
      </c>
      <c r="I9" s="43">
        <v>242848</v>
      </c>
      <c r="J9" s="43">
        <v>266814</v>
      </c>
      <c r="K9" s="43">
        <v>274756</v>
      </c>
      <c r="L9" s="43">
        <v>258154</v>
      </c>
      <c r="M9" s="43">
        <v>242890</v>
      </c>
      <c r="N9" s="10">
        <f t="shared" si="0"/>
        <v>2995620</v>
      </c>
      <c r="O9" s="10">
        <v>3000000</v>
      </c>
    </row>
    <row r="10" spans="1:15" ht="20.100000000000001" hidden="1" customHeight="1" outlineLevel="1" x14ac:dyDescent="0.2">
      <c r="A10" s="61" t="s">
        <v>44</v>
      </c>
      <c r="B10" s="44">
        <v>2042</v>
      </c>
      <c r="C10" s="44">
        <v>1958</v>
      </c>
      <c r="D10" s="44">
        <v>2226</v>
      </c>
      <c r="E10" s="44">
        <v>2056</v>
      </c>
      <c r="F10" s="44">
        <v>2097</v>
      </c>
      <c r="G10" s="44">
        <v>1673</v>
      </c>
      <c r="H10" s="44">
        <v>1467</v>
      </c>
      <c r="I10" s="44">
        <v>2102</v>
      </c>
      <c r="J10" s="44">
        <v>2329</v>
      </c>
      <c r="K10" s="44">
        <v>2553</v>
      </c>
      <c r="L10" s="44">
        <v>2463</v>
      </c>
      <c r="M10" s="44">
        <v>2521</v>
      </c>
      <c r="N10" s="11">
        <f t="shared" si="0"/>
        <v>25487</v>
      </c>
      <c r="O10" s="11">
        <v>21500</v>
      </c>
    </row>
    <row r="11" spans="1:15" ht="31.5" hidden="1" customHeight="1" outlineLevel="1" x14ac:dyDescent="0.2">
      <c r="A11" s="65" t="s">
        <v>90</v>
      </c>
      <c r="B11" s="44"/>
      <c r="C11" s="44"/>
      <c r="D11" s="44">
        <v>120</v>
      </c>
      <c r="E11" s="44">
        <v>132</v>
      </c>
      <c r="F11" s="44">
        <v>103</v>
      </c>
      <c r="G11" s="44">
        <v>200</v>
      </c>
      <c r="H11" s="44">
        <v>230</v>
      </c>
      <c r="I11" s="44">
        <v>198</v>
      </c>
      <c r="J11" s="44">
        <v>190</v>
      </c>
      <c r="K11" s="44">
        <v>512</v>
      </c>
      <c r="L11" s="44">
        <v>617</v>
      </c>
      <c r="M11" s="44">
        <v>942</v>
      </c>
      <c r="N11" s="11">
        <f t="shared" si="0"/>
        <v>3244</v>
      </c>
      <c r="O11" s="11"/>
    </row>
    <row r="12" spans="1:15" ht="20.100000000000001" hidden="1" customHeight="1" outlineLevel="1" x14ac:dyDescent="0.2">
      <c r="A12" s="62" t="s">
        <v>45</v>
      </c>
      <c r="B12" s="43">
        <v>3675</v>
      </c>
      <c r="C12" s="43">
        <v>5090</v>
      </c>
      <c r="D12" s="43">
        <v>6238</v>
      </c>
      <c r="E12" s="43">
        <v>4319</v>
      </c>
      <c r="F12" s="43">
        <v>4586</v>
      </c>
      <c r="G12" s="43">
        <v>4262</v>
      </c>
      <c r="H12" s="43">
        <v>4441</v>
      </c>
      <c r="I12" s="43">
        <v>4755</v>
      </c>
      <c r="J12" s="43">
        <v>5347</v>
      </c>
      <c r="K12" s="43">
        <v>8161</v>
      </c>
      <c r="L12" s="43">
        <v>10176</v>
      </c>
      <c r="M12" s="43">
        <v>4784</v>
      </c>
      <c r="N12" s="10">
        <f t="shared" si="0"/>
        <v>65834</v>
      </c>
      <c r="O12" s="10">
        <v>58000</v>
      </c>
    </row>
    <row r="13" spans="1:15" ht="20.100000000000001" hidden="1" customHeight="1" outlineLevel="1" x14ac:dyDescent="0.2">
      <c r="A13" s="61" t="s">
        <v>46</v>
      </c>
      <c r="B13" s="44">
        <v>76</v>
      </c>
      <c r="C13" s="44">
        <v>57</v>
      </c>
      <c r="D13" s="44">
        <v>71</v>
      </c>
      <c r="E13" s="44">
        <v>46</v>
      </c>
      <c r="F13" s="44">
        <v>48</v>
      </c>
      <c r="G13" s="44">
        <v>11</v>
      </c>
      <c r="H13" s="44">
        <v>5</v>
      </c>
      <c r="I13" s="44">
        <v>29</v>
      </c>
      <c r="J13" s="44">
        <v>80</v>
      </c>
      <c r="K13" s="44">
        <v>104</v>
      </c>
      <c r="L13" s="44">
        <v>91</v>
      </c>
      <c r="M13" s="44">
        <v>51</v>
      </c>
      <c r="N13" s="11">
        <f t="shared" si="0"/>
        <v>669</v>
      </c>
      <c r="O13" s="11">
        <v>600</v>
      </c>
    </row>
    <row r="14" spans="1:15" ht="20.100000000000001" hidden="1" customHeight="1" outlineLevel="1" x14ac:dyDescent="0.2">
      <c r="A14" s="62" t="s">
        <v>47</v>
      </c>
      <c r="B14" s="43">
        <v>1354</v>
      </c>
      <c r="C14" s="43">
        <v>1146</v>
      </c>
      <c r="D14" s="43">
        <v>1238</v>
      </c>
      <c r="E14" s="43">
        <v>832</v>
      </c>
      <c r="F14" s="43">
        <v>919</v>
      </c>
      <c r="G14" s="43">
        <v>95</v>
      </c>
      <c r="H14" s="43">
        <v>13</v>
      </c>
      <c r="I14" s="43">
        <v>476</v>
      </c>
      <c r="J14" s="43">
        <v>1802</v>
      </c>
      <c r="K14" s="43">
        <v>2036</v>
      </c>
      <c r="L14" s="43">
        <v>1342</v>
      </c>
      <c r="M14" s="43">
        <v>889</v>
      </c>
      <c r="N14" s="10">
        <f t="shared" si="0"/>
        <v>12142</v>
      </c>
      <c r="O14" s="10">
        <v>10000</v>
      </c>
    </row>
    <row r="15" spans="1:15" ht="34.5" hidden="1" customHeight="1" outlineLevel="1" x14ac:dyDescent="0.2">
      <c r="A15" s="61" t="s">
        <v>48</v>
      </c>
      <c r="B15" s="44">
        <v>79</v>
      </c>
      <c r="C15" s="44">
        <v>135</v>
      </c>
      <c r="D15" s="44">
        <v>168</v>
      </c>
      <c r="E15" s="44">
        <v>169</v>
      </c>
      <c r="F15" s="44">
        <v>107</v>
      </c>
      <c r="G15" s="44">
        <v>48</v>
      </c>
      <c r="H15" s="44">
        <v>32</v>
      </c>
      <c r="I15" s="44">
        <v>49</v>
      </c>
      <c r="J15" s="44">
        <v>149</v>
      </c>
      <c r="K15" s="44">
        <v>234</v>
      </c>
      <c r="L15" s="44">
        <v>244</v>
      </c>
      <c r="M15" s="44">
        <v>103</v>
      </c>
      <c r="N15" s="11">
        <f t="shared" si="0"/>
        <v>1517</v>
      </c>
      <c r="O15" s="11">
        <v>1200</v>
      </c>
    </row>
    <row r="16" spans="1:15" ht="20.100000000000001" hidden="1" customHeight="1" outlineLevel="1" x14ac:dyDescent="0.2">
      <c r="A16" s="63" t="s">
        <v>49</v>
      </c>
      <c r="B16" s="45">
        <v>1182</v>
      </c>
      <c r="C16" s="45">
        <v>2046</v>
      </c>
      <c r="D16" s="45">
        <v>2462</v>
      </c>
      <c r="E16" s="45">
        <v>2781</v>
      </c>
      <c r="F16" s="45">
        <v>3855</v>
      </c>
      <c r="G16" s="45">
        <v>583</v>
      </c>
      <c r="H16" s="45">
        <v>242</v>
      </c>
      <c r="I16" s="45">
        <v>1866</v>
      </c>
      <c r="J16" s="45">
        <v>2670</v>
      </c>
      <c r="K16" s="45">
        <v>4105</v>
      </c>
      <c r="L16" s="45">
        <v>4717</v>
      </c>
      <c r="M16" s="45">
        <v>1561</v>
      </c>
      <c r="N16" s="14">
        <f t="shared" si="0"/>
        <v>28070</v>
      </c>
      <c r="O16" s="14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hidden="1" outlineLevel="1" x14ac:dyDescent="0.2">
      <c r="A21" s="67"/>
    </row>
    <row r="22" spans="1:15" hidden="1" outlineLevel="1" x14ac:dyDescent="0.2">
      <c r="A22" s="67"/>
    </row>
    <row r="23" spans="1:15" hidden="1" outlineLevel="1" x14ac:dyDescent="0.2">
      <c r="A23" s="67"/>
    </row>
    <row r="24" spans="1:15" hidden="1" outlineLevel="1" x14ac:dyDescent="0.2">
      <c r="A24" s="67"/>
    </row>
    <row r="25" spans="1:15" collapsed="1" x14ac:dyDescent="0.2"/>
    <row r="30" spans="1:15" ht="15" outlineLevel="2" x14ac:dyDescent="0.25">
      <c r="A30" s="9" t="s">
        <v>94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  <c r="O30" s="9" t="s">
        <v>88</v>
      </c>
    </row>
    <row r="31" spans="1:15" ht="15" outlineLevel="2" x14ac:dyDescent="0.2">
      <c r="A31" s="60" t="s">
        <v>42</v>
      </c>
      <c r="B31" s="43">
        <v>162809</v>
      </c>
      <c r="C31" s="43">
        <v>160998</v>
      </c>
      <c r="D31" s="43">
        <v>178913</v>
      </c>
      <c r="E31" s="43">
        <v>179723</v>
      </c>
      <c r="F31" s="43">
        <v>155836</v>
      </c>
      <c r="G31" s="43">
        <v>131736</v>
      </c>
      <c r="H31" s="43">
        <v>135762</v>
      </c>
      <c r="I31" s="43">
        <v>156995</v>
      </c>
      <c r="J31" s="43">
        <v>178743</v>
      </c>
      <c r="K31" s="43">
        <v>185489</v>
      </c>
      <c r="L31" s="43">
        <v>159377</v>
      </c>
      <c r="M31" s="43">
        <v>149295</v>
      </c>
      <c r="N31" s="10">
        <f>SUM(B31:M31)</f>
        <v>1935676</v>
      </c>
      <c r="O31" s="10">
        <v>1900000</v>
      </c>
    </row>
    <row r="32" spans="1:15" ht="28.5" outlineLevel="2" x14ac:dyDescent="0.2">
      <c r="A32" s="64" t="s">
        <v>89</v>
      </c>
      <c r="B32" s="43">
        <v>5571</v>
      </c>
      <c r="C32" s="43">
        <v>5063</v>
      </c>
      <c r="D32" s="43">
        <v>6881</v>
      </c>
      <c r="E32" s="43">
        <v>5418</v>
      </c>
      <c r="F32" s="43">
        <v>5049</v>
      </c>
      <c r="G32" s="43">
        <v>7425</v>
      </c>
      <c r="H32" s="43">
        <v>7548</v>
      </c>
      <c r="I32" s="43">
        <v>6792</v>
      </c>
      <c r="J32" s="43">
        <v>7783</v>
      </c>
      <c r="K32" s="43">
        <v>11000</v>
      </c>
      <c r="L32" s="43">
        <v>7809</v>
      </c>
      <c r="M32" s="43">
        <v>9329</v>
      </c>
      <c r="N32" s="10">
        <f t="shared" ref="N32:N44" si="14">SUM(B32:M32)</f>
        <v>85668</v>
      </c>
      <c r="O32" s="10"/>
    </row>
    <row r="33" spans="1:15" ht="15" outlineLevel="2" x14ac:dyDescent="0.2">
      <c r="A33" s="61" t="s">
        <v>83</v>
      </c>
      <c r="B33" s="44">
        <v>156010</v>
      </c>
      <c r="C33" s="44">
        <v>148678</v>
      </c>
      <c r="D33" s="44">
        <v>158439</v>
      </c>
      <c r="E33" s="44">
        <v>113642</v>
      </c>
      <c r="F33" s="44">
        <v>109811</v>
      </c>
      <c r="G33" s="44">
        <v>104058</v>
      </c>
      <c r="H33" s="44">
        <v>105171</v>
      </c>
      <c r="I33" s="44">
        <v>117800</v>
      </c>
      <c r="J33" s="44">
        <v>134025</v>
      </c>
      <c r="K33" s="44">
        <v>135038</v>
      </c>
      <c r="L33" s="44">
        <v>116483</v>
      </c>
      <c r="M33" s="44">
        <v>124968</v>
      </c>
      <c r="N33" s="44">
        <f t="shared" si="14"/>
        <v>1524123</v>
      </c>
      <c r="O33" s="11"/>
    </row>
    <row r="34" spans="1:15" outlineLevel="2" x14ac:dyDescent="0.2">
      <c r="A34" s="6" t="s">
        <v>123</v>
      </c>
      <c r="B34" s="44">
        <f>SUM(B33/100*52.38)</f>
        <v>81718.038</v>
      </c>
      <c r="C34" s="44">
        <f>SUM(C33/100*52.38)</f>
        <v>77877.536399999997</v>
      </c>
      <c r="D34" s="44">
        <f>SUM(D33/100*52.38)</f>
        <v>82990.348200000008</v>
      </c>
      <c r="E34" s="44">
        <f t="shared" ref="E34:M34" si="15">SUM(E33/100*52.38)</f>
        <v>59525.679600000003</v>
      </c>
      <c r="F34" s="44">
        <f t="shared" si="15"/>
        <v>57519.001799999998</v>
      </c>
      <c r="G34" s="44">
        <f t="shared" si="15"/>
        <v>54505.580399999999</v>
      </c>
      <c r="H34" s="44">
        <f t="shared" si="15"/>
        <v>55088.569800000005</v>
      </c>
      <c r="I34" s="44">
        <f t="shared" si="15"/>
        <v>61703.64</v>
      </c>
      <c r="J34" s="44">
        <f t="shared" si="15"/>
        <v>70202.294999999998</v>
      </c>
      <c r="K34" s="44">
        <f t="shared" si="15"/>
        <v>70732.904400000014</v>
      </c>
      <c r="L34" s="44">
        <f t="shared" si="15"/>
        <v>61013.795400000003</v>
      </c>
      <c r="M34" s="44">
        <f t="shared" si="15"/>
        <v>65458.238400000009</v>
      </c>
      <c r="N34" s="44">
        <f t="shared" si="14"/>
        <v>798335.6274</v>
      </c>
      <c r="O34" s="11"/>
    </row>
    <row r="35" spans="1:15" ht="15" outlineLevel="2" x14ac:dyDescent="0.2">
      <c r="A35" s="62" t="s">
        <v>126</v>
      </c>
      <c r="B35" s="43">
        <v>266331</v>
      </c>
      <c r="C35" s="43">
        <v>260075</v>
      </c>
      <c r="D35" s="43">
        <v>286771</v>
      </c>
      <c r="E35" s="43">
        <v>254240</v>
      </c>
      <c r="F35" s="43">
        <v>240739</v>
      </c>
      <c r="G35" s="43">
        <v>240080</v>
      </c>
      <c r="H35" s="43">
        <v>248251</v>
      </c>
      <c r="I35" s="43">
        <v>254615</v>
      </c>
      <c r="J35" s="43">
        <v>271003</v>
      </c>
      <c r="K35" s="43">
        <v>273545</v>
      </c>
      <c r="L35" s="43">
        <v>207053</v>
      </c>
      <c r="M35" s="43">
        <v>271523</v>
      </c>
      <c r="N35" s="43">
        <f t="shared" si="14"/>
        <v>3074226</v>
      </c>
      <c r="O35" s="10">
        <v>3000000</v>
      </c>
    </row>
    <row r="36" spans="1:15" ht="15" outlineLevel="2" x14ac:dyDescent="0.2">
      <c r="A36" s="62" t="s">
        <v>125</v>
      </c>
      <c r="B36" s="43">
        <v>1188</v>
      </c>
      <c r="C36" s="43">
        <v>1814</v>
      </c>
      <c r="D36" s="43">
        <v>1594</v>
      </c>
      <c r="E36" s="43">
        <v>1362</v>
      </c>
      <c r="F36" s="43">
        <v>1406</v>
      </c>
      <c r="G36" s="43">
        <v>1460</v>
      </c>
      <c r="H36" s="43">
        <v>1614</v>
      </c>
      <c r="I36" s="43">
        <v>1280</v>
      </c>
      <c r="J36" s="43">
        <v>1835</v>
      </c>
      <c r="K36" s="43">
        <v>1838</v>
      </c>
      <c r="L36" s="43">
        <v>1724</v>
      </c>
      <c r="M36" s="43">
        <v>2123</v>
      </c>
      <c r="N36" s="43">
        <f t="shared" si="14"/>
        <v>19238</v>
      </c>
      <c r="O36" s="10"/>
    </row>
    <row r="37" spans="1:15" outlineLevel="2" x14ac:dyDescent="0.2">
      <c r="A37" s="78" t="s">
        <v>124</v>
      </c>
      <c r="B37" s="43">
        <f>SUM(B36/100*52.38)</f>
        <v>622.27440000000013</v>
      </c>
      <c r="C37" s="43">
        <f t="shared" ref="C37:D37" si="16">SUM(C36/100*52.38)</f>
        <v>950.17320000000007</v>
      </c>
      <c r="D37" s="43">
        <f t="shared" si="16"/>
        <v>834.93719999999996</v>
      </c>
      <c r="E37" s="43">
        <v>713</v>
      </c>
      <c r="F37" s="43">
        <f>SUM(F36/100*52.38)</f>
        <v>736.46280000000002</v>
      </c>
      <c r="G37" s="43">
        <f t="shared" ref="G37:M37" si="17">SUM(G36/100*52.38)</f>
        <v>764.74800000000005</v>
      </c>
      <c r="H37" s="43">
        <f t="shared" si="17"/>
        <v>845.41320000000007</v>
      </c>
      <c r="I37" s="43">
        <f t="shared" si="17"/>
        <v>670.46400000000006</v>
      </c>
      <c r="J37" s="43">
        <f t="shared" si="17"/>
        <v>961.17300000000012</v>
      </c>
      <c r="K37" s="43">
        <f t="shared" si="17"/>
        <v>962.74440000000004</v>
      </c>
      <c r="L37" s="43">
        <f t="shared" si="17"/>
        <v>903.03120000000001</v>
      </c>
      <c r="M37" s="43">
        <f t="shared" si="17"/>
        <v>1112.0274000000002</v>
      </c>
      <c r="N37" s="43">
        <f t="shared" si="14"/>
        <v>10076.4488</v>
      </c>
      <c r="O37" s="10"/>
    </row>
    <row r="38" spans="1:15" ht="15" outlineLevel="2" x14ac:dyDescent="0.2">
      <c r="A38" s="61" t="s">
        <v>44</v>
      </c>
      <c r="B38" s="44">
        <v>2748</v>
      </c>
      <c r="C38" s="44">
        <v>2720</v>
      </c>
      <c r="D38" s="44">
        <v>3017</v>
      </c>
      <c r="E38" s="44">
        <v>2610</v>
      </c>
      <c r="F38" s="44">
        <v>2633</v>
      </c>
      <c r="G38" s="44">
        <v>2398</v>
      </c>
      <c r="H38" s="44">
        <v>2226</v>
      </c>
      <c r="I38" s="44">
        <v>2834</v>
      </c>
      <c r="J38" s="44">
        <v>3156</v>
      </c>
      <c r="K38" s="44">
        <v>3193</v>
      </c>
      <c r="L38" s="44">
        <v>2514</v>
      </c>
      <c r="M38" s="44">
        <v>2796</v>
      </c>
      <c r="N38" s="44">
        <f t="shared" si="14"/>
        <v>32845</v>
      </c>
      <c r="O38" s="11">
        <v>25000</v>
      </c>
    </row>
    <row r="39" spans="1:15" ht="28.5" outlineLevel="2" x14ac:dyDescent="0.2">
      <c r="A39" s="65" t="s">
        <v>90</v>
      </c>
      <c r="B39" s="44">
        <v>972</v>
      </c>
      <c r="C39" s="44">
        <v>992</v>
      </c>
      <c r="D39" s="44">
        <v>992</v>
      </c>
      <c r="E39" s="44">
        <v>872</v>
      </c>
      <c r="F39" s="44">
        <v>953</v>
      </c>
      <c r="G39" s="44">
        <v>1134</v>
      </c>
      <c r="H39" s="44">
        <v>1222</v>
      </c>
      <c r="I39" s="44">
        <v>1098</v>
      </c>
      <c r="J39" s="44">
        <v>1214</v>
      </c>
      <c r="K39" s="44">
        <v>1293</v>
      </c>
      <c r="L39" s="44">
        <v>948</v>
      </c>
      <c r="M39" s="44">
        <v>1084</v>
      </c>
      <c r="N39" s="44">
        <f t="shared" si="14"/>
        <v>12774</v>
      </c>
      <c r="O39" s="11"/>
    </row>
    <row r="40" spans="1:15" ht="15" outlineLevel="2" x14ac:dyDescent="0.2">
      <c r="A40" s="62" t="s">
        <v>45</v>
      </c>
      <c r="B40" s="43">
        <v>3784</v>
      </c>
      <c r="C40" s="43">
        <v>4877</v>
      </c>
      <c r="D40" s="43">
        <v>5753</v>
      </c>
      <c r="E40" s="43">
        <v>5060</v>
      </c>
      <c r="F40" s="43">
        <v>4091</v>
      </c>
      <c r="G40" s="43">
        <v>3392</v>
      </c>
      <c r="H40" s="43">
        <v>2550</v>
      </c>
      <c r="I40" s="43">
        <v>3348</v>
      </c>
      <c r="J40" s="43">
        <v>3439</v>
      </c>
      <c r="K40" s="43">
        <v>6371</v>
      </c>
      <c r="L40" s="43">
        <v>7303</v>
      </c>
      <c r="M40" s="43">
        <v>7764</v>
      </c>
      <c r="N40" s="43">
        <f t="shared" si="14"/>
        <v>57732</v>
      </c>
      <c r="O40" s="10">
        <v>56000</v>
      </c>
    </row>
    <row r="41" spans="1:15" ht="15" outlineLevel="2" x14ac:dyDescent="0.2">
      <c r="A41" s="61" t="s">
        <v>46</v>
      </c>
      <c r="B41" s="44">
        <v>78</v>
      </c>
      <c r="C41" s="44">
        <v>86</v>
      </c>
      <c r="D41" s="44">
        <v>105</v>
      </c>
      <c r="E41" s="44">
        <v>86</v>
      </c>
      <c r="F41" s="44">
        <v>66</v>
      </c>
      <c r="G41" s="44">
        <v>16</v>
      </c>
      <c r="H41" s="44">
        <v>8</v>
      </c>
      <c r="I41" s="44">
        <v>24</v>
      </c>
      <c r="J41" s="44">
        <v>100</v>
      </c>
      <c r="K41" s="44">
        <v>110</v>
      </c>
      <c r="L41" s="44">
        <v>85</v>
      </c>
      <c r="M41" s="44">
        <v>63</v>
      </c>
      <c r="N41" s="44">
        <f t="shared" si="14"/>
        <v>827</v>
      </c>
      <c r="O41" s="11">
        <v>800</v>
      </c>
    </row>
    <row r="42" spans="1:15" ht="15" outlineLevel="2" x14ac:dyDescent="0.2">
      <c r="A42" s="62" t="s">
        <v>47</v>
      </c>
      <c r="B42" s="43">
        <v>1112</v>
      </c>
      <c r="C42" s="43">
        <v>1272</v>
      </c>
      <c r="D42" s="43">
        <v>1398</v>
      </c>
      <c r="E42" s="43">
        <v>1462</v>
      </c>
      <c r="F42" s="43">
        <v>925</v>
      </c>
      <c r="G42" s="43">
        <v>112</v>
      </c>
      <c r="H42" s="43">
        <v>62</v>
      </c>
      <c r="I42" s="43">
        <v>388</v>
      </c>
      <c r="J42" s="43">
        <v>1762</v>
      </c>
      <c r="K42" s="43">
        <v>1674</v>
      </c>
      <c r="L42" s="43">
        <v>1151</v>
      </c>
      <c r="M42" s="43">
        <v>1004</v>
      </c>
      <c r="N42" s="43">
        <f t="shared" si="14"/>
        <v>12322</v>
      </c>
      <c r="O42" s="10">
        <v>13000</v>
      </c>
    </row>
    <row r="43" spans="1:15" ht="30" outlineLevel="2" x14ac:dyDescent="0.2">
      <c r="A43" s="61" t="s">
        <v>48</v>
      </c>
      <c r="B43" s="44">
        <v>78</v>
      </c>
      <c r="C43" s="44">
        <v>156</v>
      </c>
      <c r="D43" s="44">
        <v>169</v>
      </c>
      <c r="E43" s="44">
        <v>133</v>
      </c>
      <c r="F43" s="44">
        <v>113</v>
      </c>
      <c r="G43" s="44">
        <v>56</v>
      </c>
      <c r="H43" s="44">
        <v>11</v>
      </c>
      <c r="I43" s="44">
        <v>40</v>
      </c>
      <c r="J43" s="44">
        <v>113</v>
      </c>
      <c r="K43" s="44">
        <v>187</v>
      </c>
      <c r="L43" s="44">
        <v>159</v>
      </c>
      <c r="M43" s="44">
        <v>60</v>
      </c>
      <c r="N43" s="44">
        <f t="shared" si="14"/>
        <v>1275</v>
      </c>
      <c r="O43" s="11">
        <v>1000</v>
      </c>
    </row>
    <row r="44" spans="1:15" ht="15" outlineLevel="2" x14ac:dyDescent="0.2">
      <c r="A44" s="63" t="s">
        <v>49</v>
      </c>
      <c r="B44" s="45">
        <v>1193</v>
      </c>
      <c r="C44" s="45">
        <v>2920</v>
      </c>
      <c r="D44" s="45">
        <v>2943</v>
      </c>
      <c r="E44" s="45">
        <v>2074</v>
      </c>
      <c r="F44" s="45">
        <v>2717</v>
      </c>
      <c r="G44" s="45">
        <v>1022</v>
      </c>
      <c r="H44" s="45">
        <v>192</v>
      </c>
      <c r="I44" s="45">
        <v>1203</v>
      </c>
      <c r="J44" s="45">
        <v>3715</v>
      </c>
      <c r="K44" s="45">
        <v>4214</v>
      </c>
      <c r="L44" s="45">
        <v>4434</v>
      </c>
      <c r="M44" s="45">
        <v>1341</v>
      </c>
      <c r="N44" s="45">
        <f t="shared" si="14"/>
        <v>27968</v>
      </c>
      <c r="O44" s="14">
        <v>20000</v>
      </c>
    </row>
    <row r="48" spans="1:15" ht="15" x14ac:dyDescent="0.25">
      <c r="A48" s="9" t="s">
        <v>142</v>
      </c>
      <c r="B48" s="9" t="s">
        <v>8</v>
      </c>
      <c r="C48" s="9" t="s">
        <v>9</v>
      </c>
      <c r="D48" s="9" t="s">
        <v>10</v>
      </c>
      <c r="E48" s="9" t="s">
        <v>11</v>
      </c>
      <c r="F48" s="9" t="s">
        <v>12</v>
      </c>
      <c r="G48" s="9" t="s">
        <v>13</v>
      </c>
      <c r="H48" s="9" t="s">
        <v>14</v>
      </c>
      <c r="I48" s="9" t="s">
        <v>15</v>
      </c>
      <c r="J48" s="9" t="s">
        <v>16</v>
      </c>
      <c r="K48" s="9" t="s">
        <v>17</v>
      </c>
      <c r="L48" s="9" t="s">
        <v>18</v>
      </c>
      <c r="M48" s="9" t="s">
        <v>19</v>
      </c>
      <c r="N48" s="9" t="s">
        <v>20</v>
      </c>
      <c r="O48" s="9" t="s">
        <v>88</v>
      </c>
    </row>
    <row r="49" spans="1:18" ht="15" x14ac:dyDescent="0.2">
      <c r="A49" s="60" t="s">
        <v>42</v>
      </c>
      <c r="B49" s="43">
        <v>155910</v>
      </c>
      <c r="C49" s="43">
        <v>170208</v>
      </c>
      <c r="D49" s="43">
        <v>174352</v>
      </c>
      <c r="E49" s="43">
        <v>165398</v>
      </c>
      <c r="F49" s="43">
        <v>166753</v>
      </c>
      <c r="G49" s="43"/>
      <c r="H49" s="43"/>
      <c r="I49" s="43"/>
      <c r="J49" s="43"/>
      <c r="K49" s="43"/>
      <c r="L49" s="43"/>
      <c r="M49" s="43"/>
      <c r="N49" s="10">
        <f>SUM(B49:M49)</f>
        <v>832621</v>
      </c>
      <c r="O49" s="10">
        <v>1950000</v>
      </c>
    </row>
    <row r="50" spans="1:18" ht="28.5" x14ac:dyDescent="0.2">
      <c r="A50" s="64" t="s">
        <v>89</v>
      </c>
      <c r="B50" s="43">
        <v>10190</v>
      </c>
      <c r="C50" s="43">
        <v>10257</v>
      </c>
      <c r="D50" s="43">
        <v>11512</v>
      </c>
      <c r="E50" s="43">
        <v>13172</v>
      </c>
      <c r="F50" s="43">
        <v>11106</v>
      </c>
      <c r="G50" s="43"/>
      <c r="H50" s="43"/>
      <c r="I50" s="43"/>
      <c r="J50" s="43"/>
      <c r="K50" s="43"/>
      <c r="L50" s="43"/>
      <c r="M50" s="43"/>
      <c r="N50" s="10">
        <f t="shared" ref="N50:N62" si="18">SUM(B50:M50)</f>
        <v>56237</v>
      </c>
      <c r="O50" s="10"/>
    </row>
    <row r="51" spans="1:18" ht="15" x14ac:dyDescent="0.2">
      <c r="A51" s="61" t="s">
        <v>83</v>
      </c>
      <c r="B51" s="44">
        <v>139448</v>
      </c>
      <c r="C51" s="44">
        <v>130592</v>
      </c>
      <c r="D51" s="44">
        <v>144219</v>
      </c>
      <c r="E51" s="44">
        <v>129417</v>
      </c>
      <c r="F51" s="44">
        <v>120516</v>
      </c>
      <c r="G51" s="44"/>
      <c r="H51" s="44"/>
      <c r="I51" s="44"/>
      <c r="J51" s="44"/>
      <c r="K51" s="44"/>
      <c r="L51" s="44"/>
      <c r="M51" s="44"/>
      <c r="N51" s="44">
        <f t="shared" si="18"/>
        <v>664192</v>
      </c>
      <c r="O51" s="11">
        <v>1400000</v>
      </c>
      <c r="R51" s="72"/>
    </row>
    <row r="52" spans="1:18" x14ac:dyDescent="0.2">
      <c r="A52" s="6" t="s">
        <v>161</v>
      </c>
      <c r="B52" s="44">
        <f t="shared" ref="B52:M52" si="19">SUM(B51/100*45.28)</f>
        <v>63142.054400000001</v>
      </c>
      <c r="C52" s="44">
        <f t="shared" si="19"/>
        <v>59132.057600000007</v>
      </c>
      <c r="D52" s="44">
        <f t="shared" si="19"/>
        <v>65302.363200000007</v>
      </c>
      <c r="E52" s="44">
        <f t="shared" si="19"/>
        <v>58600.017600000006</v>
      </c>
      <c r="F52" s="44">
        <f t="shared" si="19"/>
        <v>54569.644800000002</v>
      </c>
      <c r="G52" s="44">
        <f t="shared" si="19"/>
        <v>0</v>
      </c>
      <c r="H52" s="44">
        <f t="shared" si="19"/>
        <v>0</v>
      </c>
      <c r="I52" s="44">
        <f t="shared" si="19"/>
        <v>0</v>
      </c>
      <c r="J52" s="44">
        <f t="shared" si="19"/>
        <v>0</v>
      </c>
      <c r="K52" s="44">
        <f t="shared" si="19"/>
        <v>0</v>
      </c>
      <c r="L52" s="44">
        <f t="shared" si="19"/>
        <v>0</v>
      </c>
      <c r="M52" s="44">
        <f t="shared" si="19"/>
        <v>0</v>
      </c>
      <c r="N52" s="44">
        <f t="shared" si="18"/>
        <v>300746.13760000002</v>
      </c>
      <c r="O52" s="11"/>
    </row>
    <row r="53" spans="1:18" ht="15" x14ac:dyDescent="0.2">
      <c r="A53" s="62" t="s">
        <v>126</v>
      </c>
      <c r="B53" s="43">
        <v>266919</v>
      </c>
      <c r="C53" s="43">
        <v>279099</v>
      </c>
      <c r="D53" s="43">
        <v>273796</v>
      </c>
      <c r="E53" s="43">
        <v>257071</v>
      </c>
      <c r="F53" s="43">
        <v>242584</v>
      </c>
      <c r="G53" s="43"/>
      <c r="H53" s="43"/>
      <c r="I53" s="43"/>
      <c r="J53" s="43"/>
      <c r="K53" s="43"/>
      <c r="L53" s="43"/>
      <c r="M53" s="43"/>
      <c r="N53" s="43">
        <f t="shared" si="18"/>
        <v>1319469</v>
      </c>
      <c r="O53" s="10">
        <v>3000000</v>
      </c>
    </row>
    <row r="54" spans="1:18" ht="15" x14ac:dyDescent="0.2">
      <c r="A54" s="62" t="s">
        <v>125</v>
      </c>
      <c r="B54" s="43">
        <v>2128</v>
      </c>
      <c r="C54" s="43">
        <v>2107</v>
      </c>
      <c r="D54" s="43">
        <v>2301</v>
      </c>
      <c r="E54" s="43">
        <v>2218</v>
      </c>
      <c r="F54" s="43">
        <v>1995</v>
      </c>
      <c r="G54" s="43"/>
      <c r="H54" s="43"/>
      <c r="I54" s="43"/>
      <c r="J54" s="43"/>
      <c r="K54" s="43"/>
      <c r="L54" s="43"/>
      <c r="M54" s="43"/>
      <c r="N54" s="43">
        <f t="shared" si="18"/>
        <v>10749</v>
      </c>
      <c r="O54" s="10"/>
    </row>
    <row r="55" spans="1:18" x14ac:dyDescent="0.2">
      <c r="A55" s="78" t="s">
        <v>162</v>
      </c>
      <c r="B55" s="43">
        <f t="shared" ref="B55:M55" si="20">SUM(B54/100*45.28)</f>
        <v>963.55840000000012</v>
      </c>
      <c r="C55" s="43">
        <f t="shared" si="20"/>
        <v>954.04960000000005</v>
      </c>
      <c r="D55" s="43">
        <f t="shared" si="20"/>
        <v>1041.8928000000001</v>
      </c>
      <c r="E55" s="43">
        <f t="shared" si="20"/>
        <v>1004.3104</v>
      </c>
      <c r="F55" s="43">
        <f t="shared" si="20"/>
        <v>903.33600000000001</v>
      </c>
      <c r="G55" s="43">
        <f t="shared" si="20"/>
        <v>0</v>
      </c>
      <c r="H55" s="43">
        <f t="shared" si="20"/>
        <v>0</v>
      </c>
      <c r="I55" s="43">
        <f t="shared" si="20"/>
        <v>0</v>
      </c>
      <c r="J55" s="43">
        <f t="shared" si="20"/>
        <v>0</v>
      </c>
      <c r="K55" s="43">
        <f t="shared" si="20"/>
        <v>0</v>
      </c>
      <c r="L55" s="43">
        <f t="shared" si="20"/>
        <v>0</v>
      </c>
      <c r="M55" s="43">
        <f t="shared" si="20"/>
        <v>0</v>
      </c>
      <c r="N55" s="43">
        <f t="shared" si="18"/>
        <v>4867.1472000000003</v>
      </c>
      <c r="O55" s="10"/>
    </row>
    <row r="56" spans="1:18" ht="15" x14ac:dyDescent="0.2">
      <c r="A56" s="61" t="s">
        <v>44</v>
      </c>
      <c r="B56" s="44">
        <f>1659+1365</f>
        <v>3024</v>
      </c>
      <c r="C56" s="44">
        <v>3526</v>
      </c>
      <c r="D56" s="44">
        <v>3107</v>
      </c>
      <c r="E56" s="44">
        <v>3228</v>
      </c>
      <c r="F56" s="44">
        <v>3188</v>
      </c>
      <c r="G56" s="44"/>
      <c r="H56" s="44"/>
      <c r="I56" s="44"/>
      <c r="J56" s="44"/>
      <c r="K56" s="44"/>
      <c r="L56" s="44"/>
      <c r="M56" s="44"/>
      <c r="N56" s="44">
        <f t="shared" si="18"/>
        <v>16073</v>
      </c>
      <c r="O56" s="11">
        <v>34000</v>
      </c>
    </row>
    <row r="57" spans="1:18" ht="28.5" x14ac:dyDescent="0.2">
      <c r="A57" s="65" t="s">
        <v>90</v>
      </c>
      <c r="B57" s="44">
        <v>1365</v>
      </c>
      <c r="C57" s="44">
        <v>1433</v>
      </c>
      <c r="D57" s="44">
        <v>1277</v>
      </c>
      <c r="E57" s="44">
        <v>1394</v>
      </c>
      <c r="F57" s="44">
        <v>1365</v>
      </c>
      <c r="G57" s="44"/>
      <c r="H57" s="44"/>
      <c r="I57" s="44"/>
      <c r="J57" s="44"/>
      <c r="K57" s="44"/>
      <c r="L57" s="44"/>
      <c r="M57" s="44"/>
      <c r="N57" s="44">
        <f t="shared" si="18"/>
        <v>6834</v>
      </c>
      <c r="O57" s="11"/>
    </row>
    <row r="58" spans="1:18" ht="15" x14ac:dyDescent="0.2">
      <c r="A58" s="62" t="s">
        <v>45</v>
      </c>
      <c r="B58" s="43">
        <v>2795</v>
      </c>
      <c r="C58" s="43">
        <v>4573</v>
      </c>
      <c r="D58" s="43">
        <v>4791</v>
      </c>
      <c r="E58" s="43">
        <v>5573</v>
      </c>
      <c r="F58" s="43">
        <v>3870</v>
      </c>
      <c r="G58" s="43"/>
      <c r="H58" s="43"/>
      <c r="I58" s="43"/>
      <c r="J58" s="43"/>
      <c r="K58" s="43"/>
      <c r="L58" s="43"/>
      <c r="M58" s="43"/>
      <c r="N58" s="43">
        <f t="shared" si="18"/>
        <v>21602</v>
      </c>
      <c r="O58" s="10">
        <v>58000</v>
      </c>
    </row>
    <row r="59" spans="1:18" ht="15" x14ac:dyDescent="0.2">
      <c r="A59" s="61" t="s">
        <v>46</v>
      </c>
      <c r="B59" s="44">
        <v>61</v>
      </c>
      <c r="C59" s="44">
        <v>80</v>
      </c>
      <c r="D59" s="44">
        <v>96</v>
      </c>
      <c r="E59" s="44">
        <v>88</v>
      </c>
      <c r="F59" s="44">
        <v>52</v>
      </c>
      <c r="G59" s="44"/>
      <c r="H59" s="44"/>
      <c r="I59" s="44"/>
      <c r="J59" s="44"/>
      <c r="K59" s="44"/>
      <c r="L59" s="44"/>
      <c r="M59" s="44"/>
      <c r="N59" s="44">
        <f t="shared" si="18"/>
        <v>377</v>
      </c>
      <c r="O59" s="11">
        <v>800</v>
      </c>
    </row>
    <row r="60" spans="1:18" ht="15" x14ac:dyDescent="0.2">
      <c r="A60" s="62" t="s">
        <v>47</v>
      </c>
      <c r="B60" s="43">
        <v>804</v>
      </c>
      <c r="C60" s="43">
        <v>1221</v>
      </c>
      <c r="D60" s="43">
        <v>1427</v>
      </c>
      <c r="E60" s="43">
        <v>1623</v>
      </c>
      <c r="F60" s="43">
        <v>1269</v>
      </c>
      <c r="G60" s="43"/>
      <c r="H60" s="43"/>
      <c r="I60" s="43"/>
      <c r="J60" s="43"/>
      <c r="K60" s="43"/>
      <c r="L60" s="43"/>
      <c r="M60" s="43"/>
      <c r="N60" s="43">
        <f t="shared" si="18"/>
        <v>6344</v>
      </c>
      <c r="O60" s="10">
        <v>11500</v>
      </c>
    </row>
    <row r="61" spans="1:18" ht="30" x14ac:dyDescent="0.2">
      <c r="A61" s="61" t="s">
        <v>48</v>
      </c>
      <c r="B61" s="44">
        <v>62</v>
      </c>
      <c r="C61" s="44">
        <v>142</v>
      </c>
      <c r="D61" s="44">
        <v>131</v>
      </c>
      <c r="E61" s="44">
        <v>142</v>
      </c>
      <c r="F61" s="44">
        <v>114</v>
      </c>
      <c r="G61" s="44"/>
      <c r="H61" s="44"/>
      <c r="I61" s="44"/>
      <c r="J61" s="44"/>
      <c r="K61" s="44"/>
      <c r="L61" s="44"/>
      <c r="M61" s="44"/>
      <c r="N61" s="44">
        <f t="shared" si="18"/>
        <v>591</v>
      </c>
      <c r="O61" s="11">
        <v>1100</v>
      </c>
    </row>
    <row r="62" spans="1:18" ht="15" x14ac:dyDescent="0.2">
      <c r="A62" s="63" t="s">
        <v>49</v>
      </c>
      <c r="B62" s="45">
        <v>1819</v>
      </c>
      <c r="C62" s="45">
        <v>3403</v>
      </c>
      <c r="D62" s="45">
        <v>2856</v>
      </c>
      <c r="E62" s="45">
        <v>3178</v>
      </c>
      <c r="F62" s="45">
        <v>5516</v>
      </c>
      <c r="G62" s="45"/>
      <c r="H62" s="45"/>
      <c r="I62" s="45"/>
      <c r="J62" s="45"/>
      <c r="K62" s="45"/>
      <c r="L62" s="45"/>
      <c r="M62" s="45"/>
      <c r="N62" s="45">
        <f t="shared" si="18"/>
        <v>16772</v>
      </c>
      <c r="O62" s="14">
        <v>25000</v>
      </c>
      <c r="P62" s="72">
        <f>SUM(N49:N62)</f>
        <v>3257474.2848</v>
      </c>
    </row>
    <row r="65" spans="6:6" x14ac:dyDescent="0.2">
      <c r="F65" s="72"/>
    </row>
  </sheetData>
  <dataConsolidate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25" zoomScaleNormal="100" workbookViewId="0">
      <selection activeCell="A45" sqref="A45"/>
    </sheetView>
  </sheetViews>
  <sheetFormatPr defaultRowHeight="14.25" outlineLevelRow="1" x14ac:dyDescent="0.2"/>
  <cols>
    <col min="1" max="1" width="41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39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64</v>
      </c>
      <c r="B5" s="48">
        <v>14726</v>
      </c>
      <c r="C5" s="43">
        <v>15479</v>
      </c>
      <c r="D5" s="43">
        <v>12303</v>
      </c>
      <c r="E5" s="43">
        <v>13494</v>
      </c>
      <c r="F5" s="43">
        <v>25341</v>
      </c>
      <c r="G5" s="43">
        <v>26436</v>
      </c>
      <c r="H5" s="43">
        <v>43916</v>
      </c>
      <c r="I5" s="43">
        <v>31137</v>
      </c>
      <c r="J5" s="43">
        <v>22106</v>
      </c>
      <c r="K5" s="43">
        <v>16093</v>
      </c>
      <c r="L5" s="43">
        <v>18430</v>
      </c>
      <c r="M5" s="43">
        <v>19041</v>
      </c>
      <c r="N5" s="53">
        <f>SUM(B5:M5)</f>
        <v>258502</v>
      </c>
    </row>
    <row r="6" spans="1:14" hidden="1" outlineLevel="1" x14ac:dyDescent="0.2">
      <c r="A6" s="6" t="s">
        <v>65</v>
      </c>
      <c r="B6" s="44">
        <v>1170</v>
      </c>
      <c r="C6" s="44">
        <v>3057</v>
      </c>
      <c r="D6" s="44">
        <v>2628</v>
      </c>
      <c r="E6" s="44">
        <v>2683</v>
      </c>
      <c r="F6" s="44">
        <v>7139</v>
      </c>
      <c r="G6" s="44">
        <v>3158</v>
      </c>
      <c r="H6" s="44">
        <v>6434</v>
      </c>
      <c r="I6" s="44">
        <v>957</v>
      </c>
      <c r="J6" s="44">
        <v>2279</v>
      </c>
      <c r="K6" s="44">
        <v>2749</v>
      </c>
      <c r="L6" s="44">
        <v>2822</v>
      </c>
      <c r="M6" s="44">
        <v>3586</v>
      </c>
      <c r="N6" s="54">
        <f t="shared" ref="N6:N11" si="0">SUM(B6:M6)</f>
        <v>38662</v>
      </c>
    </row>
    <row r="7" spans="1:14" ht="25.5" hidden="1" outlineLevel="1" x14ac:dyDescent="0.2">
      <c r="A7" s="7" t="s">
        <v>66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53">
        <f t="shared" si="0"/>
        <v>0</v>
      </c>
    </row>
    <row r="8" spans="1:14" hidden="1" outlineLevel="1" x14ac:dyDescent="0.2">
      <c r="A8" s="6" t="s">
        <v>67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54">
        <f t="shared" si="0"/>
        <v>0</v>
      </c>
    </row>
    <row r="9" spans="1:14" hidden="1" outlineLevel="1" x14ac:dyDescent="0.2">
      <c r="A9" s="7" t="s">
        <v>68</v>
      </c>
      <c r="B9" s="43">
        <v>152</v>
      </c>
      <c r="C9" s="43">
        <v>129</v>
      </c>
      <c r="D9" s="43">
        <v>129</v>
      </c>
      <c r="E9" s="43">
        <v>118</v>
      </c>
      <c r="F9" s="43">
        <v>393</v>
      </c>
      <c r="G9" s="43">
        <v>372</v>
      </c>
      <c r="H9" s="43">
        <v>785</v>
      </c>
      <c r="I9" s="43">
        <v>468</v>
      </c>
      <c r="J9" s="43">
        <v>76</v>
      </c>
      <c r="K9" s="43">
        <v>152</v>
      </c>
      <c r="L9" s="43">
        <v>124</v>
      </c>
      <c r="M9" s="43">
        <v>112</v>
      </c>
      <c r="N9" s="53">
        <f t="shared" si="0"/>
        <v>3010</v>
      </c>
    </row>
    <row r="10" spans="1:14" hidden="1" outlineLevel="1" x14ac:dyDescent="0.2">
      <c r="A10" s="6" t="s">
        <v>69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54">
        <f t="shared" si="0"/>
        <v>0</v>
      </c>
    </row>
    <row r="11" spans="1:14" hidden="1" outlineLevel="1" x14ac:dyDescent="0.2">
      <c r="A11" s="7" t="s">
        <v>70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53">
        <f t="shared" si="0"/>
        <v>0</v>
      </c>
    </row>
    <row r="12" spans="1:14" hidden="1" outlineLevel="1" x14ac:dyDescent="0.2">
      <c r="A12" s="12" t="s">
        <v>71</v>
      </c>
      <c r="B12" s="49">
        <v>1056</v>
      </c>
      <c r="C12" s="49">
        <v>839</v>
      </c>
      <c r="D12" s="49">
        <v>824</v>
      </c>
      <c r="E12" s="49">
        <v>782</v>
      </c>
      <c r="F12" s="49">
        <v>1249</v>
      </c>
      <c r="G12" s="49">
        <v>708</v>
      </c>
      <c r="H12" s="49">
        <v>1643</v>
      </c>
      <c r="I12" s="49">
        <v>621</v>
      </c>
      <c r="J12" s="49">
        <v>991</v>
      </c>
      <c r="K12" s="49">
        <v>959</v>
      </c>
      <c r="L12" s="49">
        <v>862</v>
      </c>
      <c r="M12" s="49">
        <v>1040</v>
      </c>
      <c r="N12" s="52">
        <f>SUM(B12:M12)</f>
        <v>11574</v>
      </c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4" hidden="1" outlineLevel="1" x14ac:dyDescent="0.2">
      <c r="A15" s="2" t="s">
        <v>22</v>
      </c>
      <c r="B15" s="48" t="s">
        <v>23</v>
      </c>
      <c r="C15" s="48" t="s">
        <v>24</v>
      </c>
      <c r="D15" s="48" t="s">
        <v>25</v>
      </c>
      <c r="E15" s="48" t="s">
        <v>26</v>
      </c>
      <c r="F15" s="48" t="s">
        <v>27</v>
      </c>
      <c r="G15" s="48" t="s">
        <v>28</v>
      </c>
      <c r="H15" s="48" t="s">
        <v>29</v>
      </c>
      <c r="I15" s="48" t="s">
        <v>30</v>
      </c>
      <c r="J15" s="48" t="s">
        <v>31</v>
      </c>
      <c r="K15" s="48" t="s">
        <v>32</v>
      </c>
      <c r="L15" s="48" t="s">
        <v>33</v>
      </c>
      <c r="M15" s="48" t="s">
        <v>34</v>
      </c>
      <c r="N15" t="s">
        <v>35</v>
      </c>
    </row>
    <row r="16" spans="1:14" hidden="1" outlineLevel="1" x14ac:dyDescent="0.2">
      <c r="A16" s="2" t="s">
        <v>73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2" t="s">
        <v>72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collapsed="1" x14ac:dyDescent="0.2"/>
    <row r="30" spans="1:14" ht="15" outlineLevel="1" x14ac:dyDescent="0.25">
      <c r="A30" s="9" t="s">
        <v>96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outlineLevel="1" x14ac:dyDescent="0.2">
      <c r="A31" s="5" t="s">
        <v>64</v>
      </c>
      <c r="B31" s="48">
        <v>12381</v>
      </c>
      <c r="C31" s="43">
        <v>16369</v>
      </c>
      <c r="D31" s="43">
        <v>14356</v>
      </c>
      <c r="E31" s="43">
        <v>15505</v>
      </c>
      <c r="F31" s="43">
        <v>27662</v>
      </c>
      <c r="G31" s="43">
        <v>37989</v>
      </c>
      <c r="H31" s="43">
        <v>65089</v>
      </c>
      <c r="I31" s="43">
        <v>44358</v>
      </c>
      <c r="J31" s="43">
        <v>27177</v>
      </c>
      <c r="K31" s="43">
        <v>17282</v>
      </c>
      <c r="L31" s="43">
        <v>20406</v>
      </c>
      <c r="M31" s="43">
        <v>24461</v>
      </c>
      <c r="N31" s="53">
        <f>SUM(B31:M31)</f>
        <v>323035</v>
      </c>
    </row>
    <row r="32" spans="1:14" outlineLevel="1" x14ac:dyDescent="0.2">
      <c r="A32" s="6" t="s">
        <v>65</v>
      </c>
      <c r="B32" s="44">
        <v>4381</v>
      </c>
      <c r="C32" s="44">
        <v>2713</v>
      </c>
      <c r="D32" s="44">
        <v>1533</v>
      </c>
      <c r="E32" s="44">
        <v>2922</v>
      </c>
      <c r="F32" s="44">
        <v>6874</v>
      </c>
      <c r="G32" s="44">
        <v>4030</v>
      </c>
      <c r="H32" s="44">
        <v>8593</v>
      </c>
      <c r="I32" s="44">
        <v>3064</v>
      </c>
      <c r="J32" s="44">
        <v>577</v>
      </c>
      <c r="K32" s="44">
        <v>2941</v>
      </c>
      <c r="L32" s="44">
        <v>3903</v>
      </c>
      <c r="M32" s="44">
        <v>2226</v>
      </c>
      <c r="N32" s="54">
        <f>SUM(B32:M32)</f>
        <v>43757</v>
      </c>
    </row>
    <row r="33" spans="1:14" ht="25.5" outlineLevel="1" x14ac:dyDescent="0.2">
      <c r="A33" s="7" t="s">
        <v>66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53"/>
    </row>
    <row r="34" spans="1:14" outlineLevel="1" x14ac:dyDescent="0.2">
      <c r="A34" s="6" t="s">
        <v>67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54"/>
    </row>
    <row r="35" spans="1:14" outlineLevel="1" x14ac:dyDescent="0.2">
      <c r="A35" s="7" t="s">
        <v>68</v>
      </c>
      <c r="B35" s="43">
        <v>116</v>
      </c>
      <c r="C35" s="43">
        <v>116</v>
      </c>
      <c r="D35" s="43">
        <v>107</v>
      </c>
      <c r="E35" s="43">
        <v>151</v>
      </c>
      <c r="F35" s="43">
        <v>380</v>
      </c>
      <c r="G35" s="43">
        <v>480</v>
      </c>
      <c r="H35" s="43">
        <v>569</v>
      </c>
      <c r="I35" s="43">
        <v>496</v>
      </c>
      <c r="J35" s="43">
        <v>136</v>
      </c>
      <c r="K35" s="43">
        <v>149</v>
      </c>
      <c r="L35" s="43">
        <v>207</v>
      </c>
      <c r="M35" s="43">
        <v>162</v>
      </c>
      <c r="N35" s="53">
        <f>SUM(B35:M35)</f>
        <v>3069</v>
      </c>
    </row>
    <row r="36" spans="1:14" outlineLevel="1" x14ac:dyDescent="0.2">
      <c r="A36" s="6" t="s">
        <v>69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54"/>
    </row>
    <row r="37" spans="1:14" outlineLevel="1" x14ac:dyDescent="0.2">
      <c r="A37" s="7" t="s">
        <v>70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53"/>
    </row>
    <row r="38" spans="1:14" outlineLevel="1" x14ac:dyDescent="0.2">
      <c r="A38" s="12" t="s">
        <v>71</v>
      </c>
      <c r="B38" s="49">
        <v>1014</v>
      </c>
      <c r="C38" s="49">
        <v>860</v>
      </c>
      <c r="D38" s="49">
        <v>513</v>
      </c>
      <c r="E38" s="49">
        <v>713</v>
      </c>
      <c r="F38" s="49">
        <v>956</v>
      </c>
      <c r="G38" s="49">
        <v>637</v>
      </c>
      <c r="H38" s="49">
        <v>1671</v>
      </c>
      <c r="I38" s="49">
        <v>1401</v>
      </c>
      <c r="J38" s="49">
        <v>890</v>
      </c>
      <c r="K38" s="49">
        <v>740</v>
      </c>
      <c r="L38" s="49">
        <v>925</v>
      </c>
      <c r="M38" s="49">
        <v>1090</v>
      </c>
      <c r="N38" s="52">
        <f>SUM(B38:M38)</f>
        <v>11410</v>
      </c>
    </row>
    <row r="39" spans="1:14" outlineLevel="1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4" outlineLevel="1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4" s="48" customFormat="1" outlineLevel="1" x14ac:dyDescent="0.2">
      <c r="A41" s="73" t="s">
        <v>73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1:14" outlineLevel="1" x14ac:dyDescent="0.2">
      <c r="A42" s="74" t="s">
        <v>72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</row>
    <row r="43" spans="1:14" x14ac:dyDescent="0.2">
      <c r="A43" s="2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6" spans="1:14" ht="15" x14ac:dyDescent="0.25">
      <c r="A46" s="9" t="s">
        <v>141</v>
      </c>
      <c r="B46" s="9" t="s">
        <v>8</v>
      </c>
      <c r="C46" s="9" t="s">
        <v>9</v>
      </c>
      <c r="D46" s="9" t="s">
        <v>10</v>
      </c>
      <c r="E46" s="9" t="s">
        <v>11</v>
      </c>
      <c r="F46" s="9" t="s">
        <v>12</v>
      </c>
      <c r="G46" s="9" t="s">
        <v>13</v>
      </c>
      <c r="H46" s="9" t="s">
        <v>14</v>
      </c>
      <c r="I46" s="9" t="s">
        <v>15</v>
      </c>
      <c r="J46" s="9" t="s">
        <v>16</v>
      </c>
      <c r="K46" s="9" t="s">
        <v>17</v>
      </c>
      <c r="L46" s="9" t="s">
        <v>18</v>
      </c>
      <c r="M46" s="9" t="s">
        <v>19</v>
      </c>
      <c r="N46" s="9" t="s">
        <v>20</v>
      </c>
    </row>
    <row r="47" spans="1:14" x14ac:dyDescent="0.2">
      <c r="A47" s="5" t="s">
        <v>64</v>
      </c>
      <c r="B47" s="48">
        <v>12007</v>
      </c>
      <c r="C47" s="43">
        <v>13841</v>
      </c>
      <c r="D47" s="43">
        <v>13900</v>
      </c>
      <c r="E47" s="43">
        <v>13874</v>
      </c>
      <c r="F47" s="43">
        <v>23776</v>
      </c>
      <c r="G47" s="43"/>
      <c r="H47" s="43"/>
      <c r="I47" s="43"/>
      <c r="J47" s="43"/>
      <c r="K47" s="43"/>
      <c r="L47" s="43"/>
      <c r="M47" s="43"/>
      <c r="N47" s="53">
        <f>SUM(B47:M47)</f>
        <v>77398</v>
      </c>
    </row>
    <row r="48" spans="1:14" x14ac:dyDescent="0.2">
      <c r="A48" s="6" t="s">
        <v>65</v>
      </c>
      <c r="B48" s="44">
        <v>3759</v>
      </c>
      <c r="C48" s="44">
        <v>2175</v>
      </c>
      <c r="D48" s="44">
        <v>1943</v>
      </c>
      <c r="E48" s="44">
        <v>3536</v>
      </c>
      <c r="F48" s="44">
        <v>7061</v>
      </c>
      <c r="G48" s="44"/>
      <c r="H48" s="44"/>
      <c r="I48" s="44"/>
      <c r="J48" s="44"/>
      <c r="K48" s="44"/>
      <c r="L48" s="44"/>
      <c r="M48" s="44"/>
      <c r="N48" s="91">
        <f t="shared" ref="N48:N54" si="1">SUM(B48:M48)</f>
        <v>18474</v>
      </c>
    </row>
    <row r="49" spans="1:15" ht="25.5" x14ac:dyDescent="0.2">
      <c r="A49" s="7" t="s">
        <v>66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53">
        <f t="shared" si="1"/>
        <v>0</v>
      </c>
    </row>
    <row r="50" spans="1:15" x14ac:dyDescent="0.2">
      <c r="A50" s="6" t="s">
        <v>67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91">
        <f t="shared" si="1"/>
        <v>0</v>
      </c>
    </row>
    <row r="51" spans="1:15" x14ac:dyDescent="0.2">
      <c r="A51" s="7" t="s">
        <v>68</v>
      </c>
      <c r="B51" s="43">
        <v>86</v>
      </c>
      <c r="C51" s="43">
        <v>99</v>
      </c>
      <c r="D51" s="43">
        <v>1269</v>
      </c>
      <c r="E51" s="43">
        <v>94</v>
      </c>
      <c r="F51" s="43">
        <v>276</v>
      </c>
      <c r="G51" s="43"/>
      <c r="H51" s="43"/>
      <c r="I51" s="43"/>
      <c r="J51" s="43"/>
      <c r="K51" s="43"/>
      <c r="L51" s="43"/>
      <c r="M51" s="43"/>
      <c r="N51" s="53">
        <f t="shared" si="1"/>
        <v>1824</v>
      </c>
    </row>
    <row r="52" spans="1:15" x14ac:dyDescent="0.2">
      <c r="A52" s="6" t="s">
        <v>69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91">
        <f t="shared" si="1"/>
        <v>0</v>
      </c>
    </row>
    <row r="53" spans="1:15" x14ac:dyDescent="0.2">
      <c r="A53" s="7" t="s">
        <v>70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53">
        <f t="shared" si="1"/>
        <v>0</v>
      </c>
    </row>
    <row r="54" spans="1:15" x14ac:dyDescent="0.2">
      <c r="A54" s="12" t="s">
        <v>71</v>
      </c>
      <c r="B54" s="49">
        <v>588</v>
      </c>
      <c r="C54" s="49">
        <v>692</v>
      </c>
      <c r="D54" s="49">
        <v>598</v>
      </c>
      <c r="E54" s="49">
        <v>417</v>
      </c>
      <c r="F54" s="49">
        <v>1003</v>
      </c>
      <c r="G54" s="49"/>
      <c r="H54" s="49"/>
      <c r="I54" s="49"/>
      <c r="J54" s="49"/>
      <c r="K54" s="49"/>
      <c r="L54" s="49"/>
      <c r="M54" s="49"/>
      <c r="N54" s="105">
        <f t="shared" si="1"/>
        <v>3298</v>
      </c>
    </row>
    <row r="55" spans="1:1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5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1:15" x14ac:dyDescent="0.2">
      <c r="A57" s="73" t="s">
        <v>73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5" x14ac:dyDescent="0.2">
      <c r="A58" s="74" t="s">
        <v>72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37" workbookViewId="0">
      <selection activeCell="F51" sqref="F51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40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74</v>
      </c>
      <c r="B5" s="43">
        <v>5851</v>
      </c>
      <c r="C5" s="43">
        <v>3874</v>
      </c>
      <c r="D5" s="43">
        <v>10543</v>
      </c>
      <c r="E5" s="43">
        <v>4067</v>
      </c>
      <c r="F5" s="43">
        <v>8755</v>
      </c>
      <c r="G5" s="43">
        <v>0</v>
      </c>
      <c r="H5" s="43">
        <v>0</v>
      </c>
      <c r="I5" s="43">
        <v>0</v>
      </c>
      <c r="J5" s="43">
        <v>4511</v>
      </c>
      <c r="K5" s="43">
        <v>4760</v>
      </c>
      <c r="L5" s="43">
        <v>7989</v>
      </c>
      <c r="M5" s="43">
        <v>10118</v>
      </c>
      <c r="N5" s="53">
        <f>SUM(B5:M5)</f>
        <v>60468</v>
      </c>
    </row>
    <row r="6" spans="1:14" hidden="1" outlineLevel="1" x14ac:dyDescent="0.2">
      <c r="A6" s="6" t="s">
        <v>75</v>
      </c>
      <c r="B6" s="44">
        <v>13</v>
      </c>
      <c r="C6" s="44">
        <v>10</v>
      </c>
      <c r="D6" s="44">
        <v>25</v>
      </c>
      <c r="E6" s="44">
        <v>14</v>
      </c>
      <c r="F6" s="44">
        <v>33</v>
      </c>
      <c r="G6" s="44">
        <v>0</v>
      </c>
      <c r="H6" s="44">
        <v>0</v>
      </c>
      <c r="I6" s="44">
        <v>0</v>
      </c>
      <c r="J6" s="44">
        <v>14</v>
      </c>
      <c r="K6" s="44">
        <v>16</v>
      </c>
      <c r="L6" s="44">
        <v>24</v>
      </c>
      <c r="M6" s="44">
        <v>26</v>
      </c>
      <c r="N6" s="54">
        <f t="shared" ref="N6:N10" si="0">SUM(B6:M6)</f>
        <v>175</v>
      </c>
    </row>
    <row r="7" spans="1:14" hidden="1" outlineLevel="1" x14ac:dyDescent="0.2">
      <c r="A7" s="7" t="s">
        <v>76</v>
      </c>
      <c r="B7" s="43">
        <v>0</v>
      </c>
      <c r="C7" s="43">
        <v>3</v>
      </c>
      <c r="D7" s="43">
        <v>15</v>
      </c>
      <c r="E7" s="43">
        <v>2</v>
      </c>
      <c r="F7" s="43">
        <v>2</v>
      </c>
      <c r="G7" s="43">
        <v>0</v>
      </c>
      <c r="H7" s="43">
        <v>0</v>
      </c>
      <c r="I7" s="43">
        <v>0</v>
      </c>
      <c r="J7" s="43">
        <v>2</v>
      </c>
      <c r="K7" s="43">
        <v>2</v>
      </c>
      <c r="L7" s="43">
        <v>8</v>
      </c>
      <c r="M7" s="43">
        <v>11</v>
      </c>
      <c r="N7" s="53">
        <f t="shared" si="0"/>
        <v>45</v>
      </c>
    </row>
    <row r="8" spans="1:14" hidden="1" outlineLevel="1" x14ac:dyDescent="0.2">
      <c r="A8" s="6" t="s">
        <v>77</v>
      </c>
      <c r="B8" s="44">
        <v>0</v>
      </c>
      <c r="C8" s="44">
        <v>46</v>
      </c>
      <c r="D8" s="44">
        <v>6544</v>
      </c>
      <c r="E8" s="44">
        <v>119</v>
      </c>
      <c r="F8" s="44">
        <v>144</v>
      </c>
      <c r="G8" s="44">
        <v>0</v>
      </c>
      <c r="H8" s="44">
        <v>0</v>
      </c>
      <c r="I8" s="44">
        <v>0</v>
      </c>
      <c r="J8" s="44">
        <v>115</v>
      </c>
      <c r="K8" s="44">
        <v>111</v>
      </c>
      <c r="L8" s="44">
        <v>4144</v>
      </c>
      <c r="M8" s="44">
        <v>2313</v>
      </c>
      <c r="N8" s="54">
        <f t="shared" si="0"/>
        <v>13536</v>
      </c>
    </row>
    <row r="9" spans="1:14" hidden="1" outlineLevel="1" x14ac:dyDescent="0.2">
      <c r="A9" s="7" t="s">
        <v>78</v>
      </c>
      <c r="B9" s="43">
        <v>0</v>
      </c>
      <c r="C9" s="43">
        <v>1</v>
      </c>
      <c r="D9" s="43">
        <v>9</v>
      </c>
      <c r="E9" s="43">
        <v>7</v>
      </c>
      <c r="F9" s="43">
        <v>11</v>
      </c>
      <c r="G9" s="43">
        <v>0</v>
      </c>
      <c r="H9" s="43">
        <v>1</v>
      </c>
      <c r="I9" s="43">
        <v>5</v>
      </c>
      <c r="J9" s="43">
        <v>3</v>
      </c>
      <c r="K9" s="43">
        <v>8</v>
      </c>
      <c r="L9" s="43">
        <v>7</v>
      </c>
      <c r="M9" s="43">
        <v>26</v>
      </c>
      <c r="N9" s="53">
        <f t="shared" si="0"/>
        <v>78</v>
      </c>
    </row>
    <row r="10" spans="1:14" hidden="1" outlineLevel="1" x14ac:dyDescent="0.2">
      <c r="A10" s="12" t="s">
        <v>79</v>
      </c>
      <c r="B10" s="49">
        <v>2</v>
      </c>
      <c r="C10" s="49">
        <v>3</v>
      </c>
      <c r="D10" s="49">
        <v>0</v>
      </c>
      <c r="E10" s="49">
        <v>2</v>
      </c>
      <c r="F10" s="49">
        <v>1</v>
      </c>
      <c r="G10" s="49">
        <v>0</v>
      </c>
      <c r="H10" s="49">
        <v>0</v>
      </c>
      <c r="I10" s="49">
        <v>0</v>
      </c>
      <c r="J10" s="49">
        <v>1</v>
      </c>
      <c r="K10" s="49">
        <v>3</v>
      </c>
      <c r="L10" s="49">
        <v>2</v>
      </c>
      <c r="M10" s="49">
        <v>1</v>
      </c>
      <c r="N10" s="52">
        <f t="shared" si="0"/>
        <v>15</v>
      </c>
    </row>
    <row r="11" spans="1:14" hidden="1" outlineLevel="1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4" hidden="1" outlineLevel="1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A14" s="17" t="s">
        <v>80</v>
      </c>
      <c r="B14" s="51">
        <v>84.2</v>
      </c>
      <c r="C14" s="51">
        <v>93.8</v>
      </c>
      <c r="D14" s="51">
        <v>91.7</v>
      </c>
      <c r="E14" s="51">
        <v>74</v>
      </c>
      <c r="F14" s="51">
        <v>76.5</v>
      </c>
      <c r="G14" s="51">
        <v>0</v>
      </c>
      <c r="H14" s="51">
        <v>0</v>
      </c>
      <c r="I14" s="51">
        <v>0</v>
      </c>
      <c r="J14" s="51">
        <v>90.29</v>
      </c>
      <c r="K14" s="51">
        <v>82.1</v>
      </c>
      <c r="L14" s="51">
        <v>90</v>
      </c>
      <c r="M14" s="51">
        <v>100</v>
      </c>
      <c r="N14" s="18"/>
    </row>
    <row r="15" spans="1:14" hidden="1" outlineLevel="1" x14ac:dyDescent="0.2">
      <c r="A15" s="6" t="s">
        <v>81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11"/>
    </row>
    <row r="16" spans="1:14" hidden="1" outlineLevel="1" x14ac:dyDescent="0.2">
      <c r="A16" s="13" t="s">
        <v>82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14"/>
    </row>
    <row r="17" spans="1:14" hidden="1" outlineLevel="1" x14ac:dyDescent="0.2"/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hidden="1" outlineLevel="1" x14ac:dyDescent="0.2"/>
    <row r="26" spans="1:14" collapsed="1" x14ac:dyDescent="0.2"/>
    <row r="30" spans="1:14" ht="15" outlineLevel="2" x14ac:dyDescent="0.25">
      <c r="A30" s="9" t="s">
        <v>97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outlineLevel="2" x14ac:dyDescent="0.2">
      <c r="A31" s="5" t="s">
        <v>74</v>
      </c>
      <c r="B31" s="43">
        <v>2530</v>
      </c>
      <c r="C31" s="43">
        <v>3755</v>
      </c>
      <c r="D31" s="43">
        <v>9383</v>
      </c>
      <c r="E31" s="43">
        <v>5607</v>
      </c>
      <c r="F31" s="43">
        <v>10960</v>
      </c>
      <c r="G31" s="43">
        <v>828</v>
      </c>
      <c r="H31" s="43">
        <v>0</v>
      </c>
      <c r="I31" s="43">
        <v>1204</v>
      </c>
      <c r="J31" s="43">
        <v>8996</v>
      </c>
      <c r="K31" s="43">
        <v>12075</v>
      </c>
      <c r="L31" s="43">
        <v>5172</v>
      </c>
      <c r="M31" s="43">
        <v>8809</v>
      </c>
      <c r="N31" s="53">
        <f>SUM(B31:M31)</f>
        <v>69319</v>
      </c>
    </row>
    <row r="32" spans="1:14" outlineLevel="2" x14ac:dyDescent="0.2">
      <c r="A32" s="6" t="s">
        <v>75</v>
      </c>
      <c r="B32" s="44">
        <v>10</v>
      </c>
      <c r="C32" s="44">
        <v>12</v>
      </c>
      <c r="D32" s="44">
        <v>20</v>
      </c>
      <c r="E32" s="44">
        <v>15</v>
      </c>
      <c r="F32" s="44">
        <v>19</v>
      </c>
      <c r="G32" s="44">
        <v>2</v>
      </c>
      <c r="H32" s="44">
        <v>0</v>
      </c>
      <c r="I32" s="44">
        <v>2</v>
      </c>
      <c r="J32" s="44">
        <v>22</v>
      </c>
      <c r="K32" s="44">
        <v>21</v>
      </c>
      <c r="L32" s="44">
        <v>17</v>
      </c>
      <c r="M32" s="44">
        <v>19</v>
      </c>
      <c r="N32" s="91">
        <f t="shared" ref="N32:N41" si="1">SUM(B32:M32)</f>
        <v>159</v>
      </c>
    </row>
    <row r="33" spans="1:14" outlineLevel="2" x14ac:dyDescent="0.2">
      <c r="A33" s="7" t="s">
        <v>76</v>
      </c>
      <c r="B33" s="43">
        <v>1</v>
      </c>
      <c r="C33" s="43">
        <v>2</v>
      </c>
      <c r="D33" s="43">
        <v>11</v>
      </c>
      <c r="E33" s="43">
        <v>4</v>
      </c>
      <c r="F33" s="43">
        <v>2</v>
      </c>
      <c r="G33" s="43">
        <v>0</v>
      </c>
      <c r="H33" s="43">
        <v>0</v>
      </c>
      <c r="I33" s="43">
        <v>0</v>
      </c>
      <c r="J33" s="43">
        <v>5</v>
      </c>
      <c r="K33" s="43">
        <v>8</v>
      </c>
      <c r="L33" s="43">
        <v>0</v>
      </c>
      <c r="M33" s="43">
        <v>2</v>
      </c>
      <c r="N33" s="53">
        <f t="shared" si="1"/>
        <v>35</v>
      </c>
    </row>
    <row r="34" spans="1:14" outlineLevel="2" x14ac:dyDescent="0.2">
      <c r="A34" s="6" t="s">
        <v>77</v>
      </c>
      <c r="B34" s="44">
        <v>11</v>
      </c>
      <c r="C34" s="44">
        <v>64</v>
      </c>
      <c r="D34" s="44">
        <v>5401</v>
      </c>
      <c r="E34" s="44">
        <v>146</v>
      </c>
      <c r="F34" s="44">
        <v>131</v>
      </c>
      <c r="G34" s="44">
        <v>0</v>
      </c>
      <c r="H34" s="44">
        <v>0</v>
      </c>
      <c r="I34" s="44">
        <v>0</v>
      </c>
      <c r="J34" s="44">
        <v>805</v>
      </c>
      <c r="K34" s="44">
        <v>7000</v>
      </c>
      <c r="L34" s="44">
        <v>0</v>
      </c>
      <c r="M34" s="44">
        <v>617</v>
      </c>
      <c r="N34" s="91">
        <f t="shared" si="1"/>
        <v>14175</v>
      </c>
    </row>
    <row r="35" spans="1:14" outlineLevel="2" x14ac:dyDescent="0.2">
      <c r="A35" s="7" t="s">
        <v>78</v>
      </c>
      <c r="B35" s="43">
        <v>1</v>
      </c>
      <c r="C35" s="43">
        <v>3</v>
      </c>
      <c r="D35" s="43">
        <v>4</v>
      </c>
      <c r="E35" s="43">
        <v>9</v>
      </c>
      <c r="F35" s="43">
        <v>12</v>
      </c>
      <c r="G35" s="43">
        <v>0</v>
      </c>
      <c r="H35" s="43">
        <v>0</v>
      </c>
      <c r="I35" s="43">
        <v>3</v>
      </c>
      <c r="J35" s="43">
        <v>2</v>
      </c>
      <c r="K35" s="43">
        <v>6</v>
      </c>
      <c r="L35" s="43">
        <v>8</v>
      </c>
      <c r="M35" s="43">
        <v>10</v>
      </c>
      <c r="N35" s="53">
        <f t="shared" si="1"/>
        <v>58</v>
      </c>
    </row>
    <row r="36" spans="1:14" outlineLevel="2" x14ac:dyDescent="0.2">
      <c r="A36" s="12" t="s">
        <v>79</v>
      </c>
      <c r="B36" s="49">
        <v>1</v>
      </c>
      <c r="C36" s="49">
        <v>1</v>
      </c>
      <c r="D36" s="49">
        <v>1</v>
      </c>
      <c r="E36" s="49">
        <v>1</v>
      </c>
      <c r="F36" s="49">
        <v>2</v>
      </c>
      <c r="G36" s="49">
        <v>0</v>
      </c>
      <c r="H36" s="49">
        <v>0</v>
      </c>
      <c r="I36" s="49">
        <v>0</v>
      </c>
      <c r="J36" s="49">
        <v>1</v>
      </c>
      <c r="K36" s="49">
        <v>1</v>
      </c>
      <c r="L36" s="49">
        <v>1</v>
      </c>
      <c r="M36" s="49">
        <v>4</v>
      </c>
      <c r="N36" s="105">
        <f t="shared" si="1"/>
        <v>13</v>
      </c>
    </row>
    <row r="37" spans="1:14" outlineLevel="2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3"/>
    </row>
    <row r="38" spans="1:14" outlineLevel="2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84"/>
    </row>
    <row r="39" spans="1:14" outlineLevel="2" x14ac:dyDescent="0.2">
      <c r="A39" s="17" t="s">
        <v>80</v>
      </c>
      <c r="B39" s="51">
        <v>97.77</v>
      </c>
      <c r="C39" s="51">
        <v>90.19</v>
      </c>
      <c r="D39" s="51">
        <v>96.21</v>
      </c>
      <c r="E39" s="51">
        <v>95.89</v>
      </c>
      <c r="F39" s="51">
        <v>86.75</v>
      </c>
      <c r="G39" s="51">
        <v>0</v>
      </c>
      <c r="H39" s="51">
        <v>0</v>
      </c>
      <c r="I39" s="51">
        <v>0</v>
      </c>
      <c r="J39" s="51">
        <v>85.03</v>
      </c>
      <c r="K39" s="51">
        <v>95.24</v>
      </c>
      <c r="L39" s="51">
        <v>85.13</v>
      </c>
      <c r="M39" s="51">
        <v>91.33</v>
      </c>
      <c r="N39" s="53">
        <f t="shared" si="1"/>
        <v>823.54</v>
      </c>
    </row>
    <row r="40" spans="1:14" outlineLevel="2" x14ac:dyDescent="0.2">
      <c r="A40" s="6" t="s">
        <v>81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91">
        <f t="shared" si="1"/>
        <v>0</v>
      </c>
    </row>
    <row r="41" spans="1:14" outlineLevel="2" x14ac:dyDescent="0.2">
      <c r="A41" s="13" t="s">
        <v>82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84">
        <f t="shared" si="1"/>
        <v>0</v>
      </c>
    </row>
    <row r="45" spans="1:14" ht="15" x14ac:dyDescent="0.25">
      <c r="A45" s="9" t="s">
        <v>140</v>
      </c>
      <c r="B45" s="9" t="s">
        <v>8</v>
      </c>
      <c r="C45" s="9" t="s">
        <v>9</v>
      </c>
      <c r="D45" s="9" t="s">
        <v>10</v>
      </c>
      <c r="E45" s="9" t="s">
        <v>11</v>
      </c>
      <c r="F45" s="9" t="s">
        <v>12</v>
      </c>
      <c r="G45" s="9" t="s">
        <v>13</v>
      </c>
      <c r="H45" s="9" t="s">
        <v>14</v>
      </c>
      <c r="I45" s="9" t="s">
        <v>15</v>
      </c>
      <c r="J45" s="9" t="s">
        <v>16</v>
      </c>
      <c r="K45" s="9" t="s">
        <v>17</v>
      </c>
      <c r="L45" s="9" t="s">
        <v>18</v>
      </c>
      <c r="M45" s="9" t="s">
        <v>19</v>
      </c>
      <c r="N45" s="9" t="s">
        <v>20</v>
      </c>
    </row>
    <row r="46" spans="1:14" x14ac:dyDescent="0.2">
      <c r="A46" s="5" t="s">
        <v>74</v>
      </c>
      <c r="B46" s="43">
        <v>4399</v>
      </c>
      <c r="C46" s="43">
        <v>6382</v>
      </c>
      <c r="D46" s="43">
        <v>9643</v>
      </c>
      <c r="E46" s="43">
        <v>6600</v>
      </c>
      <c r="F46" s="43">
        <v>12809</v>
      </c>
      <c r="G46" s="43"/>
      <c r="H46" s="43"/>
      <c r="I46" s="43"/>
      <c r="J46" s="43"/>
      <c r="K46" s="43"/>
      <c r="L46" s="43"/>
      <c r="M46" s="43"/>
      <c r="N46" s="53">
        <f>SUM(B46:M46)</f>
        <v>39833</v>
      </c>
    </row>
    <row r="47" spans="1:14" x14ac:dyDescent="0.2">
      <c r="A47" s="6" t="s">
        <v>145</v>
      </c>
      <c r="B47" s="44">
        <v>100</v>
      </c>
      <c r="C47" s="44">
        <v>95.78</v>
      </c>
      <c r="D47" s="44">
        <v>98.59</v>
      </c>
      <c r="E47" s="44">
        <v>98.31</v>
      </c>
      <c r="F47" s="44">
        <v>100</v>
      </c>
      <c r="G47" s="44"/>
      <c r="H47" s="44"/>
      <c r="I47" s="44"/>
      <c r="J47" s="44"/>
      <c r="K47" s="44"/>
      <c r="L47" s="44"/>
      <c r="M47" s="44"/>
      <c r="N47" s="91">
        <f t="shared" ref="N47:N50" si="2">SUM(B47:M47)</f>
        <v>492.68</v>
      </c>
    </row>
    <row r="48" spans="1:14" x14ac:dyDescent="0.2">
      <c r="A48" s="7" t="s">
        <v>146</v>
      </c>
      <c r="B48" s="43">
        <v>126</v>
      </c>
      <c r="C48" s="43">
        <v>42</v>
      </c>
      <c r="D48" s="43">
        <v>5004</v>
      </c>
      <c r="E48" s="43">
        <v>0</v>
      </c>
      <c r="F48" s="43">
        <v>366</v>
      </c>
      <c r="G48" s="43"/>
      <c r="H48" s="43"/>
      <c r="I48" s="43"/>
      <c r="J48" s="43"/>
      <c r="K48" s="43"/>
      <c r="L48" s="43"/>
      <c r="M48" s="43"/>
      <c r="N48" s="53">
        <f t="shared" si="2"/>
        <v>5538</v>
      </c>
    </row>
    <row r="49" spans="1:15" x14ac:dyDescent="0.2">
      <c r="A49" s="6" t="s">
        <v>147</v>
      </c>
      <c r="B49" s="44">
        <v>365</v>
      </c>
      <c r="C49" s="44">
        <v>388</v>
      </c>
      <c r="D49" s="44">
        <v>699</v>
      </c>
      <c r="E49" s="44">
        <v>596</v>
      </c>
      <c r="F49" s="44">
        <v>800</v>
      </c>
      <c r="G49" s="44"/>
      <c r="H49" s="44"/>
      <c r="I49" s="44"/>
      <c r="J49" s="44"/>
      <c r="K49" s="44"/>
      <c r="L49" s="44"/>
      <c r="M49" s="44"/>
      <c r="N49" s="91">
        <f t="shared" si="2"/>
        <v>2848</v>
      </c>
    </row>
    <row r="50" spans="1:15" x14ac:dyDescent="0.2">
      <c r="A50" s="13" t="s">
        <v>148</v>
      </c>
      <c r="B50" s="45">
        <v>2</v>
      </c>
      <c r="C50" s="45">
        <v>3</v>
      </c>
      <c r="D50" s="45">
        <v>3</v>
      </c>
      <c r="E50" s="45">
        <v>6</v>
      </c>
      <c r="F50" s="45">
        <v>11</v>
      </c>
      <c r="G50" s="45"/>
      <c r="H50" s="45"/>
      <c r="I50" s="45"/>
      <c r="J50" s="45"/>
      <c r="K50" s="45"/>
      <c r="L50" s="45"/>
      <c r="M50" s="45"/>
      <c r="N50" s="84">
        <f t="shared" si="2"/>
        <v>25</v>
      </c>
    </row>
    <row r="51" spans="1:15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53"/>
    </row>
    <row r="52" spans="1:15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84"/>
    </row>
    <row r="53" spans="1:15" x14ac:dyDescent="0.2">
      <c r="A53" s="17" t="s">
        <v>80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3">
        <f t="shared" ref="N53:N55" si="3">SUM(B53:M53)</f>
        <v>0</v>
      </c>
    </row>
    <row r="54" spans="1:15" x14ac:dyDescent="0.2">
      <c r="A54" s="6" t="s">
        <v>81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91">
        <f t="shared" si="3"/>
        <v>0</v>
      </c>
    </row>
    <row r="55" spans="1:15" x14ac:dyDescent="0.2">
      <c r="A55" s="13" t="s">
        <v>82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84">
        <f t="shared" si="3"/>
        <v>0</v>
      </c>
      <c r="O55" s="72">
        <f>SUM(N46:N55)</f>
        <v>48736.68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40"/>
  <sheetViews>
    <sheetView topLeftCell="A35" workbookViewId="0">
      <selection activeCell="S68" sqref="S68"/>
    </sheetView>
  </sheetViews>
  <sheetFormatPr defaultRowHeight="14.25" outlineLevelRow="1" x14ac:dyDescent="0.2"/>
  <cols>
    <col min="1" max="1" width="29.75" customWidth="1"/>
    <col min="2" max="11" width="8.625" customWidth="1"/>
    <col min="12" max="12" width="8.75" customWidth="1"/>
    <col min="13" max="13" width="8.625" customWidth="1"/>
    <col min="14" max="14" width="12.875" customWidth="1"/>
    <col min="15" max="15" width="10.75" customWidth="1"/>
  </cols>
  <sheetData>
    <row r="4" spans="1:15" ht="15" hidden="1" outlineLevel="1" x14ac:dyDescent="0.25">
      <c r="A4" s="80" t="s">
        <v>41</v>
      </c>
      <c r="B4" s="80" t="s">
        <v>8</v>
      </c>
      <c r="C4" s="80" t="s">
        <v>9</v>
      </c>
      <c r="D4" s="80" t="s">
        <v>10</v>
      </c>
      <c r="E4" s="80" t="s">
        <v>11</v>
      </c>
      <c r="F4" s="80" t="s">
        <v>12</v>
      </c>
      <c r="G4" s="80" t="s">
        <v>13</v>
      </c>
      <c r="H4" s="80" t="s">
        <v>14</v>
      </c>
      <c r="I4" s="80" t="s">
        <v>15</v>
      </c>
      <c r="J4" s="80" t="s">
        <v>16</v>
      </c>
      <c r="K4" s="80" t="s">
        <v>17</v>
      </c>
      <c r="L4" s="80" t="s">
        <v>18</v>
      </c>
      <c r="M4" s="80" t="s">
        <v>19</v>
      </c>
      <c r="N4" s="80" t="s">
        <v>20</v>
      </c>
      <c r="O4" s="80" t="s">
        <v>88</v>
      </c>
    </row>
    <row r="5" spans="1:15" ht="15" hidden="1" outlineLevel="1" x14ac:dyDescent="0.2">
      <c r="A5" s="60" t="s">
        <v>42</v>
      </c>
      <c r="B5" s="53">
        <f>Kirjasto!B5</f>
        <v>169619</v>
      </c>
      <c r="C5" s="53">
        <f>Kirjasto!C5</f>
        <v>156506</v>
      </c>
      <c r="D5" s="53">
        <f>Kirjasto!D5</f>
        <v>177044</v>
      </c>
      <c r="E5" s="53">
        <f>Kirjasto!E5</f>
        <v>153352</v>
      </c>
      <c r="F5" s="53">
        <f>Kirjasto!F5</f>
        <v>169494</v>
      </c>
      <c r="G5" s="53">
        <f>Kirjasto!G5</f>
        <v>125909</v>
      </c>
      <c r="H5" s="53">
        <f>Kirjasto!H5</f>
        <v>126001</v>
      </c>
      <c r="I5" s="53">
        <f>Kirjasto!I5</f>
        <v>155502</v>
      </c>
      <c r="J5" s="53">
        <f>Kirjasto!J5</f>
        <v>172401</v>
      </c>
      <c r="K5" s="53">
        <f>Kirjasto!K5</f>
        <v>178277</v>
      </c>
      <c r="L5" s="53">
        <f>Kirjasto!L5</f>
        <v>154886</v>
      </c>
      <c r="M5" s="53">
        <f>Kirjasto!M5</f>
        <v>136807</v>
      </c>
      <c r="N5" s="10">
        <f>SUM(B5:M5)</f>
        <v>1875798</v>
      </c>
      <c r="O5" s="10">
        <v>1900000</v>
      </c>
    </row>
    <row r="6" spans="1:15" ht="28.5" hidden="1" outlineLevel="1" x14ac:dyDescent="0.2">
      <c r="A6" s="64" t="s">
        <v>89</v>
      </c>
      <c r="B6" s="53">
        <f>Kirjasto!B6</f>
        <v>0</v>
      </c>
      <c r="C6" s="53">
        <f>Kirjasto!C6</f>
        <v>0</v>
      </c>
      <c r="D6" s="53">
        <f>Kirjasto!D6</f>
        <v>1006</v>
      </c>
      <c r="E6" s="53">
        <f>Kirjasto!E6</f>
        <v>1430</v>
      </c>
      <c r="F6" s="53">
        <f>Kirjasto!F6</f>
        <v>789</v>
      </c>
      <c r="G6" s="53">
        <f>Kirjasto!G6</f>
        <v>1071</v>
      </c>
      <c r="H6" s="53">
        <f>Kirjasto!H6</f>
        <v>1101</v>
      </c>
      <c r="I6" s="53">
        <f>Kirjasto!I6</f>
        <v>1283</v>
      </c>
      <c r="J6" s="53">
        <f>Kirjasto!J6</f>
        <v>1496</v>
      </c>
      <c r="K6" s="53">
        <f>Kirjasto!K6</f>
        <v>1915</v>
      </c>
      <c r="L6" s="53">
        <f>Kirjasto!L6</f>
        <v>2719</v>
      </c>
      <c r="M6" s="53">
        <f>Kirjasto!M6</f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54">
        <f>Kirjasto!B7</f>
        <v>124852</v>
      </c>
      <c r="C7" s="54">
        <f>Kirjasto!C7</f>
        <v>115540</v>
      </c>
      <c r="D7" s="54">
        <f>Kirjasto!D7</f>
        <v>125690</v>
      </c>
      <c r="E7" s="54">
        <f>Kirjasto!E7</f>
        <v>116314</v>
      </c>
      <c r="F7" s="54">
        <f>Kirjasto!F7</f>
        <v>119356</v>
      </c>
      <c r="G7" s="54">
        <f>Kirjasto!G7</f>
        <v>113976</v>
      </c>
      <c r="H7" s="54">
        <f>Kirjasto!H7</f>
        <v>114021</v>
      </c>
      <c r="I7" s="54">
        <f>Kirjasto!I7</f>
        <v>132451</v>
      </c>
      <c r="J7" s="54">
        <f>Kirjasto!J7</f>
        <v>151036</v>
      </c>
      <c r="K7" s="54">
        <f>Kirjasto!K7</f>
        <v>156178</v>
      </c>
      <c r="L7" s="54">
        <f>Kirjasto!L7</f>
        <v>143247</v>
      </c>
      <c r="M7" s="54">
        <f>Kirjasto!M7</f>
        <v>130292</v>
      </c>
      <c r="N7" s="11">
        <f t="shared" ref="N7:N16" si="0">SUM(B7:M7)</f>
        <v>1542953</v>
      </c>
      <c r="O7" s="11">
        <v>1500000</v>
      </c>
    </row>
    <row r="8" spans="1:15" hidden="1" outlineLevel="1" x14ac:dyDescent="0.2">
      <c r="A8" s="6" t="s">
        <v>87</v>
      </c>
      <c r="B8" s="54">
        <f>Kirjasto!B8</f>
        <v>65172.744000000006</v>
      </c>
      <c r="C8" s="54">
        <f>Kirjasto!C8</f>
        <v>60311.880000000005</v>
      </c>
      <c r="D8" s="54">
        <f>Kirjasto!D8</f>
        <v>65610.180000000008</v>
      </c>
      <c r="E8" s="54">
        <f>Kirjasto!E8</f>
        <v>60715.90800000001</v>
      </c>
      <c r="F8" s="54">
        <f>Kirjasto!F8</f>
        <v>62303.832000000002</v>
      </c>
      <c r="G8" s="54">
        <f>Kirjasto!G8</f>
        <v>59495.472000000002</v>
      </c>
      <c r="H8" s="54">
        <f>Kirjasto!H8</f>
        <v>59518.962000000007</v>
      </c>
      <c r="I8" s="54">
        <f>Kirjasto!I8</f>
        <v>69139.422000000006</v>
      </c>
      <c r="J8" s="54">
        <f>Kirjasto!J8</f>
        <v>78840.792000000001</v>
      </c>
      <c r="K8" s="54">
        <f>Kirjasto!K8</f>
        <v>81524.915999999997</v>
      </c>
      <c r="L8" s="54">
        <f>Kirjasto!L8</f>
        <v>74774.934000000008</v>
      </c>
      <c r="M8" s="54">
        <f>Kirjasto!M8</f>
        <v>68012.424000000014</v>
      </c>
      <c r="N8" s="11">
        <f t="shared" si="0"/>
        <v>805421.46600000001</v>
      </c>
      <c r="O8" s="11"/>
    </row>
    <row r="9" spans="1:15" ht="15" hidden="1" outlineLevel="1" x14ac:dyDescent="0.2">
      <c r="A9" s="62" t="s">
        <v>43</v>
      </c>
      <c r="B9" s="53">
        <f>Kirjasto!B9</f>
        <v>262095</v>
      </c>
      <c r="C9" s="53">
        <f>Kirjasto!C9</f>
        <v>248676</v>
      </c>
      <c r="D9" s="53">
        <f>Kirjasto!D9</f>
        <v>276226</v>
      </c>
      <c r="E9" s="53">
        <f>Kirjasto!E9</f>
        <v>244231</v>
      </c>
      <c r="F9" s="53">
        <f>Kirjasto!F9</f>
        <v>227860</v>
      </c>
      <c r="G9" s="53">
        <f>Kirjasto!G9</f>
        <v>228137</v>
      </c>
      <c r="H9" s="53">
        <f>Kirjasto!H9</f>
        <v>222933</v>
      </c>
      <c r="I9" s="53">
        <f>Kirjasto!I9</f>
        <v>242848</v>
      </c>
      <c r="J9" s="53">
        <f>Kirjasto!J9</f>
        <v>266814</v>
      </c>
      <c r="K9" s="53">
        <f>Kirjasto!K9</f>
        <v>274756</v>
      </c>
      <c r="L9" s="53">
        <f>Kirjasto!L9</f>
        <v>258154</v>
      </c>
      <c r="M9" s="53">
        <f>Kirjasto!M9</f>
        <v>242890</v>
      </c>
      <c r="N9" s="10">
        <f t="shared" si="0"/>
        <v>2995620</v>
      </c>
      <c r="O9" s="10">
        <v>3000000</v>
      </c>
    </row>
    <row r="10" spans="1:15" ht="15" hidden="1" outlineLevel="1" x14ac:dyDescent="0.2">
      <c r="A10" s="61" t="s">
        <v>44</v>
      </c>
      <c r="B10" s="54">
        <f>Kirjasto!B10</f>
        <v>2042</v>
      </c>
      <c r="C10" s="54">
        <f>Kirjasto!C10</f>
        <v>1958</v>
      </c>
      <c r="D10" s="54">
        <f>Kirjasto!D10</f>
        <v>2226</v>
      </c>
      <c r="E10" s="54">
        <f>Kirjasto!E10</f>
        <v>2056</v>
      </c>
      <c r="F10" s="54">
        <f>Kirjasto!F10</f>
        <v>2097</v>
      </c>
      <c r="G10" s="54">
        <f>Kirjasto!G10</f>
        <v>1673</v>
      </c>
      <c r="H10" s="54">
        <f>Kirjasto!H10</f>
        <v>1467</v>
      </c>
      <c r="I10" s="54">
        <f>Kirjasto!I10</f>
        <v>2102</v>
      </c>
      <c r="J10" s="54">
        <f>Kirjasto!J10</f>
        <v>2329</v>
      </c>
      <c r="K10" s="54">
        <f>Kirjasto!K10</f>
        <v>2553</v>
      </c>
      <c r="L10" s="54">
        <f>Kirjasto!L10</f>
        <v>2463</v>
      </c>
      <c r="M10" s="54">
        <f>Kirjasto!M10</f>
        <v>2521</v>
      </c>
      <c r="N10" s="11">
        <f t="shared" si="0"/>
        <v>25487</v>
      </c>
      <c r="O10" s="11">
        <v>21500</v>
      </c>
    </row>
    <row r="11" spans="1:15" ht="28.5" hidden="1" outlineLevel="1" x14ac:dyDescent="0.2">
      <c r="A11" s="65" t="s">
        <v>90</v>
      </c>
      <c r="B11" s="54">
        <f>Kirjasto!B11</f>
        <v>0</v>
      </c>
      <c r="C11" s="54">
        <f>Kirjasto!C11</f>
        <v>0</v>
      </c>
      <c r="D11" s="54">
        <f>Kirjasto!D11</f>
        <v>120</v>
      </c>
      <c r="E11" s="54">
        <f>Kirjasto!E11</f>
        <v>132</v>
      </c>
      <c r="F11" s="54">
        <f>Kirjasto!F11</f>
        <v>103</v>
      </c>
      <c r="G11" s="54">
        <f>Kirjasto!G11</f>
        <v>200</v>
      </c>
      <c r="H11" s="54">
        <f>Kirjasto!H11</f>
        <v>230</v>
      </c>
      <c r="I11" s="54">
        <f>Kirjasto!I11</f>
        <v>198</v>
      </c>
      <c r="J11" s="54">
        <f>Kirjasto!J11</f>
        <v>190</v>
      </c>
      <c r="K11" s="54">
        <f>Kirjasto!K11</f>
        <v>512</v>
      </c>
      <c r="L11" s="54">
        <f>Kirjasto!L11</f>
        <v>617</v>
      </c>
      <c r="M11" s="54">
        <f>Kirjasto!M11</f>
        <v>942</v>
      </c>
      <c r="N11" s="11">
        <f t="shared" si="0"/>
        <v>3244</v>
      </c>
      <c r="O11" s="11"/>
    </row>
    <row r="12" spans="1:15" ht="15" hidden="1" outlineLevel="1" x14ac:dyDescent="0.2">
      <c r="A12" s="62" t="s">
        <v>45</v>
      </c>
      <c r="B12" s="53">
        <f>Kirjasto!B12</f>
        <v>3675</v>
      </c>
      <c r="C12" s="53">
        <f>Kirjasto!C12</f>
        <v>5090</v>
      </c>
      <c r="D12" s="53">
        <f>Kirjasto!D12</f>
        <v>6238</v>
      </c>
      <c r="E12" s="53">
        <f>Kirjasto!E12</f>
        <v>4319</v>
      </c>
      <c r="F12" s="53">
        <f>Kirjasto!F12</f>
        <v>4586</v>
      </c>
      <c r="G12" s="53">
        <f>Kirjasto!G12</f>
        <v>4262</v>
      </c>
      <c r="H12" s="53">
        <f>Kirjasto!H12</f>
        <v>4441</v>
      </c>
      <c r="I12" s="53">
        <f>Kirjasto!I12</f>
        <v>4755</v>
      </c>
      <c r="J12" s="53">
        <f>Kirjasto!J12</f>
        <v>5347</v>
      </c>
      <c r="K12" s="53">
        <f>Kirjasto!K12</f>
        <v>8161</v>
      </c>
      <c r="L12" s="53">
        <f>Kirjasto!L12</f>
        <v>10176</v>
      </c>
      <c r="M12" s="53">
        <f>Kirjasto!M12</f>
        <v>4784</v>
      </c>
      <c r="N12" s="10">
        <f t="shared" si="0"/>
        <v>65834</v>
      </c>
      <c r="O12" s="10">
        <v>58000</v>
      </c>
    </row>
    <row r="13" spans="1:15" ht="15" hidden="1" outlineLevel="1" x14ac:dyDescent="0.2">
      <c r="A13" s="61" t="s">
        <v>46</v>
      </c>
      <c r="B13" s="54">
        <f>Kirjasto!B13</f>
        <v>76</v>
      </c>
      <c r="C13" s="54">
        <f>Kirjasto!C13</f>
        <v>57</v>
      </c>
      <c r="D13" s="54">
        <f>Kirjasto!D13</f>
        <v>71</v>
      </c>
      <c r="E13" s="54">
        <f>Kirjasto!E13</f>
        <v>46</v>
      </c>
      <c r="F13" s="54">
        <f>Kirjasto!F13</f>
        <v>48</v>
      </c>
      <c r="G13" s="54">
        <f>Kirjasto!G13</f>
        <v>11</v>
      </c>
      <c r="H13" s="54">
        <f>Kirjasto!H13</f>
        <v>5</v>
      </c>
      <c r="I13" s="54">
        <f>Kirjasto!I13</f>
        <v>29</v>
      </c>
      <c r="J13" s="54">
        <f>Kirjasto!J13</f>
        <v>80</v>
      </c>
      <c r="K13" s="54">
        <f>Kirjasto!K13</f>
        <v>104</v>
      </c>
      <c r="L13" s="54">
        <f>Kirjasto!L13</f>
        <v>91</v>
      </c>
      <c r="M13" s="54">
        <f>Kirjasto!M13</f>
        <v>51</v>
      </c>
      <c r="N13" s="11">
        <f t="shared" si="0"/>
        <v>669</v>
      </c>
      <c r="O13" s="11">
        <v>600</v>
      </c>
    </row>
    <row r="14" spans="1:15" ht="15" hidden="1" outlineLevel="1" x14ac:dyDescent="0.2">
      <c r="A14" s="62" t="s">
        <v>47</v>
      </c>
      <c r="B14" s="53">
        <f>Kirjasto!B14</f>
        <v>1354</v>
      </c>
      <c r="C14" s="53">
        <f>Kirjasto!C14</f>
        <v>1146</v>
      </c>
      <c r="D14" s="53">
        <f>Kirjasto!D14</f>
        <v>1238</v>
      </c>
      <c r="E14" s="53">
        <f>Kirjasto!E14</f>
        <v>832</v>
      </c>
      <c r="F14" s="53">
        <f>Kirjasto!F14</f>
        <v>919</v>
      </c>
      <c r="G14" s="53">
        <f>Kirjasto!G14</f>
        <v>95</v>
      </c>
      <c r="H14" s="53">
        <f>Kirjasto!H14</f>
        <v>13</v>
      </c>
      <c r="I14" s="53">
        <f>Kirjasto!I14</f>
        <v>476</v>
      </c>
      <c r="J14" s="53">
        <f>Kirjasto!J14</f>
        <v>1802</v>
      </c>
      <c r="K14" s="53">
        <f>Kirjasto!K14</f>
        <v>2036</v>
      </c>
      <c r="L14" s="53">
        <f>Kirjasto!L14</f>
        <v>1342</v>
      </c>
      <c r="M14" s="53">
        <f>Kirjasto!M14</f>
        <v>889</v>
      </c>
      <c r="N14" s="10">
        <f t="shared" si="0"/>
        <v>12142</v>
      </c>
      <c r="O14" s="10">
        <v>10000</v>
      </c>
    </row>
    <row r="15" spans="1:15" ht="30" hidden="1" outlineLevel="1" x14ac:dyDescent="0.2">
      <c r="A15" s="61" t="s">
        <v>48</v>
      </c>
      <c r="B15" s="54">
        <f>Kirjasto!B15</f>
        <v>79</v>
      </c>
      <c r="C15" s="54">
        <f>Kirjasto!C15</f>
        <v>135</v>
      </c>
      <c r="D15" s="54">
        <f>Kirjasto!D15</f>
        <v>168</v>
      </c>
      <c r="E15" s="54">
        <f>Kirjasto!E15</f>
        <v>169</v>
      </c>
      <c r="F15" s="54">
        <f>Kirjasto!F15</f>
        <v>107</v>
      </c>
      <c r="G15" s="54">
        <f>Kirjasto!G15</f>
        <v>48</v>
      </c>
      <c r="H15" s="54">
        <f>Kirjasto!H15</f>
        <v>32</v>
      </c>
      <c r="I15" s="54">
        <f>Kirjasto!I15</f>
        <v>49</v>
      </c>
      <c r="J15" s="54">
        <f>Kirjasto!J15</f>
        <v>149</v>
      </c>
      <c r="K15" s="54">
        <f>Kirjasto!K15</f>
        <v>234</v>
      </c>
      <c r="L15" s="54">
        <f>Kirjasto!L15</f>
        <v>244</v>
      </c>
      <c r="M15" s="54">
        <f>Kirjasto!M15</f>
        <v>103</v>
      </c>
      <c r="N15" s="11">
        <f t="shared" si="0"/>
        <v>1517</v>
      </c>
      <c r="O15" s="11">
        <v>1200</v>
      </c>
    </row>
    <row r="16" spans="1:15" ht="15" hidden="1" outlineLevel="1" x14ac:dyDescent="0.2">
      <c r="A16" s="62" t="s">
        <v>49</v>
      </c>
      <c r="B16" s="81">
        <f>Kirjasto!B16</f>
        <v>1182</v>
      </c>
      <c r="C16" s="81">
        <f>Kirjasto!C16</f>
        <v>2046</v>
      </c>
      <c r="D16" s="81">
        <f>Kirjasto!D16</f>
        <v>2462</v>
      </c>
      <c r="E16" s="81">
        <f>Kirjasto!E16</f>
        <v>2781</v>
      </c>
      <c r="F16" s="81">
        <f>Kirjasto!F16</f>
        <v>3855</v>
      </c>
      <c r="G16" s="81">
        <f>Kirjasto!G16</f>
        <v>583</v>
      </c>
      <c r="H16" s="81">
        <f>Kirjasto!H16</f>
        <v>242</v>
      </c>
      <c r="I16" s="81">
        <f>Kirjasto!I16</f>
        <v>1866</v>
      </c>
      <c r="J16" s="81">
        <f>Kirjasto!J16</f>
        <v>2670</v>
      </c>
      <c r="K16" s="81">
        <f>Kirjasto!K16</f>
        <v>4105</v>
      </c>
      <c r="L16" s="81">
        <f>Kirjasto!L16</f>
        <v>4717</v>
      </c>
      <c r="M16" s="81">
        <f>Kirjasto!M16</f>
        <v>1561</v>
      </c>
      <c r="N16" s="57">
        <f t="shared" si="0"/>
        <v>28070</v>
      </c>
      <c r="O16" s="57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collapsed="1" x14ac:dyDescent="0.2">
      <c r="A21" s="67"/>
    </row>
    <row r="22" spans="1:15" ht="15" hidden="1" outlineLevel="1" x14ac:dyDescent="0.25">
      <c r="A22" s="80" t="s">
        <v>94</v>
      </c>
      <c r="B22" s="80" t="s">
        <v>8</v>
      </c>
      <c r="C22" s="80" t="s">
        <v>9</v>
      </c>
      <c r="D22" s="80" t="s">
        <v>10</v>
      </c>
      <c r="E22" s="80" t="s">
        <v>11</v>
      </c>
      <c r="F22" s="80" t="s">
        <v>12</v>
      </c>
      <c r="G22" s="80" t="s">
        <v>13</v>
      </c>
      <c r="H22" s="80" t="s">
        <v>14</v>
      </c>
      <c r="I22" s="80" t="s">
        <v>15</v>
      </c>
      <c r="J22" s="80" t="s">
        <v>16</v>
      </c>
      <c r="K22" s="80" t="s">
        <v>17</v>
      </c>
      <c r="L22" s="80" t="s">
        <v>18</v>
      </c>
      <c r="M22" s="80" t="s">
        <v>19</v>
      </c>
      <c r="N22" s="80" t="s">
        <v>20</v>
      </c>
      <c r="O22" s="80" t="s">
        <v>88</v>
      </c>
    </row>
    <row r="23" spans="1:15" ht="15" hidden="1" outlineLevel="1" x14ac:dyDescent="0.2">
      <c r="A23" s="60" t="s">
        <v>42</v>
      </c>
      <c r="B23" s="53">
        <f>Kirjasto!B31</f>
        <v>162809</v>
      </c>
      <c r="C23" s="53">
        <f>Kirjasto!C31</f>
        <v>160998</v>
      </c>
      <c r="D23" s="53">
        <f>Kirjasto!D31</f>
        <v>178913</v>
      </c>
      <c r="E23" s="53">
        <f>Kirjasto!E31</f>
        <v>179723</v>
      </c>
      <c r="F23" s="53">
        <f>Kirjasto!F31</f>
        <v>155836</v>
      </c>
      <c r="G23" s="53">
        <f>Kirjasto!G31</f>
        <v>131736</v>
      </c>
      <c r="H23" s="53">
        <f>Kirjasto!H31</f>
        <v>135762</v>
      </c>
      <c r="I23" s="53">
        <f>Kirjasto!I31</f>
        <v>156995</v>
      </c>
      <c r="J23" s="53">
        <f>Kirjasto!J31</f>
        <v>178743</v>
      </c>
      <c r="K23" s="53">
        <f>Kirjasto!K31</f>
        <v>185489</v>
      </c>
      <c r="L23" s="53">
        <f>Kirjasto!L31</f>
        <v>159377</v>
      </c>
      <c r="M23" s="53">
        <f>Kirjasto!M31</f>
        <v>149295</v>
      </c>
      <c r="N23" s="10">
        <f>SUM(B23:M23)</f>
        <v>1935676</v>
      </c>
      <c r="O23" s="10"/>
    </row>
    <row r="24" spans="1:15" ht="28.5" hidden="1" outlineLevel="1" x14ac:dyDescent="0.2">
      <c r="A24" s="64" t="s">
        <v>89</v>
      </c>
      <c r="B24" s="53">
        <f>Kirjasto!B32</f>
        <v>5571</v>
      </c>
      <c r="C24" s="53">
        <f>Kirjasto!C32</f>
        <v>5063</v>
      </c>
      <c r="D24" s="53">
        <f>Kirjasto!D32</f>
        <v>6881</v>
      </c>
      <c r="E24" s="53">
        <f>Kirjasto!E32</f>
        <v>5418</v>
      </c>
      <c r="F24" s="53">
        <f>Kirjasto!F32</f>
        <v>5049</v>
      </c>
      <c r="G24" s="53">
        <f>Kirjasto!G32</f>
        <v>7425</v>
      </c>
      <c r="H24" s="53">
        <f>Kirjasto!H32</f>
        <v>7548</v>
      </c>
      <c r="I24" s="53">
        <f>Kirjasto!I32</f>
        <v>6792</v>
      </c>
      <c r="J24" s="53">
        <f>Kirjasto!J32</f>
        <v>7783</v>
      </c>
      <c r="K24" s="53">
        <f>Kirjasto!K32</f>
        <v>11000</v>
      </c>
      <c r="L24" s="53">
        <f>Kirjasto!L32</f>
        <v>7809</v>
      </c>
      <c r="M24" s="53">
        <f>Kirjasto!M32</f>
        <v>9329</v>
      </c>
      <c r="N24" s="10">
        <f t="shared" ref="N24:N34" si="1">SUM(B24:M24)</f>
        <v>85668</v>
      </c>
      <c r="O24" s="10"/>
    </row>
    <row r="25" spans="1:15" ht="15" hidden="1" outlineLevel="1" x14ac:dyDescent="0.2">
      <c r="A25" s="61" t="s">
        <v>83</v>
      </c>
      <c r="B25" s="54">
        <f>Kirjasto!B33</f>
        <v>156010</v>
      </c>
      <c r="C25" s="54">
        <f>Kirjasto!C33</f>
        <v>148678</v>
      </c>
      <c r="D25" s="54">
        <f>Kirjasto!D33</f>
        <v>158439</v>
      </c>
      <c r="E25" s="54">
        <f>Kirjasto!E33</f>
        <v>113642</v>
      </c>
      <c r="F25" s="54">
        <f>Kirjasto!F33</f>
        <v>109811</v>
      </c>
      <c r="G25" s="54">
        <f>Kirjasto!G33</f>
        <v>104058</v>
      </c>
      <c r="H25" s="54">
        <f>Kirjasto!H33</f>
        <v>105171</v>
      </c>
      <c r="I25" s="54">
        <f>Kirjasto!I33</f>
        <v>117800</v>
      </c>
      <c r="J25" s="54">
        <f>Kirjasto!J33</f>
        <v>134025</v>
      </c>
      <c r="K25" s="54">
        <f>Kirjasto!K33</f>
        <v>135038</v>
      </c>
      <c r="L25" s="54">
        <f>Kirjasto!L33</f>
        <v>116483</v>
      </c>
      <c r="M25" s="54">
        <f>Kirjasto!M33</f>
        <v>124968</v>
      </c>
      <c r="N25" s="11">
        <f t="shared" si="1"/>
        <v>1524123</v>
      </c>
      <c r="O25" s="11"/>
    </row>
    <row r="26" spans="1:15" hidden="1" outlineLevel="1" x14ac:dyDescent="0.2">
      <c r="A26" s="6" t="s">
        <v>87</v>
      </c>
      <c r="B26" s="54">
        <f>Kirjasto!B34</f>
        <v>81718.038</v>
      </c>
      <c r="C26" s="54">
        <f>Kirjasto!C34</f>
        <v>77877.536399999997</v>
      </c>
      <c r="D26" s="54">
        <f>Kirjasto!D34</f>
        <v>82990.348200000008</v>
      </c>
      <c r="E26" s="54">
        <f>Kirjasto!E34</f>
        <v>59525.679600000003</v>
      </c>
      <c r="F26" s="54">
        <f>Kirjasto!F34</f>
        <v>57519.001799999998</v>
      </c>
      <c r="G26" s="54">
        <f>Kirjasto!G34</f>
        <v>54505.580399999999</v>
      </c>
      <c r="H26" s="54">
        <f>Kirjasto!H34</f>
        <v>55088.569800000005</v>
      </c>
      <c r="I26" s="54">
        <f>Kirjasto!I34</f>
        <v>61703.64</v>
      </c>
      <c r="J26" s="54">
        <f>Kirjasto!J34</f>
        <v>70202.294999999998</v>
      </c>
      <c r="K26" s="54">
        <f>Kirjasto!K34</f>
        <v>70732.904400000014</v>
      </c>
      <c r="L26" s="54">
        <f>Kirjasto!L34</f>
        <v>61013.795400000003</v>
      </c>
      <c r="M26" s="54">
        <f>Kirjasto!M34</f>
        <v>65458.238400000009</v>
      </c>
      <c r="N26" s="11">
        <f t="shared" si="1"/>
        <v>798335.6274</v>
      </c>
      <c r="O26" s="11"/>
    </row>
    <row r="27" spans="1:15" ht="15" hidden="1" outlineLevel="1" x14ac:dyDescent="0.2">
      <c r="A27" s="62" t="s">
        <v>43</v>
      </c>
      <c r="B27" s="53">
        <f>Kirjasto!B35</f>
        <v>266331</v>
      </c>
      <c r="C27" s="53">
        <f>Kirjasto!C35</f>
        <v>260075</v>
      </c>
      <c r="D27" s="53">
        <f>Kirjasto!D35</f>
        <v>286771</v>
      </c>
      <c r="E27" s="53">
        <f>Kirjasto!E35</f>
        <v>254240</v>
      </c>
      <c r="F27" s="53">
        <f>Kirjasto!F35</f>
        <v>240739</v>
      </c>
      <c r="G27" s="53">
        <f>Kirjasto!G35</f>
        <v>240080</v>
      </c>
      <c r="H27" s="53">
        <f>Kirjasto!H35</f>
        <v>248251</v>
      </c>
      <c r="I27" s="53">
        <f>Kirjasto!I35</f>
        <v>254615</v>
      </c>
      <c r="J27" s="53">
        <f>Kirjasto!J35</f>
        <v>271003</v>
      </c>
      <c r="K27" s="53">
        <f>Kirjasto!K35</f>
        <v>273545</v>
      </c>
      <c r="L27" s="53">
        <f>Kirjasto!L35</f>
        <v>207053</v>
      </c>
      <c r="M27" s="53">
        <f>Kirjasto!M35</f>
        <v>271523</v>
      </c>
      <c r="N27" s="10">
        <f t="shared" si="1"/>
        <v>3074226</v>
      </c>
      <c r="O27" s="10"/>
    </row>
    <row r="28" spans="1:15" ht="15" hidden="1" outlineLevel="1" x14ac:dyDescent="0.2">
      <c r="A28" s="61" t="s">
        <v>44</v>
      </c>
      <c r="B28" s="54">
        <f>Kirjasto!B38</f>
        <v>2748</v>
      </c>
      <c r="C28" s="54">
        <f>Kirjasto!C38</f>
        <v>2720</v>
      </c>
      <c r="D28" s="54">
        <f>Kirjasto!D38</f>
        <v>3017</v>
      </c>
      <c r="E28" s="54">
        <f>Kirjasto!E38</f>
        <v>2610</v>
      </c>
      <c r="F28" s="54">
        <f>Kirjasto!F38</f>
        <v>2633</v>
      </c>
      <c r="G28" s="54">
        <f>Kirjasto!G38</f>
        <v>2398</v>
      </c>
      <c r="H28" s="54">
        <f>Kirjasto!H38</f>
        <v>2226</v>
      </c>
      <c r="I28" s="54">
        <f>Kirjasto!I38</f>
        <v>2834</v>
      </c>
      <c r="J28" s="54">
        <f>Kirjasto!J38</f>
        <v>3156</v>
      </c>
      <c r="K28" s="54">
        <f>Kirjasto!K38</f>
        <v>3193</v>
      </c>
      <c r="L28" s="54">
        <f>Kirjasto!L38</f>
        <v>2514</v>
      </c>
      <c r="M28" s="54">
        <f>Kirjasto!M38</f>
        <v>2796</v>
      </c>
      <c r="N28" s="11">
        <f t="shared" si="1"/>
        <v>32845</v>
      </c>
      <c r="O28" s="11"/>
    </row>
    <row r="29" spans="1:15" ht="28.5" hidden="1" outlineLevel="1" x14ac:dyDescent="0.2">
      <c r="A29" s="65" t="s">
        <v>90</v>
      </c>
      <c r="B29" s="54">
        <f>Kirjasto!B39</f>
        <v>972</v>
      </c>
      <c r="C29" s="54">
        <f>Kirjasto!C39</f>
        <v>992</v>
      </c>
      <c r="D29" s="54">
        <f>Kirjasto!D39</f>
        <v>992</v>
      </c>
      <c r="E29" s="54">
        <f>Kirjasto!E39</f>
        <v>872</v>
      </c>
      <c r="F29" s="54">
        <f>Kirjasto!F39</f>
        <v>953</v>
      </c>
      <c r="G29" s="54">
        <f>Kirjasto!G39</f>
        <v>1134</v>
      </c>
      <c r="H29" s="54">
        <f>Kirjasto!H39</f>
        <v>1222</v>
      </c>
      <c r="I29" s="54">
        <f>Kirjasto!I39</f>
        <v>1098</v>
      </c>
      <c r="J29" s="54">
        <f>Kirjasto!J39</f>
        <v>1214</v>
      </c>
      <c r="K29" s="54">
        <f>Kirjasto!K39</f>
        <v>1293</v>
      </c>
      <c r="L29" s="54">
        <f>Kirjasto!L39</f>
        <v>948</v>
      </c>
      <c r="M29" s="54">
        <f>Kirjasto!M39</f>
        <v>1084</v>
      </c>
      <c r="N29" s="11">
        <f t="shared" si="1"/>
        <v>12774</v>
      </c>
      <c r="O29" s="11"/>
    </row>
    <row r="30" spans="1:15" ht="15" hidden="1" outlineLevel="1" x14ac:dyDescent="0.2">
      <c r="A30" s="62" t="s">
        <v>45</v>
      </c>
      <c r="B30" s="53">
        <f>Kirjasto!B40</f>
        <v>3784</v>
      </c>
      <c r="C30" s="53">
        <f>Kirjasto!C40</f>
        <v>4877</v>
      </c>
      <c r="D30" s="53">
        <f>Kirjasto!D40</f>
        <v>5753</v>
      </c>
      <c r="E30" s="53">
        <f>Kirjasto!E40</f>
        <v>5060</v>
      </c>
      <c r="F30" s="53">
        <f>Kirjasto!F40</f>
        <v>4091</v>
      </c>
      <c r="G30" s="53">
        <f>Kirjasto!G40</f>
        <v>3392</v>
      </c>
      <c r="H30" s="53">
        <f>Kirjasto!H40</f>
        <v>2550</v>
      </c>
      <c r="I30" s="53">
        <f>Kirjasto!I40</f>
        <v>3348</v>
      </c>
      <c r="J30" s="53">
        <f>Kirjasto!J40</f>
        <v>3439</v>
      </c>
      <c r="K30" s="53">
        <f>Kirjasto!K40</f>
        <v>6371</v>
      </c>
      <c r="L30" s="53">
        <f>Kirjasto!L40</f>
        <v>7303</v>
      </c>
      <c r="M30" s="53">
        <f>Kirjasto!M40</f>
        <v>7764</v>
      </c>
      <c r="N30" s="10">
        <f t="shared" si="1"/>
        <v>57732</v>
      </c>
      <c r="O30" s="10"/>
    </row>
    <row r="31" spans="1:15" ht="15" hidden="1" outlineLevel="1" x14ac:dyDescent="0.2">
      <c r="A31" s="61" t="s">
        <v>46</v>
      </c>
      <c r="B31" s="54">
        <f>Kirjasto!B41</f>
        <v>78</v>
      </c>
      <c r="C31" s="54">
        <f>Kirjasto!C41</f>
        <v>86</v>
      </c>
      <c r="D31" s="54">
        <f>Kirjasto!D41</f>
        <v>105</v>
      </c>
      <c r="E31" s="54">
        <f>Kirjasto!E41</f>
        <v>86</v>
      </c>
      <c r="F31" s="54">
        <f>Kirjasto!F41</f>
        <v>66</v>
      </c>
      <c r="G31" s="54">
        <f>Kirjasto!G41</f>
        <v>16</v>
      </c>
      <c r="H31" s="54">
        <f>Kirjasto!H41</f>
        <v>8</v>
      </c>
      <c r="I31" s="54">
        <f>Kirjasto!I41</f>
        <v>24</v>
      </c>
      <c r="J31" s="54">
        <f>Kirjasto!J41</f>
        <v>100</v>
      </c>
      <c r="K31" s="54">
        <f>Kirjasto!K41</f>
        <v>110</v>
      </c>
      <c r="L31" s="54">
        <f>Kirjasto!L41</f>
        <v>85</v>
      </c>
      <c r="M31" s="54">
        <f>Kirjasto!M41</f>
        <v>63</v>
      </c>
      <c r="N31" s="11">
        <f t="shared" si="1"/>
        <v>827</v>
      </c>
      <c r="O31" s="11"/>
    </row>
    <row r="32" spans="1:15" ht="15" hidden="1" outlineLevel="1" x14ac:dyDescent="0.2">
      <c r="A32" s="62" t="s">
        <v>47</v>
      </c>
      <c r="B32" s="53">
        <f>Kirjasto!B42</f>
        <v>1112</v>
      </c>
      <c r="C32" s="53">
        <f>Kirjasto!C42</f>
        <v>1272</v>
      </c>
      <c r="D32" s="53">
        <f>Kirjasto!D42</f>
        <v>1398</v>
      </c>
      <c r="E32" s="53">
        <f>Kirjasto!E42</f>
        <v>1462</v>
      </c>
      <c r="F32" s="53">
        <f>Kirjasto!F42</f>
        <v>925</v>
      </c>
      <c r="G32" s="53">
        <f>Kirjasto!G42</f>
        <v>112</v>
      </c>
      <c r="H32" s="53">
        <f>Kirjasto!H42</f>
        <v>62</v>
      </c>
      <c r="I32" s="53">
        <f>Kirjasto!I42</f>
        <v>388</v>
      </c>
      <c r="J32" s="53">
        <f>Kirjasto!J42</f>
        <v>1762</v>
      </c>
      <c r="K32" s="53">
        <f>Kirjasto!K42</f>
        <v>1674</v>
      </c>
      <c r="L32" s="53">
        <f>Kirjasto!L42</f>
        <v>1151</v>
      </c>
      <c r="M32" s="53">
        <f>Kirjasto!M42</f>
        <v>1004</v>
      </c>
      <c r="N32" s="10">
        <f t="shared" si="1"/>
        <v>12322</v>
      </c>
      <c r="O32" s="10"/>
    </row>
    <row r="33" spans="1:15" ht="30" hidden="1" outlineLevel="1" x14ac:dyDescent="0.2">
      <c r="A33" s="61" t="s">
        <v>48</v>
      </c>
      <c r="B33" s="54">
        <f>Kirjasto!B43</f>
        <v>78</v>
      </c>
      <c r="C33" s="54">
        <f>Kirjasto!C43</f>
        <v>156</v>
      </c>
      <c r="D33" s="54">
        <f>Kirjasto!D43</f>
        <v>169</v>
      </c>
      <c r="E33" s="54">
        <f>Kirjasto!E43</f>
        <v>133</v>
      </c>
      <c r="F33" s="54">
        <f>Kirjasto!F43</f>
        <v>113</v>
      </c>
      <c r="G33" s="54">
        <f>Kirjasto!G43</f>
        <v>56</v>
      </c>
      <c r="H33" s="54">
        <f>Kirjasto!H43</f>
        <v>11</v>
      </c>
      <c r="I33" s="54">
        <f>Kirjasto!I43</f>
        <v>40</v>
      </c>
      <c r="J33" s="54">
        <f>Kirjasto!J43</f>
        <v>113</v>
      </c>
      <c r="K33" s="54">
        <f>Kirjasto!K43</f>
        <v>187</v>
      </c>
      <c r="L33" s="54">
        <f>Kirjasto!L43</f>
        <v>159</v>
      </c>
      <c r="M33" s="54">
        <f>Kirjasto!M43</f>
        <v>60</v>
      </c>
      <c r="N33" s="11">
        <f t="shared" si="1"/>
        <v>1275</v>
      </c>
      <c r="O33" s="11"/>
    </row>
    <row r="34" spans="1:15" ht="15" hidden="1" outlineLevel="1" x14ac:dyDescent="0.2">
      <c r="A34" s="62" t="s">
        <v>49</v>
      </c>
      <c r="B34" s="81">
        <f>Kirjasto!B44</f>
        <v>1193</v>
      </c>
      <c r="C34" s="81">
        <f>Kirjasto!C44</f>
        <v>2920</v>
      </c>
      <c r="D34" s="81">
        <f>Kirjasto!D44</f>
        <v>2943</v>
      </c>
      <c r="E34" s="81">
        <f>Kirjasto!E44</f>
        <v>2074</v>
      </c>
      <c r="F34" s="81">
        <f>Kirjasto!F44</f>
        <v>2717</v>
      </c>
      <c r="G34" s="81">
        <f>Kirjasto!G44</f>
        <v>1022</v>
      </c>
      <c r="H34" s="81">
        <f>Kirjasto!H44</f>
        <v>192</v>
      </c>
      <c r="I34" s="81">
        <f>Kirjasto!I44</f>
        <v>1203</v>
      </c>
      <c r="J34" s="81">
        <f>Kirjasto!J44</f>
        <v>3715</v>
      </c>
      <c r="K34" s="81">
        <f>Kirjasto!K44</f>
        <v>4214</v>
      </c>
      <c r="L34" s="81">
        <f>Kirjasto!L44</f>
        <v>4434</v>
      </c>
      <c r="M34" s="81">
        <f>Kirjasto!M44</f>
        <v>1341</v>
      </c>
      <c r="N34" s="57">
        <f t="shared" si="1"/>
        <v>27968</v>
      </c>
      <c r="O34" s="57"/>
    </row>
    <row r="35" spans="1:15" collapsed="1" x14ac:dyDescent="0.2"/>
    <row r="37" spans="1:15" ht="15" x14ac:dyDescent="0.25">
      <c r="A37" s="9" t="s">
        <v>142</v>
      </c>
      <c r="B37" s="9" t="s">
        <v>8</v>
      </c>
      <c r="C37" s="9" t="s">
        <v>9</v>
      </c>
      <c r="D37" s="9" t="s">
        <v>10</v>
      </c>
      <c r="E37" s="9" t="s">
        <v>11</v>
      </c>
      <c r="F37" s="9" t="s">
        <v>12</v>
      </c>
      <c r="G37" s="9" t="s">
        <v>13</v>
      </c>
      <c r="H37" s="9" t="s">
        <v>14</v>
      </c>
      <c r="I37" s="9" t="s">
        <v>15</v>
      </c>
      <c r="J37" s="9" t="s">
        <v>16</v>
      </c>
      <c r="K37" s="9" t="s">
        <v>17</v>
      </c>
      <c r="L37" s="9" t="s">
        <v>18</v>
      </c>
      <c r="M37" s="9" t="s">
        <v>19</v>
      </c>
      <c r="N37" s="9" t="s">
        <v>20</v>
      </c>
      <c r="O37" s="9" t="s">
        <v>88</v>
      </c>
    </row>
    <row r="38" spans="1:15" ht="15" x14ac:dyDescent="0.2">
      <c r="A38" s="60" t="s">
        <v>42</v>
      </c>
      <c r="B38" s="43">
        <f>Kirjasto!B49</f>
        <v>155910</v>
      </c>
      <c r="C38" s="43">
        <f>Kirjasto!C49</f>
        <v>170208</v>
      </c>
      <c r="D38" s="43">
        <f>Kirjasto!D49</f>
        <v>174352</v>
      </c>
      <c r="E38" s="43">
        <f>Kirjasto!E49</f>
        <v>165398</v>
      </c>
      <c r="F38" s="43">
        <f>Kirjasto!F49</f>
        <v>166753</v>
      </c>
      <c r="G38" s="43">
        <f>Kirjasto!G49</f>
        <v>0</v>
      </c>
      <c r="H38" s="43">
        <f>Kirjasto!H49</f>
        <v>0</v>
      </c>
      <c r="I38" s="43">
        <f>Kirjasto!I49</f>
        <v>0</v>
      </c>
      <c r="J38" s="43">
        <f>Kirjasto!J49</f>
        <v>0</v>
      </c>
      <c r="K38" s="43">
        <f>Kirjasto!K49</f>
        <v>0</v>
      </c>
      <c r="L38" s="43">
        <f>Kirjasto!L49</f>
        <v>0</v>
      </c>
      <c r="M38" s="43">
        <f>Kirjasto!M49</f>
        <v>0</v>
      </c>
      <c r="N38" s="10">
        <f>SUM(B38:M38)</f>
        <v>832621</v>
      </c>
      <c r="O38" s="10">
        <f>Kirjasto!O49</f>
        <v>1950000</v>
      </c>
    </row>
    <row r="39" spans="1:15" ht="28.5" x14ac:dyDescent="0.2">
      <c r="A39" s="64" t="s">
        <v>89</v>
      </c>
      <c r="B39" s="43">
        <f>Kirjasto!B50</f>
        <v>10190</v>
      </c>
      <c r="C39" s="43">
        <f>Kirjasto!C50</f>
        <v>10257</v>
      </c>
      <c r="D39" s="43">
        <f>Kirjasto!D50</f>
        <v>11512</v>
      </c>
      <c r="E39" s="43">
        <f>Kirjasto!E50</f>
        <v>13172</v>
      </c>
      <c r="F39" s="43">
        <f>Kirjasto!F50</f>
        <v>11106</v>
      </c>
      <c r="G39" s="43">
        <f>Kirjasto!G50</f>
        <v>0</v>
      </c>
      <c r="H39" s="43">
        <f>Kirjasto!H50</f>
        <v>0</v>
      </c>
      <c r="I39" s="43">
        <f>Kirjasto!I50</f>
        <v>0</v>
      </c>
      <c r="J39" s="43">
        <f>Kirjasto!J50</f>
        <v>0</v>
      </c>
      <c r="K39" s="43">
        <f>Kirjasto!K50</f>
        <v>0</v>
      </c>
      <c r="L39" s="43">
        <f>Kirjasto!L50</f>
        <v>0</v>
      </c>
      <c r="M39" s="43">
        <f>Kirjasto!M50</f>
        <v>0</v>
      </c>
      <c r="N39" s="10">
        <f t="shared" ref="N39:N51" si="2">SUM(B39:M39)</f>
        <v>56237</v>
      </c>
      <c r="O39" s="10">
        <f>Kirjasto!O50</f>
        <v>0</v>
      </c>
    </row>
    <row r="40" spans="1:15" ht="15" x14ac:dyDescent="0.2">
      <c r="A40" s="61" t="s">
        <v>83</v>
      </c>
      <c r="B40" s="90">
        <f>Kirjasto!B51</f>
        <v>139448</v>
      </c>
      <c r="C40" s="90">
        <f>Kirjasto!C51</f>
        <v>130592</v>
      </c>
      <c r="D40" s="90">
        <f>Kirjasto!D51</f>
        <v>144219</v>
      </c>
      <c r="E40" s="90">
        <f>Kirjasto!E51</f>
        <v>129417</v>
      </c>
      <c r="F40" s="90">
        <f>Kirjasto!F51</f>
        <v>120516</v>
      </c>
      <c r="G40" s="90">
        <f>Kirjasto!G51</f>
        <v>0</v>
      </c>
      <c r="H40" s="90">
        <f>Kirjasto!H51</f>
        <v>0</v>
      </c>
      <c r="I40" s="90">
        <f>Kirjasto!I51</f>
        <v>0</v>
      </c>
      <c r="J40" s="90">
        <f>Kirjasto!J51</f>
        <v>0</v>
      </c>
      <c r="K40" s="90">
        <f>Kirjasto!K51</f>
        <v>0</v>
      </c>
      <c r="L40" s="90">
        <f>Kirjasto!L51</f>
        <v>0</v>
      </c>
      <c r="M40" s="90">
        <f>Kirjasto!M51</f>
        <v>0</v>
      </c>
      <c r="N40" s="44">
        <f t="shared" si="2"/>
        <v>664192</v>
      </c>
      <c r="O40" s="97">
        <f>Kirjasto!O51</f>
        <v>1400000</v>
      </c>
    </row>
    <row r="41" spans="1:15" x14ac:dyDescent="0.2">
      <c r="A41" s="6" t="s">
        <v>161</v>
      </c>
      <c r="B41" s="44">
        <f t="shared" ref="B41:M41" si="3">SUM(B40/100*45.28)</f>
        <v>63142.054400000001</v>
      </c>
      <c r="C41" s="44">
        <f t="shared" si="3"/>
        <v>59132.057600000007</v>
      </c>
      <c r="D41" s="44">
        <f t="shared" si="3"/>
        <v>65302.363200000007</v>
      </c>
      <c r="E41" s="44">
        <f t="shared" si="3"/>
        <v>58600.017600000006</v>
      </c>
      <c r="F41" s="44">
        <f t="shared" si="3"/>
        <v>54569.644800000002</v>
      </c>
      <c r="G41" s="44">
        <f t="shared" si="3"/>
        <v>0</v>
      </c>
      <c r="H41" s="44">
        <f t="shared" si="3"/>
        <v>0</v>
      </c>
      <c r="I41" s="44">
        <f t="shared" si="3"/>
        <v>0</v>
      </c>
      <c r="J41" s="44">
        <f t="shared" si="3"/>
        <v>0</v>
      </c>
      <c r="K41" s="44">
        <f t="shared" si="3"/>
        <v>0</v>
      </c>
      <c r="L41" s="44">
        <f t="shared" si="3"/>
        <v>0</v>
      </c>
      <c r="M41" s="44">
        <f t="shared" si="3"/>
        <v>0</v>
      </c>
      <c r="N41" s="44">
        <f t="shared" si="2"/>
        <v>300746.13760000002</v>
      </c>
      <c r="O41" s="97">
        <f>Kirjasto!O52</f>
        <v>0</v>
      </c>
    </row>
    <row r="42" spans="1:15" ht="15" x14ac:dyDescent="0.2">
      <c r="A42" s="62" t="s">
        <v>126</v>
      </c>
      <c r="B42" s="43">
        <f>Kirjasto!B53</f>
        <v>266919</v>
      </c>
      <c r="C42" s="43">
        <f>Kirjasto!C53</f>
        <v>279099</v>
      </c>
      <c r="D42" s="43">
        <f>Kirjasto!D53</f>
        <v>273796</v>
      </c>
      <c r="E42" s="43">
        <f>Kirjasto!E53</f>
        <v>257071</v>
      </c>
      <c r="F42" s="43">
        <f>Kirjasto!F53</f>
        <v>242584</v>
      </c>
      <c r="G42" s="43">
        <f>Kirjasto!G53</f>
        <v>0</v>
      </c>
      <c r="H42" s="43">
        <f>Kirjasto!H53</f>
        <v>0</v>
      </c>
      <c r="I42" s="43">
        <f>Kirjasto!I53</f>
        <v>0</v>
      </c>
      <c r="J42" s="43">
        <f>Kirjasto!J53</f>
        <v>0</v>
      </c>
      <c r="K42" s="43">
        <f>Kirjasto!K53</f>
        <v>0</v>
      </c>
      <c r="L42" s="43">
        <f>Kirjasto!L53</f>
        <v>0</v>
      </c>
      <c r="M42" s="43">
        <f>Kirjasto!M53</f>
        <v>0</v>
      </c>
      <c r="N42" s="43">
        <f t="shared" si="2"/>
        <v>1319469</v>
      </c>
      <c r="O42" s="10">
        <f>Kirjasto!O53</f>
        <v>3000000</v>
      </c>
    </row>
    <row r="43" spans="1:15" ht="15" x14ac:dyDescent="0.2">
      <c r="A43" s="62" t="s">
        <v>125</v>
      </c>
      <c r="B43" s="43">
        <f>Kirjasto!B54</f>
        <v>2128</v>
      </c>
      <c r="C43" s="43">
        <f>Kirjasto!C54</f>
        <v>2107</v>
      </c>
      <c r="D43" s="43">
        <f>Kirjasto!D54</f>
        <v>2301</v>
      </c>
      <c r="E43" s="43">
        <f>Kirjasto!E54</f>
        <v>2218</v>
      </c>
      <c r="F43" s="43">
        <f>Kirjasto!F54</f>
        <v>1995</v>
      </c>
      <c r="G43" s="43">
        <f>Kirjasto!G54</f>
        <v>0</v>
      </c>
      <c r="H43" s="43">
        <f>Kirjasto!H54</f>
        <v>0</v>
      </c>
      <c r="I43" s="43">
        <f>Kirjasto!I54</f>
        <v>0</v>
      </c>
      <c r="J43" s="43">
        <f>Kirjasto!J54</f>
        <v>0</v>
      </c>
      <c r="K43" s="43">
        <f>Kirjasto!K54</f>
        <v>0</v>
      </c>
      <c r="L43" s="43">
        <f>Kirjasto!L54</f>
        <v>0</v>
      </c>
      <c r="M43" s="43">
        <f>Kirjasto!M54</f>
        <v>0</v>
      </c>
      <c r="N43" s="43">
        <f t="shared" si="2"/>
        <v>10749</v>
      </c>
      <c r="O43" s="10">
        <f>Kirjasto!O54</f>
        <v>0</v>
      </c>
    </row>
    <row r="44" spans="1:15" x14ac:dyDescent="0.2">
      <c r="A44" s="78" t="s">
        <v>163</v>
      </c>
      <c r="B44" s="43">
        <f t="shared" ref="B44:M44" si="4">SUM(B43/100*45.28)</f>
        <v>963.55840000000012</v>
      </c>
      <c r="C44" s="43">
        <f t="shared" si="4"/>
        <v>954.04960000000005</v>
      </c>
      <c r="D44" s="43">
        <f t="shared" si="4"/>
        <v>1041.8928000000001</v>
      </c>
      <c r="E44" s="43">
        <f t="shared" si="4"/>
        <v>1004.3104</v>
      </c>
      <c r="F44" s="43">
        <f t="shared" si="4"/>
        <v>903.33600000000001</v>
      </c>
      <c r="G44" s="43">
        <f t="shared" si="4"/>
        <v>0</v>
      </c>
      <c r="H44" s="43">
        <f t="shared" si="4"/>
        <v>0</v>
      </c>
      <c r="I44" s="43">
        <f t="shared" si="4"/>
        <v>0</v>
      </c>
      <c r="J44" s="43">
        <f t="shared" si="4"/>
        <v>0</v>
      </c>
      <c r="K44" s="43">
        <f t="shared" si="4"/>
        <v>0</v>
      </c>
      <c r="L44" s="43">
        <f t="shared" si="4"/>
        <v>0</v>
      </c>
      <c r="M44" s="43">
        <f t="shared" si="4"/>
        <v>0</v>
      </c>
      <c r="N44" s="43">
        <f t="shared" si="2"/>
        <v>4867.1472000000003</v>
      </c>
      <c r="O44" s="10">
        <f>Kirjasto!O55</f>
        <v>0</v>
      </c>
    </row>
    <row r="45" spans="1:15" ht="15" x14ac:dyDescent="0.2">
      <c r="A45" s="61" t="s">
        <v>44</v>
      </c>
      <c r="B45" s="44">
        <f>Kirjasto!B56</f>
        <v>3024</v>
      </c>
      <c r="C45" s="44">
        <f>Kirjasto!C56</f>
        <v>3526</v>
      </c>
      <c r="D45" s="44">
        <f>Kirjasto!D56</f>
        <v>3107</v>
      </c>
      <c r="E45" s="44">
        <f>Kirjasto!E56</f>
        <v>3228</v>
      </c>
      <c r="F45" s="44">
        <f>Kirjasto!F56</f>
        <v>3188</v>
      </c>
      <c r="G45" s="44">
        <f>Kirjasto!G56</f>
        <v>0</v>
      </c>
      <c r="H45" s="44">
        <f>Kirjasto!H56</f>
        <v>0</v>
      </c>
      <c r="I45" s="44">
        <f>Kirjasto!I56</f>
        <v>0</v>
      </c>
      <c r="J45" s="44">
        <f>Kirjasto!J56</f>
        <v>0</v>
      </c>
      <c r="K45" s="44">
        <f>Kirjasto!K56</f>
        <v>0</v>
      </c>
      <c r="L45" s="44">
        <f>Kirjasto!L56</f>
        <v>0</v>
      </c>
      <c r="M45" s="44">
        <f>Kirjasto!M56</f>
        <v>0</v>
      </c>
      <c r="N45" s="44">
        <f t="shared" si="2"/>
        <v>16073</v>
      </c>
      <c r="O45" s="97">
        <f>Kirjasto!O56</f>
        <v>34000</v>
      </c>
    </row>
    <row r="46" spans="1:15" ht="28.5" x14ac:dyDescent="0.2">
      <c r="A46" s="88" t="s">
        <v>90</v>
      </c>
      <c r="B46" s="93">
        <f>Kirjasto!B57</f>
        <v>1365</v>
      </c>
      <c r="C46" s="93">
        <f>Kirjasto!C57</f>
        <v>1433</v>
      </c>
      <c r="D46" s="93">
        <f>Kirjasto!D57</f>
        <v>1277</v>
      </c>
      <c r="E46" s="93">
        <f>Kirjasto!E57</f>
        <v>1394</v>
      </c>
      <c r="F46" s="93">
        <f>Kirjasto!F57</f>
        <v>1365</v>
      </c>
      <c r="G46" s="93">
        <f>Kirjasto!G57</f>
        <v>0</v>
      </c>
      <c r="H46" s="93">
        <f>Kirjasto!H57</f>
        <v>0</v>
      </c>
      <c r="I46" s="93">
        <f>Kirjasto!I57</f>
        <v>0</v>
      </c>
      <c r="J46" s="93">
        <f>Kirjasto!J57</f>
        <v>0</v>
      </c>
      <c r="K46" s="93">
        <f>Kirjasto!K57</f>
        <v>0</v>
      </c>
      <c r="L46" s="93">
        <f>Kirjasto!L57</f>
        <v>0</v>
      </c>
      <c r="M46" s="93">
        <f>Kirjasto!M57</f>
        <v>0</v>
      </c>
      <c r="N46" s="93">
        <f t="shared" si="2"/>
        <v>6834</v>
      </c>
      <c r="O46" s="10">
        <f>Kirjasto!O57</f>
        <v>0</v>
      </c>
    </row>
    <row r="47" spans="1:15" ht="15" x14ac:dyDescent="0.2">
      <c r="A47" s="94" t="s">
        <v>45</v>
      </c>
      <c r="B47" s="44">
        <f>Kirjasto!B58</f>
        <v>2795</v>
      </c>
      <c r="C47" s="44">
        <f>Kirjasto!C58</f>
        <v>4573</v>
      </c>
      <c r="D47" s="44">
        <f>Kirjasto!D58</f>
        <v>4791</v>
      </c>
      <c r="E47" s="44">
        <f>Kirjasto!E58</f>
        <v>5573</v>
      </c>
      <c r="F47" s="44">
        <f>Kirjasto!F58</f>
        <v>3870</v>
      </c>
      <c r="G47" s="44">
        <f>Kirjasto!G58</f>
        <v>0</v>
      </c>
      <c r="H47" s="44">
        <f>Kirjasto!H58</f>
        <v>0</v>
      </c>
      <c r="I47" s="44">
        <f>Kirjasto!I58</f>
        <v>0</v>
      </c>
      <c r="J47" s="44">
        <f>Kirjasto!J58</f>
        <v>0</v>
      </c>
      <c r="K47" s="44">
        <f>Kirjasto!K58</f>
        <v>0</v>
      </c>
      <c r="L47" s="44">
        <f>Kirjasto!L58</f>
        <v>0</v>
      </c>
      <c r="M47" s="44">
        <f>Kirjasto!M58</f>
        <v>0</v>
      </c>
      <c r="N47" s="90">
        <f t="shared" si="2"/>
        <v>21602</v>
      </c>
      <c r="O47" s="97">
        <f>Kirjasto!O58</f>
        <v>58000</v>
      </c>
    </row>
    <row r="48" spans="1:15" ht="15" x14ac:dyDescent="0.2">
      <c r="A48" s="61" t="s">
        <v>46</v>
      </c>
      <c r="B48" s="44">
        <f>Kirjasto!B59</f>
        <v>61</v>
      </c>
      <c r="C48" s="44">
        <f>Kirjasto!C59</f>
        <v>80</v>
      </c>
      <c r="D48" s="44">
        <f>Kirjasto!D59</f>
        <v>96</v>
      </c>
      <c r="E48" s="44">
        <f>Kirjasto!E59</f>
        <v>88</v>
      </c>
      <c r="F48" s="44">
        <f>Kirjasto!F59</f>
        <v>52</v>
      </c>
      <c r="G48" s="44">
        <f>Kirjasto!G59</f>
        <v>0</v>
      </c>
      <c r="H48" s="44">
        <f>Kirjasto!H59</f>
        <v>0</v>
      </c>
      <c r="I48" s="44">
        <f>Kirjasto!I59</f>
        <v>0</v>
      </c>
      <c r="J48" s="44">
        <f>Kirjasto!J59</f>
        <v>0</v>
      </c>
      <c r="K48" s="44">
        <f>Kirjasto!K59</f>
        <v>0</v>
      </c>
      <c r="L48" s="44">
        <f>Kirjasto!L59</f>
        <v>0</v>
      </c>
      <c r="M48" s="44">
        <f>Kirjasto!M59</f>
        <v>0</v>
      </c>
      <c r="N48" s="44">
        <f t="shared" si="2"/>
        <v>377</v>
      </c>
      <c r="O48" s="97">
        <f>Kirjasto!O59</f>
        <v>800</v>
      </c>
    </row>
    <row r="49" spans="1:16" ht="15" x14ac:dyDescent="0.2">
      <c r="A49" s="94" t="s">
        <v>47</v>
      </c>
      <c r="B49" s="44">
        <f>Kirjasto!B60</f>
        <v>804</v>
      </c>
      <c r="C49" s="44">
        <f>Kirjasto!C60</f>
        <v>1221</v>
      </c>
      <c r="D49" s="44">
        <f>Kirjasto!D60</f>
        <v>1427</v>
      </c>
      <c r="E49" s="44">
        <f>Kirjasto!E60</f>
        <v>1623</v>
      </c>
      <c r="F49" s="44">
        <f>Kirjasto!F60</f>
        <v>1269</v>
      </c>
      <c r="G49" s="44">
        <f>Kirjasto!G60</f>
        <v>0</v>
      </c>
      <c r="H49" s="44">
        <f>Kirjasto!H60</f>
        <v>0</v>
      </c>
      <c r="I49" s="44">
        <f>Kirjasto!I60</f>
        <v>0</v>
      </c>
      <c r="J49" s="44">
        <f>Kirjasto!J60</f>
        <v>0</v>
      </c>
      <c r="K49" s="44">
        <f>Kirjasto!K60</f>
        <v>0</v>
      </c>
      <c r="L49" s="44">
        <f>Kirjasto!L60</f>
        <v>0</v>
      </c>
      <c r="M49" s="44">
        <f>Kirjasto!M60</f>
        <v>0</v>
      </c>
      <c r="N49" s="90">
        <f t="shared" si="2"/>
        <v>6344</v>
      </c>
      <c r="O49" s="97">
        <f>Kirjasto!O60</f>
        <v>11500</v>
      </c>
    </row>
    <row r="50" spans="1:16" ht="30" x14ac:dyDescent="0.2">
      <c r="A50" s="61" t="s">
        <v>48</v>
      </c>
      <c r="B50" s="44">
        <f>Kirjasto!B61</f>
        <v>62</v>
      </c>
      <c r="C50" s="44">
        <f>Kirjasto!C61</f>
        <v>142</v>
      </c>
      <c r="D50" s="44">
        <f>Kirjasto!D61</f>
        <v>131</v>
      </c>
      <c r="E50" s="44">
        <f>Kirjasto!E61</f>
        <v>142</v>
      </c>
      <c r="F50" s="44">
        <f>Kirjasto!F61</f>
        <v>114</v>
      </c>
      <c r="G50" s="44">
        <f>Kirjasto!G61</f>
        <v>0</v>
      </c>
      <c r="H50" s="44">
        <f>Kirjasto!H61</f>
        <v>0</v>
      </c>
      <c r="I50" s="44">
        <f>Kirjasto!I61</f>
        <v>0</v>
      </c>
      <c r="J50" s="44">
        <f>Kirjasto!J61</f>
        <v>0</v>
      </c>
      <c r="K50" s="44">
        <f>Kirjasto!K61</f>
        <v>0</v>
      </c>
      <c r="L50" s="44">
        <f>Kirjasto!L61</f>
        <v>0</v>
      </c>
      <c r="M50" s="44">
        <f>Kirjasto!M61</f>
        <v>0</v>
      </c>
      <c r="N50" s="44">
        <f t="shared" si="2"/>
        <v>591</v>
      </c>
      <c r="O50" s="97">
        <f>Kirjasto!O61</f>
        <v>1100</v>
      </c>
    </row>
    <row r="51" spans="1:16" ht="15" x14ac:dyDescent="0.2">
      <c r="A51" s="95" t="s">
        <v>49</v>
      </c>
      <c r="B51" s="49">
        <f>Kirjasto!B62</f>
        <v>1819</v>
      </c>
      <c r="C51" s="49">
        <f>Kirjasto!C62</f>
        <v>3403</v>
      </c>
      <c r="D51" s="49">
        <f>Kirjasto!D62</f>
        <v>2856</v>
      </c>
      <c r="E51" s="49">
        <f>Kirjasto!E62</f>
        <v>3178</v>
      </c>
      <c r="F51" s="49">
        <f>Kirjasto!F62</f>
        <v>5516</v>
      </c>
      <c r="G51" s="49">
        <f>Kirjasto!G62</f>
        <v>0</v>
      </c>
      <c r="H51" s="49">
        <f>Kirjasto!H62</f>
        <v>0</v>
      </c>
      <c r="I51" s="49">
        <f>Kirjasto!I62</f>
        <v>0</v>
      </c>
      <c r="J51" s="49">
        <f>Kirjasto!J62</f>
        <v>0</v>
      </c>
      <c r="K51" s="49">
        <f>Kirjasto!K62</f>
        <v>0</v>
      </c>
      <c r="L51" s="49">
        <f>Kirjasto!L62</f>
        <v>0</v>
      </c>
      <c r="M51" s="49">
        <f>Kirjasto!M62</f>
        <v>0</v>
      </c>
      <c r="N51" s="96">
        <f t="shared" si="2"/>
        <v>16772</v>
      </c>
      <c r="O51" s="104">
        <f>Kirjasto!O62</f>
        <v>25000</v>
      </c>
      <c r="P51" s="72"/>
    </row>
    <row r="53" spans="1:16" ht="15" hidden="1" outlineLevel="1" x14ac:dyDescent="0.25">
      <c r="A53" s="9" t="s">
        <v>39</v>
      </c>
      <c r="B53" s="9" t="s">
        <v>8</v>
      </c>
      <c r="C53" s="9" t="s">
        <v>9</v>
      </c>
      <c r="D53" s="9" t="s">
        <v>10</v>
      </c>
      <c r="E53" s="9" t="s">
        <v>11</v>
      </c>
      <c r="F53" s="9" t="s">
        <v>12</v>
      </c>
      <c r="G53" s="9" t="s">
        <v>13</v>
      </c>
      <c r="H53" s="9" t="s">
        <v>14</v>
      </c>
      <c r="I53" s="9" t="s">
        <v>15</v>
      </c>
      <c r="J53" s="9" t="s">
        <v>16</v>
      </c>
      <c r="K53" s="9" t="s">
        <v>17</v>
      </c>
      <c r="L53" s="9" t="s">
        <v>18</v>
      </c>
      <c r="M53" s="9" t="s">
        <v>19</v>
      </c>
      <c r="N53" s="9" t="s">
        <v>20</v>
      </c>
      <c r="O53" s="9" t="s">
        <v>88</v>
      </c>
    </row>
    <row r="54" spans="1:16" hidden="1" outlineLevel="1" x14ac:dyDescent="0.2">
      <c r="A54" s="5" t="s">
        <v>64</v>
      </c>
      <c r="B54" s="48">
        <v>14726</v>
      </c>
      <c r="C54" s="43">
        <v>15479</v>
      </c>
      <c r="D54" s="43">
        <v>12303</v>
      </c>
      <c r="E54" s="43">
        <v>13494</v>
      </c>
      <c r="F54" s="43">
        <v>25341</v>
      </c>
      <c r="G54" s="43">
        <v>26436</v>
      </c>
      <c r="H54" s="43">
        <v>43916</v>
      </c>
      <c r="I54" s="43">
        <v>31137</v>
      </c>
      <c r="J54" s="43">
        <v>22106</v>
      </c>
      <c r="K54" s="43">
        <v>16093</v>
      </c>
      <c r="L54" s="43">
        <v>18430</v>
      </c>
      <c r="M54" s="43">
        <v>19041</v>
      </c>
      <c r="N54" s="53">
        <f>SUM(B54:M54)</f>
        <v>258502</v>
      </c>
      <c r="O54" s="53"/>
    </row>
    <row r="55" spans="1:16" hidden="1" outlineLevel="1" x14ac:dyDescent="0.2">
      <c r="A55" s="6" t="s">
        <v>65</v>
      </c>
      <c r="B55" s="44">
        <v>1170</v>
      </c>
      <c r="C55" s="44">
        <v>3057</v>
      </c>
      <c r="D55" s="44">
        <v>2628</v>
      </c>
      <c r="E55" s="44">
        <v>2683</v>
      </c>
      <c r="F55" s="44">
        <v>7139</v>
      </c>
      <c r="G55" s="44">
        <v>3158</v>
      </c>
      <c r="H55" s="44">
        <v>6434</v>
      </c>
      <c r="I55" s="44">
        <v>957</v>
      </c>
      <c r="J55" s="44">
        <v>2279</v>
      </c>
      <c r="K55" s="44">
        <v>2749</v>
      </c>
      <c r="L55" s="44">
        <v>2822</v>
      </c>
      <c r="M55" s="44">
        <v>3586</v>
      </c>
      <c r="N55" s="54">
        <f t="shared" ref="N55:N60" si="5">SUM(B55:M55)</f>
        <v>38662</v>
      </c>
      <c r="O55" s="54"/>
    </row>
    <row r="56" spans="1:16" ht="25.5" hidden="1" outlineLevel="1" x14ac:dyDescent="0.2">
      <c r="A56" s="7" t="s">
        <v>66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53">
        <f t="shared" si="5"/>
        <v>0</v>
      </c>
      <c r="O56" s="53"/>
    </row>
    <row r="57" spans="1:16" hidden="1" outlineLevel="1" x14ac:dyDescent="0.2">
      <c r="A57" s="6" t="s">
        <v>67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54">
        <f t="shared" si="5"/>
        <v>0</v>
      </c>
      <c r="O57" s="54"/>
    </row>
    <row r="58" spans="1:16" hidden="1" outlineLevel="1" x14ac:dyDescent="0.2">
      <c r="A58" s="7" t="s">
        <v>68</v>
      </c>
      <c r="B58" s="43">
        <v>152</v>
      </c>
      <c r="C58" s="43">
        <v>129</v>
      </c>
      <c r="D58" s="43">
        <v>129</v>
      </c>
      <c r="E58" s="43">
        <v>118</v>
      </c>
      <c r="F58" s="43">
        <v>393</v>
      </c>
      <c r="G58" s="43">
        <v>372</v>
      </c>
      <c r="H58" s="43">
        <v>785</v>
      </c>
      <c r="I58" s="43">
        <v>468</v>
      </c>
      <c r="J58" s="43">
        <v>76</v>
      </c>
      <c r="K58" s="43">
        <v>152</v>
      </c>
      <c r="L58" s="43">
        <v>124</v>
      </c>
      <c r="M58" s="43">
        <v>112</v>
      </c>
      <c r="N58" s="53">
        <f t="shared" si="5"/>
        <v>3010</v>
      </c>
      <c r="O58" s="53"/>
    </row>
    <row r="59" spans="1:16" ht="25.5" hidden="1" outlineLevel="1" x14ac:dyDescent="0.2">
      <c r="A59" s="6" t="s">
        <v>69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54">
        <f t="shared" si="5"/>
        <v>0</v>
      </c>
      <c r="O59" s="54"/>
    </row>
    <row r="60" spans="1:16" ht="25.5" hidden="1" outlineLevel="1" x14ac:dyDescent="0.2">
      <c r="A60" s="7" t="s">
        <v>70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53">
        <f t="shared" si="5"/>
        <v>0</v>
      </c>
      <c r="O60" s="53"/>
    </row>
    <row r="61" spans="1:16" hidden="1" outlineLevel="1" x14ac:dyDescent="0.2">
      <c r="A61" s="12" t="s">
        <v>71</v>
      </c>
      <c r="B61" s="49">
        <v>1056</v>
      </c>
      <c r="C61" s="49">
        <v>839</v>
      </c>
      <c r="D61" s="49">
        <v>824</v>
      </c>
      <c r="E61" s="49">
        <v>782</v>
      </c>
      <c r="F61" s="49">
        <v>1249</v>
      </c>
      <c r="G61" s="49">
        <v>708</v>
      </c>
      <c r="H61" s="49">
        <v>1643</v>
      </c>
      <c r="I61" s="49">
        <v>621</v>
      </c>
      <c r="J61" s="49">
        <v>991</v>
      </c>
      <c r="K61" s="49">
        <v>959</v>
      </c>
      <c r="L61" s="49">
        <v>862</v>
      </c>
      <c r="M61" s="49">
        <v>1040</v>
      </c>
      <c r="N61" s="52">
        <f>SUM(B61:M61)</f>
        <v>11574</v>
      </c>
      <c r="O61" s="52"/>
    </row>
    <row r="62" spans="1:16" hidden="1" outlineLevel="1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spans="1:16" hidden="1" outlineLevel="1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1:16" hidden="1" outlineLevel="1" x14ac:dyDescent="0.2">
      <c r="A64" s="2" t="s">
        <v>22</v>
      </c>
      <c r="B64" s="48" t="s">
        <v>23</v>
      </c>
      <c r="C64" s="48" t="s">
        <v>24</v>
      </c>
      <c r="D64" s="48" t="s">
        <v>25</v>
      </c>
      <c r="E64" s="48" t="s">
        <v>26</v>
      </c>
      <c r="F64" s="48" t="s">
        <v>27</v>
      </c>
      <c r="G64" s="48" t="s">
        <v>28</v>
      </c>
      <c r="H64" s="48" t="s">
        <v>29</v>
      </c>
      <c r="I64" s="48" t="s">
        <v>30</v>
      </c>
      <c r="J64" s="48" t="s">
        <v>31</v>
      </c>
      <c r="K64" s="48" t="s">
        <v>32</v>
      </c>
      <c r="L64" s="48" t="s">
        <v>33</v>
      </c>
      <c r="M64" s="48" t="s">
        <v>34</v>
      </c>
      <c r="N64" t="s">
        <v>35</v>
      </c>
      <c r="O64" s="69"/>
    </row>
    <row r="65" spans="1:15" hidden="1" outlineLevel="1" x14ac:dyDescent="0.2">
      <c r="A65" s="2" t="s">
        <v>73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O65" s="69"/>
    </row>
    <row r="66" spans="1:15" hidden="1" outlineLevel="1" x14ac:dyDescent="0.2">
      <c r="A66" s="2" t="s">
        <v>72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O66" s="70"/>
    </row>
    <row r="67" spans="1:15" collapsed="1" x14ac:dyDescent="0.2"/>
    <row r="70" spans="1:15" ht="15" hidden="1" outlineLevel="1" x14ac:dyDescent="0.25">
      <c r="A70" s="9" t="s">
        <v>96</v>
      </c>
      <c r="B70" s="9" t="s">
        <v>8</v>
      </c>
      <c r="C70" s="9" t="s">
        <v>9</v>
      </c>
      <c r="D70" s="9" t="s">
        <v>10</v>
      </c>
      <c r="E70" s="9" t="s">
        <v>11</v>
      </c>
      <c r="F70" s="9" t="s">
        <v>12</v>
      </c>
      <c r="G70" s="9" t="s">
        <v>13</v>
      </c>
      <c r="H70" s="9" t="s">
        <v>14</v>
      </c>
      <c r="I70" s="9" t="s">
        <v>15</v>
      </c>
      <c r="J70" s="9" t="s">
        <v>16</v>
      </c>
      <c r="K70" s="9" t="s">
        <v>17</v>
      </c>
      <c r="L70" s="9" t="s">
        <v>18</v>
      </c>
      <c r="M70" s="9" t="s">
        <v>19</v>
      </c>
      <c r="N70" s="9" t="s">
        <v>20</v>
      </c>
      <c r="O70" s="9" t="s">
        <v>88</v>
      </c>
    </row>
    <row r="71" spans="1:15" hidden="1" outlineLevel="1" x14ac:dyDescent="0.2">
      <c r="A71" s="5" t="s">
        <v>64</v>
      </c>
      <c r="B71" s="76">
        <f>Museo!B31</f>
        <v>12381</v>
      </c>
      <c r="C71" s="76">
        <f>Museo!C31</f>
        <v>16369</v>
      </c>
      <c r="D71" s="76">
        <f>Museo!D31</f>
        <v>14356</v>
      </c>
      <c r="E71" s="76">
        <f>Museo!E31</f>
        <v>15505</v>
      </c>
      <c r="F71" s="76">
        <f>Museo!F31</f>
        <v>27662</v>
      </c>
      <c r="G71" s="76">
        <f>Museo!G31</f>
        <v>37989</v>
      </c>
      <c r="H71" s="76">
        <f>Museo!H31</f>
        <v>65089</v>
      </c>
      <c r="I71" s="76">
        <f>Museo!I31</f>
        <v>44358</v>
      </c>
      <c r="J71" s="76">
        <f>Museo!J31</f>
        <v>27177</v>
      </c>
      <c r="K71" s="76">
        <f>Museo!K31</f>
        <v>17282</v>
      </c>
      <c r="L71" s="76">
        <f>Museo!L31</f>
        <v>20406</v>
      </c>
      <c r="M71" s="76">
        <f>Museo!M31</f>
        <v>24461</v>
      </c>
      <c r="N71" s="53">
        <f>SUM(B71:M71)</f>
        <v>323035</v>
      </c>
      <c r="O71" s="53"/>
    </row>
    <row r="72" spans="1:15" hidden="1" outlineLevel="1" x14ac:dyDescent="0.2">
      <c r="A72" s="6" t="s">
        <v>65</v>
      </c>
      <c r="B72" s="54">
        <f>Museo!B32</f>
        <v>4381</v>
      </c>
      <c r="C72" s="54">
        <f>Museo!C32</f>
        <v>2713</v>
      </c>
      <c r="D72" s="54">
        <f>Museo!D32</f>
        <v>1533</v>
      </c>
      <c r="E72" s="54">
        <f>Museo!E32</f>
        <v>2922</v>
      </c>
      <c r="F72" s="54">
        <f>Museo!F32</f>
        <v>6874</v>
      </c>
      <c r="G72" s="54">
        <f>Museo!G32</f>
        <v>4030</v>
      </c>
      <c r="H72" s="54">
        <f>Museo!H32</f>
        <v>8593</v>
      </c>
      <c r="I72" s="54">
        <f>Museo!I32</f>
        <v>3064</v>
      </c>
      <c r="J72" s="54">
        <f>Museo!J32</f>
        <v>577</v>
      </c>
      <c r="K72" s="54">
        <f>Museo!K32</f>
        <v>2941</v>
      </c>
      <c r="L72" s="54">
        <f>Museo!L32</f>
        <v>3903</v>
      </c>
      <c r="M72" s="54">
        <f>Museo!M32</f>
        <v>2226</v>
      </c>
      <c r="N72" s="54">
        <f t="shared" ref="N72:N78" si="6">SUM(B72:M72)</f>
        <v>43757</v>
      </c>
      <c r="O72" s="54"/>
    </row>
    <row r="73" spans="1:15" ht="25.5" hidden="1" outlineLevel="1" x14ac:dyDescent="0.2">
      <c r="A73" s="7" t="s">
        <v>66</v>
      </c>
      <c r="B73" s="53">
        <f>Museo!B33</f>
        <v>0</v>
      </c>
      <c r="C73" s="53">
        <f>Museo!C33</f>
        <v>0</v>
      </c>
      <c r="D73" s="53">
        <f>Museo!D33</f>
        <v>0</v>
      </c>
      <c r="E73" s="53">
        <f>Museo!E33</f>
        <v>0</v>
      </c>
      <c r="F73" s="53">
        <f>Museo!F33</f>
        <v>0</v>
      </c>
      <c r="G73" s="53">
        <f>Museo!G33</f>
        <v>0</v>
      </c>
      <c r="H73" s="53">
        <f>Museo!H33</f>
        <v>0</v>
      </c>
      <c r="I73" s="53">
        <f>Museo!I33</f>
        <v>0</v>
      </c>
      <c r="J73" s="53">
        <f>Museo!J33</f>
        <v>0</v>
      </c>
      <c r="K73" s="53">
        <f>Museo!K33</f>
        <v>0</v>
      </c>
      <c r="L73" s="53">
        <f>Museo!L33</f>
        <v>0</v>
      </c>
      <c r="M73" s="53">
        <f>Museo!M33</f>
        <v>0</v>
      </c>
      <c r="N73" s="53">
        <f t="shared" si="6"/>
        <v>0</v>
      </c>
      <c r="O73" s="53"/>
    </row>
    <row r="74" spans="1:15" hidden="1" outlineLevel="1" x14ac:dyDescent="0.2">
      <c r="A74" s="6" t="s">
        <v>67</v>
      </c>
      <c r="B74" s="54">
        <f>Museo!B34</f>
        <v>0</v>
      </c>
      <c r="C74" s="54">
        <f>Museo!C34</f>
        <v>0</v>
      </c>
      <c r="D74" s="54">
        <f>Museo!D34</f>
        <v>0</v>
      </c>
      <c r="E74" s="54">
        <f>Museo!E34</f>
        <v>0</v>
      </c>
      <c r="F74" s="54">
        <f>Museo!F34</f>
        <v>0</v>
      </c>
      <c r="G74" s="54">
        <f>Museo!G34</f>
        <v>0</v>
      </c>
      <c r="H74" s="54">
        <f>Museo!H34</f>
        <v>0</v>
      </c>
      <c r="I74" s="54">
        <f>Museo!I34</f>
        <v>0</v>
      </c>
      <c r="J74" s="54">
        <f>Museo!J34</f>
        <v>0</v>
      </c>
      <c r="K74" s="54">
        <f>Museo!K34</f>
        <v>0</v>
      </c>
      <c r="L74" s="54">
        <f>Museo!L34</f>
        <v>0</v>
      </c>
      <c r="M74" s="54">
        <f>Museo!M34</f>
        <v>0</v>
      </c>
      <c r="N74" s="54">
        <f t="shared" si="6"/>
        <v>0</v>
      </c>
      <c r="O74" s="54"/>
    </row>
    <row r="75" spans="1:15" s="48" customFormat="1" hidden="1" outlineLevel="1" x14ac:dyDescent="0.2">
      <c r="A75" s="7" t="s">
        <v>68</v>
      </c>
      <c r="B75" s="53">
        <f>Museo!B35</f>
        <v>116</v>
      </c>
      <c r="C75" s="53">
        <f>Museo!C35</f>
        <v>116</v>
      </c>
      <c r="D75" s="53">
        <f>Museo!D35</f>
        <v>107</v>
      </c>
      <c r="E75" s="53">
        <f>Museo!E35</f>
        <v>151</v>
      </c>
      <c r="F75" s="53">
        <f>Museo!F35</f>
        <v>380</v>
      </c>
      <c r="G75" s="53">
        <f>Museo!G35</f>
        <v>480</v>
      </c>
      <c r="H75" s="53">
        <f>Museo!H35</f>
        <v>569</v>
      </c>
      <c r="I75" s="53">
        <f>Museo!I35</f>
        <v>496</v>
      </c>
      <c r="J75" s="53">
        <f>Museo!J35</f>
        <v>136</v>
      </c>
      <c r="K75" s="53">
        <f>Museo!K35</f>
        <v>149</v>
      </c>
      <c r="L75" s="53">
        <f>Museo!L35</f>
        <v>207</v>
      </c>
      <c r="M75" s="53">
        <f>Museo!M35</f>
        <v>162</v>
      </c>
      <c r="N75" s="53">
        <f t="shared" si="6"/>
        <v>3069</v>
      </c>
      <c r="O75" s="53"/>
    </row>
    <row r="76" spans="1:15" ht="25.5" hidden="1" outlineLevel="1" x14ac:dyDescent="0.2">
      <c r="A76" s="6" t="s">
        <v>69</v>
      </c>
      <c r="B76" s="54">
        <f>Museo!B36</f>
        <v>0</v>
      </c>
      <c r="C76" s="54">
        <f>Museo!C36</f>
        <v>0</v>
      </c>
      <c r="D76" s="54">
        <f>Museo!D36</f>
        <v>0</v>
      </c>
      <c r="E76" s="54">
        <f>Museo!E36</f>
        <v>0</v>
      </c>
      <c r="F76" s="54">
        <f>Museo!F36</f>
        <v>0</v>
      </c>
      <c r="G76" s="54">
        <f>Museo!G36</f>
        <v>0</v>
      </c>
      <c r="H76" s="54">
        <f>Museo!H36</f>
        <v>0</v>
      </c>
      <c r="I76" s="54">
        <f>Museo!I36</f>
        <v>0</v>
      </c>
      <c r="J76" s="54">
        <f>Museo!J36</f>
        <v>0</v>
      </c>
      <c r="K76" s="54">
        <f>Museo!K36</f>
        <v>0</v>
      </c>
      <c r="L76" s="54">
        <f>Museo!L36</f>
        <v>0</v>
      </c>
      <c r="M76" s="54">
        <f>Museo!M36</f>
        <v>0</v>
      </c>
      <c r="N76" s="54">
        <f t="shared" si="6"/>
        <v>0</v>
      </c>
      <c r="O76" s="54"/>
    </row>
    <row r="77" spans="1:15" ht="25.5" hidden="1" outlineLevel="1" x14ac:dyDescent="0.2">
      <c r="A77" s="7" t="s">
        <v>70</v>
      </c>
      <c r="B77" s="53">
        <f>Museo!B37</f>
        <v>0</v>
      </c>
      <c r="C77" s="53">
        <f>Museo!C37</f>
        <v>0</v>
      </c>
      <c r="D77" s="53">
        <f>Museo!D37</f>
        <v>0</v>
      </c>
      <c r="E77" s="53">
        <f>Museo!E37</f>
        <v>0</v>
      </c>
      <c r="F77" s="53">
        <f>Museo!F37</f>
        <v>0</v>
      </c>
      <c r="G77" s="53">
        <f>Museo!G37</f>
        <v>0</v>
      </c>
      <c r="H77" s="53">
        <f>Museo!H37</f>
        <v>0</v>
      </c>
      <c r="I77" s="53">
        <f>Museo!I37</f>
        <v>0</v>
      </c>
      <c r="J77" s="53">
        <f>Museo!J37</f>
        <v>0</v>
      </c>
      <c r="K77" s="53">
        <f>Museo!K37</f>
        <v>0</v>
      </c>
      <c r="L77" s="53">
        <f>Museo!L37</f>
        <v>0</v>
      </c>
      <c r="M77" s="53">
        <f>Museo!M37</f>
        <v>0</v>
      </c>
      <c r="N77" s="53">
        <f t="shared" si="6"/>
        <v>0</v>
      </c>
      <c r="O77" s="53"/>
    </row>
    <row r="78" spans="1:15" hidden="1" outlineLevel="1" x14ac:dyDescent="0.2">
      <c r="A78" s="12" t="s">
        <v>71</v>
      </c>
      <c r="B78" s="52">
        <f>Museo!B38</f>
        <v>1014</v>
      </c>
      <c r="C78" s="52">
        <f>Museo!C38</f>
        <v>860</v>
      </c>
      <c r="D78" s="52">
        <f>Museo!D38</f>
        <v>513</v>
      </c>
      <c r="E78" s="52">
        <f>Museo!E38</f>
        <v>713</v>
      </c>
      <c r="F78" s="52">
        <f>Museo!F38</f>
        <v>956</v>
      </c>
      <c r="G78" s="52">
        <f>Museo!G38</f>
        <v>637</v>
      </c>
      <c r="H78" s="52">
        <f>Museo!H38</f>
        <v>1671</v>
      </c>
      <c r="I78" s="52">
        <f>Museo!I38</f>
        <v>1401</v>
      </c>
      <c r="J78" s="52">
        <f>Museo!J38</f>
        <v>890</v>
      </c>
      <c r="K78" s="52">
        <f>Museo!K38</f>
        <v>740</v>
      </c>
      <c r="L78" s="52">
        <f>Museo!L38</f>
        <v>925</v>
      </c>
      <c r="M78" s="52">
        <f>Museo!M38</f>
        <v>1090</v>
      </c>
      <c r="N78" s="52">
        <f t="shared" si="6"/>
        <v>11410</v>
      </c>
      <c r="O78" s="52"/>
    </row>
    <row r="79" spans="1:15" hidden="1" outlineLevel="1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15" hidden="1" outlineLevel="1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5" hidden="1" outlineLevel="1" x14ac:dyDescent="0.2">
      <c r="A81" s="73" t="s">
        <v>73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idden="1" outlineLevel="1" x14ac:dyDescent="0.2">
      <c r="A82" s="74" t="s">
        <v>72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</row>
    <row r="83" spans="1:15" collapsed="1" x14ac:dyDescent="0.2"/>
    <row r="85" spans="1:15" ht="15" x14ac:dyDescent="0.25">
      <c r="A85" s="9" t="s">
        <v>141</v>
      </c>
      <c r="B85" s="9" t="s">
        <v>8</v>
      </c>
      <c r="C85" s="9" t="s">
        <v>9</v>
      </c>
      <c r="D85" s="9" t="s">
        <v>10</v>
      </c>
      <c r="E85" s="9" t="s">
        <v>11</v>
      </c>
      <c r="F85" s="9" t="s">
        <v>12</v>
      </c>
      <c r="G85" s="9" t="s">
        <v>13</v>
      </c>
      <c r="H85" s="9" t="s">
        <v>14</v>
      </c>
      <c r="I85" s="9" t="s">
        <v>15</v>
      </c>
      <c r="J85" s="9" t="s">
        <v>16</v>
      </c>
      <c r="K85" s="9" t="s">
        <v>17</v>
      </c>
      <c r="L85" s="9" t="s">
        <v>18</v>
      </c>
      <c r="M85" s="9" t="s">
        <v>19</v>
      </c>
      <c r="N85" s="9" t="s">
        <v>20</v>
      </c>
      <c r="O85" s="85"/>
    </row>
    <row r="86" spans="1:15" x14ac:dyDescent="0.2">
      <c r="A86" s="5" t="s">
        <v>64</v>
      </c>
      <c r="B86" s="76">
        <f>Museo!B47</f>
        <v>12007</v>
      </c>
      <c r="C86" s="76">
        <f>Museo!C47</f>
        <v>13841</v>
      </c>
      <c r="D86" s="76">
        <f>Museo!D47</f>
        <v>13900</v>
      </c>
      <c r="E86" s="76">
        <f>Museo!E47</f>
        <v>13874</v>
      </c>
      <c r="F86" s="76">
        <f>Museo!F47</f>
        <v>23776</v>
      </c>
      <c r="G86" s="76">
        <f>Museo!G47</f>
        <v>0</v>
      </c>
      <c r="H86" s="76">
        <f>Museo!H47</f>
        <v>0</v>
      </c>
      <c r="I86" s="76">
        <f>Museo!I47</f>
        <v>0</v>
      </c>
      <c r="J86" s="76">
        <f>Museo!J47</f>
        <v>0</v>
      </c>
      <c r="K86" s="76">
        <f>Museo!K47</f>
        <v>0</v>
      </c>
      <c r="L86" s="76">
        <f>Museo!L47</f>
        <v>0</v>
      </c>
      <c r="M86" s="76">
        <f>Museo!M47</f>
        <v>0</v>
      </c>
      <c r="N86" s="53">
        <f>SUM(B86:M86)</f>
        <v>77398</v>
      </c>
      <c r="O86" s="86"/>
    </row>
    <row r="87" spans="1:15" x14ac:dyDescent="0.2">
      <c r="A87" s="6" t="s">
        <v>65</v>
      </c>
      <c r="B87" s="98">
        <f>Museo!B48</f>
        <v>3759</v>
      </c>
      <c r="C87" s="98">
        <f>Museo!C48</f>
        <v>2175</v>
      </c>
      <c r="D87" s="98">
        <f>Museo!D48</f>
        <v>1943</v>
      </c>
      <c r="E87" s="98">
        <f>Museo!E48</f>
        <v>3536</v>
      </c>
      <c r="F87" s="98">
        <f>Museo!F48</f>
        <v>7061</v>
      </c>
      <c r="G87" s="98">
        <f>Museo!G48</f>
        <v>0</v>
      </c>
      <c r="H87" s="98">
        <f>Museo!H48</f>
        <v>0</v>
      </c>
      <c r="I87" s="98">
        <f>Museo!I48</f>
        <v>0</v>
      </c>
      <c r="J87" s="98">
        <f>Museo!J48</f>
        <v>0</v>
      </c>
      <c r="K87" s="98">
        <f>Museo!K48</f>
        <v>0</v>
      </c>
      <c r="L87" s="98">
        <f>Museo!L48</f>
        <v>0</v>
      </c>
      <c r="M87" s="98">
        <f>Museo!M48</f>
        <v>0</v>
      </c>
      <c r="N87" s="54">
        <f t="shared" ref="N87:N93" si="7">SUM(B87:M87)</f>
        <v>18474</v>
      </c>
      <c r="O87" s="86"/>
    </row>
    <row r="88" spans="1:15" ht="25.5" x14ac:dyDescent="0.2">
      <c r="A88" s="7" t="s">
        <v>66</v>
      </c>
      <c r="B88" s="76">
        <f>Museo!B49</f>
        <v>0</v>
      </c>
      <c r="C88" s="76">
        <f>Museo!C49</f>
        <v>0</v>
      </c>
      <c r="D88" s="76">
        <f>Museo!D49</f>
        <v>0</v>
      </c>
      <c r="E88" s="76">
        <f>Museo!E49</f>
        <v>0</v>
      </c>
      <c r="F88" s="76">
        <f>Museo!F49</f>
        <v>0</v>
      </c>
      <c r="G88" s="76">
        <f>Museo!G49</f>
        <v>0</v>
      </c>
      <c r="H88" s="76">
        <f>Museo!H49</f>
        <v>0</v>
      </c>
      <c r="I88" s="76">
        <f>Museo!I49</f>
        <v>0</v>
      </c>
      <c r="J88" s="76">
        <f>Museo!J49</f>
        <v>0</v>
      </c>
      <c r="K88" s="76">
        <f>Museo!K49</f>
        <v>0</v>
      </c>
      <c r="L88" s="76">
        <f>Museo!L49</f>
        <v>0</v>
      </c>
      <c r="M88" s="76">
        <f>Museo!M49</f>
        <v>0</v>
      </c>
      <c r="N88" s="53">
        <f t="shared" si="7"/>
        <v>0</v>
      </c>
      <c r="O88" s="86"/>
    </row>
    <row r="89" spans="1:15" x14ac:dyDescent="0.2">
      <c r="A89" s="6" t="s">
        <v>67</v>
      </c>
      <c r="B89" s="98">
        <f>Museo!B50</f>
        <v>0</v>
      </c>
      <c r="C89" s="98">
        <f>Museo!C50</f>
        <v>0</v>
      </c>
      <c r="D89" s="98">
        <f>Museo!D50</f>
        <v>0</v>
      </c>
      <c r="E89" s="98">
        <f>Museo!E50</f>
        <v>0</v>
      </c>
      <c r="F89" s="98">
        <f>Museo!F50</f>
        <v>0</v>
      </c>
      <c r="G89" s="98">
        <f>Museo!G50</f>
        <v>0</v>
      </c>
      <c r="H89" s="98">
        <f>Museo!H50</f>
        <v>0</v>
      </c>
      <c r="I89" s="98">
        <f>Museo!I50</f>
        <v>0</v>
      </c>
      <c r="J89" s="98">
        <f>Museo!J50</f>
        <v>0</v>
      </c>
      <c r="K89" s="98">
        <f>Museo!K50</f>
        <v>0</v>
      </c>
      <c r="L89" s="98">
        <f>Museo!L50</f>
        <v>0</v>
      </c>
      <c r="M89" s="98">
        <f>Museo!M50</f>
        <v>0</v>
      </c>
      <c r="N89" s="54">
        <f t="shared" si="7"/>
        <v>0</v>
      </c>
      <c r="O89" s="86"/>
    </row>
    <row r="90" spans="1:15" x14ac:dyDescent="0.2">
      <c r="A90" s="7" t="s">
        <v>68</v>
      </c>
      <c r="B90" s="76">
        <f>Museo!B51</f>
        <v>86</v>
      </c>
      <c r="C90" s="76">
        <f>Museo!C51</f>
        <v>99</v>
      </c>
      <c r="D90" s="76">
        <f>Museo!D51</f>
        <v>1269</v>
      </c>
      <c r="E90" s="76">
        <f>Museo!E51</f>
        <v>94</v>
      </c>
      <c r="F90" s="76">
        <f>Museo!F51</f>
        <v>276</v>
      </c>
      <c r="G90" s="76">
        <f>Museo!G51</f>
        <v>0</v>
      </c>
      <c r="H90" s="76">
        <f>Museo!H51</f>
        <v>0</v>
      </c>
      <c r="I90" s="76">
        <f>Museo!I51</f>
        <v>0</v>
      </c>
      <c r="J90" s="76">
        <f>Museo!J51</f>
        <v>0</v>
      </c>
      <c r="K90" s="76">
        <f>Museo!K51</f>
        <v>0</v>
      </c>
      <c r="L90" s="76">
        <f>Museo!L51</f>
        <v>0</v>
      </c>
      <c r="M90" s="76">
        <f>Museo!M51</f>
        <v>0</v>
      </c>
      <c r="N90" s="53">
        <f t="shared" si="7"/>
        <v>1824</v>
      </c>
      <c r="O90" s="86"/>
    </row>
    <row r="91" spans="1:15" ht="25.5" x14ac:dyDescent="0.2">
      <c r="A91" s="6" t="s">
        <v>69</v>
      </c>
      <c r="B91" s="98">
        <f>Museo!B52</f>
        <v>0</v>
      </c>
      <c r="C91" s="98">
        <f>Museo!C52</f>
        <v>0</v>
      </c>
      <c r="D91" s="98">
        <f>Museo!D52</f>
        <v>0</v>
      </c>
      <c r="E91" s="98">
        <f>Museo!E52</f>
        <v>0</v>
      </c>
      <c r="F91" s="98">
        <f>Museo!F52</f>
        <v>0</v>
      </c>
      <c r="G91" s="98">
        <f>Museo!G52</f>
        <v>0</v>
      </c>
      <c r="H91" s="98">
        <f>Museo!H52</f>
        <v>0</v>
      </c>
      <c r="I91" s="98">
        <f>Museo!I52</f>
        <v>0</v>
      </c>
      <c r="J91" s="98">
        <f>Museo!J52</f>
        <v>0</v>
      </c>
      <c r="K91" s="98">
        <f>Museo!K52</f>
        <v>0</v>
      </c>
      <c r="L91" s="98">
        <f>Museo!L52</f>
        <v>0</v>
      </c>
      <c r="M91" s="98">
        <f>Museo!M52</f>
        <v>0</v>
      </c>
      <c r="N91" s="54">
        <f t="shared" si="7"/>
        <v>0</v>
      </c>
      <c r="O91" s="86"/>
    </row>
    <row r="92" spans="1:15" ht="25.5" x14ac:dyDescent="0.2">
      <c r="A92" s="7" t="s">
        <v>70</v>
      </c>
      <c r="B92" s="76">
        <f>Museo!B53</f>
        <v>0</v>
      </c>
      <c r="C92" s="76">
        <f>Museo!C53</f>
        <v>0</v>
      </c>
      <c r="D92" s="76">
        <f>Museo!D53</f>
        <v>0</v>
      </c>
      <c r="E92" s="76">
        <f>Museo!E53</f>
        <v>0</v>
      </c>
      <c r="F92" s="76">
        <f>Museo!F53</f>
        <v>0</v>
      </c>
      <c r="G92" s="76">
        <f>Museo!G53</f>
        <v>0</v>
      </c>
      <c r="H92" s="76">
        <f>Museo!H53</f>
        <v>0</v>
      </c>
      <c r="I92" s="76">
        <f>Museo!I53</f>
        <v>0</v>
      </c>
      <c r="J92" s="76">
        <f>Museo!J53</f>
        <v>0</v>
      </c>
      <c r="K92" s="76">
        <f>Museo!K53</f>
        <v>0</v>
      </c>
      <c r="L92" s="76">
        <f>Museo!L53</f>
        <v>0</v>
      </c>
      <c r="M92" s="76">
        <f>Museo!M53</f>
        <v>0</v>
      </c>
      <c r="N92" s="53">
        <f t="shared" si="7"/>
        <v>0</v>
      </c>
      <c r="O92" s="86"/>
    </row>
    <row r="93" spans="1:15" x14ac:dyDescent="0.2">
      <c r="A93" s="12" t="s">
        <v>71</v>
      </c>
      <c r="B93" s="99">
        <f>Museo!B54</f>
        <v>588</v>
      </c>
      <c r="C93" s="99">
        <f>Museo!C54</f>
        <v>692</v>
      </c>
      <c r="D93" s="99">
        <f>Museo!D54</f>
        <v>598</v>
      </c>
      <c r="E93" s="99">
        <f>Museo!E54</f>
        <v>417</v>
      </c>
      <c r="F93" s="99">
        <f>Museo!F54</f>
        <v>1003</v>
      </c>
      <c r="G93" s="99">
        <f>Museo!G54</f>
        <v>0</v>
      </c>
      <c r="H93" s="99">
        <f>Museo!H54</f>
        <v>0</v>
      </c>
      <c r="I93" s="99">
        <f>Museo!I54</f>
        <v>0</v>
      </c>
      <c r="J93" s="99">
        <f>Museo!J54</f>
        <v>0</v>
      </c>
      <c r="K93" s="99">
        <f>Museo!K54</f>
        <v>0</v>
      </c>
      <c r="L93" s="99">
        <f>Museo!L54</f>
        <v>0</v>
      </c>
      <c r="M93" s="99">
        <f>Museo!M54</f>
        <v>0</v>
      </c>
      <c r="N93" s="52">
        <f t="shared" si="7"/>
        <v>3298</v>
      </c>
      <c r="O93" s="86"/>
    </row>
    <row r="94" spans="1:15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O94" s="89"/>
    </row>
    <row r="95" spans="1:15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O95" s="89"/>
    </row>
    <row r="96" spans="1:15" x14ac:dyDescent="0.2">
      <c r="A96" s="73" t="s">
        <v>73</v>
      </c>
      <c r="B96" s="69">
        <f>Museo!B57</f>
        <v>0</v>
      </c>
      <c r="C96" s="69">
        <f>Museo!C57</f>
        <v>0</v>
      </c>
      <c r="D96" s="69">
        <f>Museo!D57</f>
        <v>0</v>
      </c>
      <c r="E96" s="69">
        <f>Museo!E57</f>
        <v>0</v>
      </c>
      <c r="F96" s="69">
        <f>Museo!F57</f>
        <v>0</v>
      </c>
      <c r="G96" s="69">
        <f>Museo!G57</f>
        <v>0</v>
      </c>
      <c r="H96" s="69">
        <f>Museo!H57</f>
        <v>0</v>
      </c>
      <c r="I96" s="69">
        <f>Museo!I57</f>
        <v>0</v>
      </c>
      <c r="J96" s="69">
        <f>Museo!J57</f>
        <v>0</v>
      </c>
      <c r="K96" s="69">
        <f>Museo!K57</f>
        <v>0</v>
      </c>
      <c r="L96" s="69">
        <f>Museo!L57</f>
        <v>0</v>
      </c>
      <c r="M96" s="69">
        <f>Museo!M57</f>
        <v>0</v>
      </c>
      <c r="N96" s="69"/>
      <c r="O96" s="103"/>
    </row>
    <row r="97" spans="1:15" x14ac:dyDescent="0.2">
      <c r="A97" s="74" t="s">
        <v>72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87"/>
    </row>
    <row r="100" spans="1:15" ht="15" hidden="1" outlineLevel="1" x14ac:dyDescent="0.25">
      <c r="A100" s="9" t="s">
        <v>40</v>
      </c>
      <c r="B100" s="9" t="s">
        <v>8</v>
      </c>
      <c r="C100" s="9" t="s">
        <v>9</v>
      </c>
      <c r="D100" s="9" t="s">
        <v>10</v>
      </c>
      <c r="E100" s="9" t="s">
        <v>11</v>
      </c>
      <c r="F100" s="9" t="s">
        <v>12</v>
      </c>
      <c r="G100" s="9" t="s">
        <v>13</v>
      </c>
      <c r="H100" s="9" t="s">
        <v>14</v>
      </c>
      <c r="I100" s="9" t="s">
        <v>15</v>
      </c>
      <c r="J100" s="9" t="s">
        <v>16</v>
      </c>
      <c r="K100" s="9" t="s">
        <v>17</v>
      </c>
      <c r="L100" s="9" t="s">
        <v>18</v>
      </c>
      <c r="M100" s="9" t="s">
        <v>19</v>
      </c>
      <c r="N100" s="9" t="s">
        <v>20</v>
      </c>
    </row>
    <row r="101" spans="1:15" hidden="1" outlineLevel="1" x14ac:dyDescent="0.2">
      <c r="A101" s="5" t="s">
        <v>74</v>
      </c>
      <c r="B101" s="43">
        <v>5851</v>
      </c>
      <c r="C101" s="43">
        <v>3874</v>
      </c>
      <c r="D101" s="43">
        <v>10543</v>
      </c>
      <c r="E101" s="43">
        <v>4067</v>
      </c>
      <c r="F101" s="43">
        <v>8755</v>
      </c>
      <c r="G101" s="43">
        <v>0</v>
      </c>
      <c r="H101" s="43">
        <v>0</v>
      </c>
      <c r="I101" s="43">
        <v>0</v>
      </c>
      <c r="J101" s="43">
        <v>4511</v>
      </c>
      <c r="K101" s="43">
        <v>4760</v>
      </c>
      <c r="L101" s="43">
        <v>7989</v>
      </c>
      <c r="M101" s="43">
        <v>10118</v>
      </c>
      <c r="N101" s="53">
        <f>SUM(B101:M101)</f>
        <v>60468</v>
      </c>
      <c r="O101" s="48"/>
    </row>
    <row r="102" spans="1:15" hidden="1" outlineLevel="1" x14ac:dyDescent="0.2">
      <c r="A102" s="6" t="s">
        <v>75</v>
      </c>
      <c r="B102" s="44">
        <v>13</v>
      </c>
      <c r="C102" s="44">
        <v>10</v>
      </c>
      <c r="D102" s="44">
        <v>25</v>
      </c>
      <c r="E102" s="44">
        <v>14</v>
      </c>
      <c r="F102" s="44">
        <v>33</v>
      </c>
      <c r="G102" s="44">
        <v>0</v>
      </c>
      <c r="H102" s="44">
        <v>0</v>
      </c>
      <c r="I102" s="44">
        <v>0</v>
      </c>
      <c r="J102" s="44">
        <v>14</v>
      </c>
      <c r="K102" s="44">
        <v>16</v>
      </c>
      <c r="L102" s="44">
        <v>24</v>
      </c>
      <c r="M102" s="44">
        <v>26</v>
      </c>
      <c r="N102" s="54">
        <f t="shared" ref="N102:N106" si="8">SUM(B102:M102)</f>
        <v>175</v>
      </c>
    </row>
    <row r="103" spans="1:15" hidden="1" outlineLevel="1" x14ac:dyDescent="0.2">
      <c r="A103" s="7" t="s">
        <v>76</v>
      </c>
      <c r="B103" s="43">
        <v>0</v>
      </c>
      <c r="C103" s="43">
        <v>3</v>
      </c>
      <c r="D103" s="43">
        <v>15</v>
      </c>
      <c r="E103" s="43">
        <v>2</v>
      </c>
      <c r="F103" s="43">
        <v>2</v>
      </c>
      <c r="G103" s="43">
        <v>0</v>
      </c>
      <c r="H103" s="43">
        <v>0</v>
      </c>
      <c r="I103" s="43">
        <v>0</v>
      </c>
      <c r="J103" s="43">
        <v>2</v>
      </c>
      <c r="K103" s="43">
        <v>2</v>
      </c>
      <c r="L103" s="43">
        <v>8</v>
      </c>
      <c r="M103" s="43">
        <v>11</v>
      </c>
      <c r="N103" s="53">
        <f t="shared" si="8"/>
        <v>45</v>
      </c>
    </row>
    <row r="104" spans="1:15" hidden="1" outlineLevel="1" x14ac:dyDescent="0.2">
      <c r="A104" s="6" t="s">
        <v>77</v>
      </c>
      <c r="B104" s="44">
        <v>0</v>
      </c>
      <c r="C104" s="44">
        <v>46</v>
      </c>
      <c r="D104" s="44">
        <v>6544</v>
      </c>
      <c r="E104" s="44">
        <v>119</v>
      </c>
      <c r="F104" s="44">
        <v>144</v>
      </c>
      <c r="G104" s="44">
        <v>0</v>
      </c>
      <c r="H104" s="44">
        <v>0</v>
      </c>
      <c r="I104" s="44">
        <v>0</v>
      </c>
      <c r="J104" s="44">
        <v>115</v>
      </c>
      <c r="K104" s="44">
        <v>111</v>
      </c>
      <c r="L104" s="44">
        <v>4144</v>
      </c>
      <c r="M104" s="44">
        <v>2313</v>
      </c>
      <c r="N104" s="54">
        <f t="shared" si="8"/>
        <v>13536</v>
      </c>
    </row>
    <row r="105" spans="1:15" hidden="1" outlineLevel="1" x14ac:dyDescent="0.2">
      <c r="A105" s="7" t="s">
        <v>78</v>
      </c>
      <c r="B105" s="43">
        <v>0</v>
      </c>
      <c r="C105" s="43">
        <v>1</v>
      </c>
      <c r="D105" s="43">
        <v>9</v>
      </c>
      <c r="E105" s="43">
        <v>7</v>
      </c>
      <c r="F105" s="43">
        <v>11</v>
      </c>
      <c r="G105" s="43">
        <v>0</v>
      </c>
      <c r="H105" s="43">
        <v>1</v>
      </c>
      <c r="I105" s="43">
        <v>5</v>
      </c>
      <c r="J105" s="43">
        <v>3</v>
      </c>
      <c r="K105" s="43">
        <v>8</v>
      </c>
      <c r="L105" s="43">
        <v>7</v>
      </c>
      <c r="M105" s="43">
        <v>26</v>
      </c>
      <c r="N105" s="53">
        <f t="shared" si="8"/>
        <v>78</v>
      </c>
    </row>
    <row r="106" spans="1:15" hidden="1" outlineLevel="1" x14ac:dyDescent="0.2">
      <c r="A106" s="12" t="s">
        <v>79</v>
      </c>
      <c r="B106" s="49">
        <v>2</v>
      </c>
      <c r="C106" s="49">
        <v>3</v>
      </c>
      <c r="D106" s="49">
        <v>0</v>
      </c>
      <c r="E106" s="49">
        <v>2</v>
      </c>
      <c r="F106" s="49">
        <v>1</v>
      </c>
      <c r="G106" s="49">
        <v>0</v>
      </c>
      <c r="H106" s="49">
        <v>0</v>
      </c>
      <c r="I106" s="49">
        <v>0</v>
      </c>
      <c r="J106" s="49">
        <v>1</v>
      </c>
      <c r="K106" s="49">
        <v>3</v>
      </c>
      <c r="L106" s="49">
        <v>2</v>
      </c>
      <c r="M106" s="49">
        <v>1</v>
      </c>
      <c r="N106" s="52">
        <f t="shared" si="8"/>
        <v>15</v>
      </c>
    </row>
    <row r="107" spans="1:15" hidden="1" outlineLevel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spans="1:15" hidden="1" outlineLevel="1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</row>
    <row r="109" spans="1:15" hidden="1" outlineLevel="1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</row>
    <row r="110" spans="1:15" hidden="1" outlineLevel="1" x14ac:dyDescent="0.2">
      <c r="A110" s="17" t="s">
        <v>80</v>
      </c>
      <c r="B110" s="51">
        <v>84.2</v>
      </c>
      <c r="C110" s="51">
        <v>93.8</v>
      </c>
      <c r="D110" s="51">
        <v>91.7</v>
      </c>
      <c r="E110" s="51">
        <v>74</v>
      </c>
      <c r="F110" s="51">
        <v>76.5</v>
      </c>
      <c r="G110" s="51">
        <v>0</v>
      </c>
      <c r="H110" s="51">
        <v>0</v>
      </c>
      <c r="I110" s="51">
        <v>0</v>
      </c>
      <c r="J110" s="51">
        <v>90.29</v>
      </c>
      <c r="K110" s="51">
        <v>82.1</v>
      </c>
      <c r="L110" s="51">
        <v>90</v>
      </c>
      <c r="M110" s="51">
        <v>100</v>
      </c>
      <c r="N110" s="18"/>
    </row>
    <row r="111" spans="1:15" hidden="1" outlineLevel="1" x14ac:dyDescent="0.2">
      <c r="A111" s="6" t="s">
        <v>81</v>
      </c>
      <c r="B111" s="44">
        <v>0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11"/>
    </row>
    <row r="112" spans="1:15" hidden="1" outlineLevel="1" x14ac:dyDescent="0.2">
      <c r="A112" s="13" t="s">
        <v>82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14"/>
    </row>
    <row r="113" spans="1:15" collapsed="1" x14ac:dyDescent="0.2"/>
    <row r="116" spans="1:15" ht="15" hidden="1" outlineLevel="1" x14ac:dyDescent="0.25">
      <c r="A116" s="9" t="s">
        <v>97</v>
      </c>
      <c r="B116" s="9" t="s">
        <v>8</v>
      </c>
      <c r="C116" s="9" t="s">
        <v>9</v>
      </c>
      <c r="D116" s="9" t="s">
        <v>10</v>
      </c>
      <c r="E116" s="9" t="s">
        <v>11</v>
      </c>
      <c r="F116" s="9" t="s">
        <v>12</v>
      </c>
      <c r="G116" s="9" t="s">
        <v>13</v>
      </c>
      <c r="H116" s="9" t="s">
        <v>14</v>
      </c>
      <c r="I116" s="9" t="s">
        <v>15</v>
      </c>
      <c r="J116" s="9" t="s">
        <v>16</v>
      </c>
      <c r="K116" s="9" t="s">
        <v>17</v>
      </c>
      <c r="L116" s="9" t="s">
        <v>18</v>
      </c>
      <c r="M116" s="9" t="s">
        <v>19</v>
      </c>
      <c r="N116" s="9" t="s">
        <v>20</v>
      </c>
      <c r="O116" s="9" t="s">
        <v>88</v>
      </c>
    </row>
    <row r="117" spans="1:15" hidden="1" outlineLevel="1" x14ac:dyDescent="0.2">
      <c r="A117" s="5" t="s">
        <v>74</v>
      </c>
      <c r="B117" s="53">
        <f>Orkesteri!B31</f>
        <v>2530</v>
      </c>
      <c r="C117" s="53">
        <f>Orkesteri!C31</f>
        <v>3755</v>
      </c>
      <c r="D117" s="53">
        <f>Orkesteri!D31</f>
        <v>9383</v>
      </c>
      <c r="E117" s="53">
        <f>Orkesteri!E31</f>
        <v>5607</v>
      </c>
      <c r="F117" s="53">
        <f>Orkesteri!F31</f>
        <v>10960</v>
      </c>
      <c r="G117" s="53">
        <f>Orkesteri!G31</f>
        <v>828</v>
      </c>
      <c r="H117" s="53">
        <f>Orkesteri!H31</f>
        <v>0</v>
      </c>
      <c r="I117" s="53">
        <f>Orkesteri!I31</f>
        <v>1204</v>
      </c>
      <c r="J117" s="53">
        <f>Orkesteri!J31</f>
        <v>8996</v>
      </c>
      <c r="K117" s="53">
        <f>Orkesteri!K31</f>
        <v>12075</v>
      </c>
      <c r="L117" s="53">
        <f>Orkesteri!L31</f>
        <v>5172</v>
      </c>
      <c r="M117" s="53">
        <f>Orkesteri!M31</f>
        <v>8809</v>
      </c>
      <c r="N117" s="53">
        <f>SUM(B117:M117)</f>
        <v>69319</v>
      </c>
      <c r="O117" s="53"/>
    </row>
    <row r="118" spans="1:15" hidden="1" outlineLevel="1" x14ac:dyDescent="0.2">
      <c r="A118" s="6" t="s">
        <v>75</v>
      </c>
      <c r="B118" s="54">
        <f>Orkesteri!B32</f>
        <v>10</v>
      </c>
      <c r="C118" s="54">
        <f>Orkesteri!C32</f>
        <v>12</v>
      </c>
      <c r="D118" s="54">
        <f>Orkesteri!D32</f>
        <v>20</v>
      </c>
      <c r="E118" s="54">
        <f>Orkesteri!E32</f>
        <v>15</v>
      </c>
      <c r="F118" s="54">
        <f>Orkesteri!F32</f>
        <v>19</v>
      </c>
      <c r="G118" s="54">
        <f>Orkesteri!G32</f>
        <v>2</v>
      </c>
      <c r="H118" s="54">
        <f>Orkesteri!H32</f>
        <v>0</v>
      </c>
      <c r="I118" s="54">
        <f>Orkesteri!I32</f>
        <v>2</v>
      </c>
      <c r="J118" s="54">
        <f>Orkesteri!J32</f>
        <v>22</v>
      </c>
      <c r="K118" s="54">
        <f>Orkesteri!K32</f>
        <v>21</v>
      </c>
      <c r="L118" s="54">
        <f>Orkesteri!L32</f>
        <v>17</v>
      </c>
      <c r="M118" s="54">
        <f>Orkesteri!M32</f>
        <v>19</v>
      </c>
      <c r="N118" s="54">
        <f t="shared" ref="N118:N122" si="9">SUM(B118:M118)</f>
        <v>159</v>
      </c>
      <c r="O118" s="54"/>
    </row>
    <row r="119" spans="1:15" hidden="1" outlineLevel="1" x14ac:dyDescent="0.2">
      <c r="A119" s="7" t="s">
        <v>76</v>
      </c>
      <c r="B119" s="53">
        <f>Orkesteri!B33</f>
        <v>1</v>
      </c>
      <c r="C119" s="53">
        <f>Orkesteri!C33</f>
        <v>2</v>
      </c>
      <c r="D119" s="53">
        <f>Orkesteri!D33</f>
        <v>11</v>
      </c>
      <c r="E119" s="53">
        <f>Orkesteri!E33</f>
        <v>4</v>
      </c>
      <c r="F119" s="53">
        <f>Orkesteri!F33</f>
        <v>2</v>
      </c>
      <c r="G119" s="53">
        <f>Orkesteri!G33</f>
        <v>0</v>
      </c>
      <c r="H119" s="53">
        <f>Orkesteri!H33</f>
        <v>0</v>
      </c>
      <c r="I119" s="53">
        <f>Orkesteri!I33</f>
        <v>0</v>
      </c>
      <c r="J119" s="53">
        <f>Orkesteri!J33</f>
        <v>5</v>
      </c>
      <c r="K119" s="53">
        <f>Orkesteri!K33</f>
        <v>8</v>
      </c>
      <c r="L119" s="53">
        <f>Orkesteri!L33</f>
        <v>0</v>
      </c>
      <c r="M119" s="53">
        <f>Orkesteri!M33</f>
        <v>2</v>
      </c>
      <c r="N119" s="53">
        <f t="shared" si="9"/>
        <v>35</v>
      </c>
      <c r="O119" s="53"/>
    </row>
    <row r="120" spans="1:15" hidden="1" outlineLevel="1" x14ac:dyDescent="0.2">
      <c r="A120" s="6" t="s">
        <v>77</v>
      </c>
      <c r="B120" s="54">
        <f>Orkesteri!B34</f>
        <v>11</v>
      </c>
      <c r="C120" s="54">
        <f>Orkesteri!C34</f>
        <v>64</v>
      </c>
      <c r="D120" s="54">
        <f>Orkesteri!D34</f>
        <v>5401</v>
      </c>
      <c r="E120" s="54">
        <f>Orkesteri!E34</f>
        <v>146</v>
      </c>
      <c r="F120" s="54">
        <f>Orkesteri!F34</f>
        <v>131</v>
      </c>
      <c r="G120" s="54">
        <f>Orkesteri!G34</f>
        <v>0</v>
      </c>
      <c r="H120" s="54">
        <f>Orkesteri!H34</f>
        <v>0</v>
      </c>
      <c r="I120" s="54">
        <f>Orkesteri!I34</f>
        <v>0</v>
      </c>
      <c r="J120" s="54">
        <f>Orkesteri!J34</f>
        <v>805</v>
      </c>
      <c r="K120" s="54">
        <f>Orkesteri!K34</f>
        <v>7000</v>
      </c>
      <c r="L120" s="54">
        <f>Orkesteri!L34</f>
        <v>0</v>
      </c>
      <c r="M120" s="54">
        <f>Orkesteri!M34</f>
        <v>617</v>
      </c>
      <c r="N120" s="54">
        <f t="shared" si="9"/>
        <v>14175</v>
      </c>
      <c r="O120" s="54"/>
    </row>
    <row r="121" spans="1:15" hidden="1" outlineLevel="1" x14ac:dyDescent="0.2">
      <c r="A121" s="7" t="s">
        <v>78</v>
      </c>
      <c r="B121" s="53">
        <f>Orkesteri!B35</f>
        <v>1</v>
      </c>
      <c r="C121" s="53">
        <f>Orkesteri!C35</f>
        <v>3</v>
      </c>
      <c r="D121" s="53">
        <f>Orkesteri!D35</f>
        <v>4</v>
      </c>
      <c r="E121" s="53">
        <f>Orkesteri!E35</f>
        <v>9</v>
      </c>
      <c r="F121" s="53">
        <f>Orkesteri!F35</f>
        <v>12</v>
      </c>
      <c r="G121" s="53">
        <f>Orkesteri!G35</f>
        <v>0</v>
      </c>
      <c r="H121" s="53">
        <f>Orkesteri!H35</f>
        <v>0</v>
      </c>
      <c r="I121" s="53">
        <f>Orkesteri!I35</f>
        <v>3</v>
      </c>
      <c r="J121" s="53">
        <f>Orkesteri!J35</f>
        <v>2</v>
      </c>
      <c r="K121" s="53">
        <f>Orkesteri!K35</f>
        <v>6</v>
      </c>
      <c r="L121" s="53">
        <f>Orkesteri!L35</f>
        <v>8</v>
      </c>
      <c r="M121" s="53">
        <f>Orkesteri!M35</f>
        <v>10</v>
      </c>
      <c r="N121" s="53">
        <f t="shared" si="9"/>
        <v>58</v>
      </c>
      <c r="O121" s="53"/>
    </row>
    <row r="122" spans="1:15" hidden="1" outlineLevel="1" x14ac:dyDescent="0.2">
      <c r="A122" s="12" t="s">
        <v>79</v>
      </c>
      <c r="B122" s="52">
        <f>Orkesteri!B36</f>
        <v>1</v>
      </c>
      <c r="C122" s="52">
        <f>Orkesteri!C36</f>
        <v>1</v>
      </c>
      <c r="D122" s="52">
        <f>Orkesteri!D36</f>
        <v>1</v>
      </c>
      <c r="E122" s="52">
        <f>Orkesteri!E36</f>
        <v>1</v>
      </c>
      <c r="F122" s="52">
        <f>Orkesteri!F36</f>
        <v>2</v>
      </c>
      <c r="G122" s="52">
        <f>Orkesteri!G36</f>
        <v>0</v>
      </c>
      <c r="H122" s="52">
        <f>Orkesteri!H36</f>
        <v>0</v>
      </c>
      <c r="I122" s="52">
        <f>Orkesteri!I36</f>
        <v>0</v>
      </c>
      <c r="J122" s="52">
        <f>Orkesteri!J36</f>
        <v>1</v>
      </c>
      <c r="K122" s="52">
        <f>Orkesteri!K36</f>
        <v>1</v>
      </c>
      <c r="L122" s="52">
        <f>Orkesteri!L36</f>
        <v>1</v>
      </c>
      <c r="M122" s="52">
        <f>Orkesteri!M36</f>
        <v>4</v>
      </c>
      <c r="N122" s="52">
        <f t="shared" si="9"/>
        <v>13</v>
      </c>
      <c r="O122" s="52"/>
    </row>
    <row r="123" spans="1:15" hidden="1" outlineLevel="1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</row>
    <row r="124" spans="1:15" hidden="1" outlineLevel="1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1:15" hidden="1" outlineLevel="1" x14ac:dyDescent="0.2">
      <c r="A125" s="17" t="s">
        <v>80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18"/>
      <c r="O125" s="18"/>
    </row>
    <row r="126" spans="1:15" hidden="1" outlineLevel="1" x14ac:dyDescent="0.2">
      <c r="A126" s="6" t="s">
        <v>81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11"/>
      <c r="O126" s="11"/>
    </row>
    <row r="127" spans="1:15" hidden="1" outlineLevel="1" x14ac:dyDescent="0.2">
      <c r="A127" s="13" t="s">
        <v>82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14"/>
      <c r="O127" s="14"/>
    </row>
    <row r="128" spans="1:15" collapsed="1" x14ac:dyDescent="0.2"/>
    <row r="130" spans="1:15" ht="15" x14ac:dyDescent="0.25">
      <c r="A130" s="9" t="s">
        <v>140</v>
      </c>
      <c r="B130" s="9" t="s">
        <v>8</v>
      </c>
      <c r="C130" s="9" t="s">
        <v>9</v>
      </c>
      <c r="D130" s="9" t="s">
        <v>10</v>
      </c>
      <c r="E130" s="9" t="s">
        <v>11</v>
      </c>
      <c r="F130" s="9" t="s">
        <v>12</v>
      </c>
      <c r="G130" s="9" t="s">
        <v>13</v>
      </c>
      <c r="H130" s="9" t="s">
        <v>14</v>
      </c>
      <c r="I130" s="9" t="s">
        <v>15</v>
      </c>
      <c r="J130" s="9" t="s">
        <v>16</v>
      </c>
      <c r="K130" s="9" t="s">
        <v>17</v>
      </c>
      <c r="L130" s="9" t="s">
        <v>18</v>
      </c>
      <c r="M130" s="9" t="s">
        <v>19</v>
      </c>
      <c r="N130" s="9" t="s">
        <v>20</v>
      </c>
      <c r="O130" s="85"/>
    </row>
    <row r="131" spans="1:15" x14ac:dyDescent="0.2">
      <c r="A131" s="5" t="s">
        <v>74</v>
      </c>
      <c r="B131" s="43">
        <f>Orkesteri!B46</f>
        <v>4399</v>
      </c>
      <c r="C131" s="43">
        <f>Orkesteri!C46</f>
        <v>6382</v>
      </c>
      <c r="D131" s="43">
        <f>Orkesteri!D46</f>
        <v>9643</v>
      </c>
      <c r="E131" s="43">
        <f>Orkesteri!E46</f>
        <v>6600</v>
      </c>
      <c r="F131" s="43">
        <f>Orkesteri!F46</f>
        <v>12809</v>
      </c>
      <c r="G131" s="43">
        <f>Orkesteri!G46</f>
        <v>0</v>
      </c>
      <c r="H131" s="43">
        <f>Orkesteri!H46</f>
        <v>0</v>
      </c>
      <c r="I131" s="43">
        <f>Orkesteri!I46</f>
        <v>0</v>
      </c>
      <c r="J131" s="43">
        <f>Orkesteri!J46</f>
        <v>0</v>
      </c>
      <c r="K131" s="43">
        <f>Orkesteri!K46</f>
        <v>0</v>
      </c>
      <c r="L131" s="43">
        <f>Orkesteri!L46</f>
        <v>0</v>
      </c>
      <c r="M131" s="43">
        <f>Orkesteri!M46</f>
        <v>0</v>
      </c>
      <c r="N131" s="53">
        <f>SUM(B131:M131)</f>
        <v>39833</v>
      </c>
      <c r="O131" s="86"/>
    </row>
    <row r="132" spans="1:15" x14ac:dyDescent="0.2">
      <c r="A132" s="6" t="s">
        <v>145</v>
      </c>
      <c r="B132" s="90">
        <f>Orkesteri!B47</f>
        <v>100</v>
      </c>
      <c r="C132" s="90">
        <f>Orkesteri!C47</f>
        <v>95.78</v>
      </c>
      <c r="D132" s="90">
        <f>Orkesteri!D47</f>
        <v>98.59</v>
      </c>
      <c r="E132" s="90">
        <f>Orkesteri!E47</f>
        <v>98.31</v>
      </c>
      <c r="F132" s="90">
        <f>Orkesteri!F47</f>
        <v>100</v>
      </c>
      <c r="G132" s="90">
        <f>Orkesteri!G47</f>
        <v>0</v>
      </c>
      <c r="H132" s="90">
        <f>Orkesteri!H47</f>
        <v>0</v>
      </c>
      <c r="I132" s="90">
        <f>Orkesteri!I47</f>
        <v>0</v>
      </c>
      <c r="J132" s="90">
        <f>Orkesteri!J47</f>
        <v>0</v>
      </c>
      <c r="K132" s="90">
        <f>Orkesteri!K47</f>
        <v>0</v>
      </c>
      <c r="L132" s="90">
        <f>Orkesteri!L47</f>
        <v>0</v>
      </c>
      <c r="M132" s="90">
        <f>Orkesteri!M47</f>
        <v>0</v>
      </c>
      <c r="N132" s="91">
        <f>SUM(B132:M132)</f>
        <v>492.68</v>
      </c>
      <c r="O132" s="86"/>
    </row>
    <row r="133" spans="1:15" x14ac:dyDescent="0.2">
      <c r="A133" s="7" t="s">
        <v>146</v>
      </c>
      <c r="B133" s="43">
        <f>Orkesteri!B48</f>
        <v>126</v>
      </c>
      <c r="C133" s="43">
        <f>Orkesteri!C48</f>
        <v>42</v>
      </c>
      <c r="D133" s="43">
        <f>Orkesteri!D48</f>
        <v>5004</v>
      </c>
      <c r="E133" s="43">
        <f>Orkesteri!E48</f>
        <v>0</v>
      </c>
      <c r="F133" s="43">
        <f>Orkesteri!F48</f>
        <v>366</v>
      </c>
      <c r="G133" s="43">
        <f>Orkesteri!G48</f>
        <v>0</v>
      </c>
      <c r="H133" s="43">
        <f>Orkesteri!H48</f>
        <v>0</v>
      </c>
      <c r="I133" s="43">
        <f>Orkesteri!I48</f>
        <v>0</v>
      </c>
      <c r="J133" s="43">
        <f>Orkesteri!J48</f>
        <v>0</v>
      </c>
      <c r="K133" s="43">
        <f>Orkesteri!K48</f>
        <v>0</v>
      </c>
      <c r="L133" s="43">
        <f>Orkesteri!L48</f>
        <v>0</v>
      </c>
      <c r="M133" s="43">
        <f>Orkesteri!M48</f>
        <v>0</v>
      </c>
      <c r="N133" s="53">
        <f t="shared" ref="N133:N135" si="10">SUM(B133:M133)</f>
        <v>5538</v>
      </c>
      <c r="O133" s="86"/>
    </row>
    <row r="134" spans="1:15" x14ac:dyDescent="0.2">
      <c r="A134" s="6" t="s">
        <v>147</v>
      </c>
      <c r="B134" s="90">
        <f>Orkesteri!B49</f>
        <v>365</v>
      </c>
      <c r="C134" s="90">
        <f>Orkesteri!C49</f>
        <v>388</v>
      </c>
      <c r="D134" s="90">
        <f>Orkesteri!D49</f>
        <v>699</v>
      </c>
      <c r="E134" s="90">
        <f>Orkesteri!E49</f>
        <v>596</v>
      </c>
      <c r="F134" s="90">
        <f>Orkesteri!F49</f>
        <v>800</v>
      </c>
      <c r="G134" s="90">
        <f>Orkesteri!G49</f>
        <v>0</v>
      </c>
      <c r="H134" s="90">
        <f>Orkesteri!H49</f>
        <v>0</v>
      </c>
      <c r="I134" s="90">
        <f>Orkesteri!I49</f>
        <v>0</v>
      </c>
      <c r="J134" s="90">
        <f>Orkesteri!J49</f>
        <v>0</v>
      </c>
      <c r="K134" s="90">
        <f>Orkesteri!K49</f>
        <v>0</v>
      </c>
      <c r="L134" s="90">
        <f>Orkesteri!L49</f>
        <v>0</v>
      </c>
      <c r="M134" s="90">
        <f>Orkesteri!M49</f>
        <v>0</v>
      </c>
      <c r="N134" s="91">
        <f t="shared" si="10"/>
        <v>2848</v>
      </c>
      <c r="O134" s="86"/>
    </row>
    <row r="135" spans="1:15" x14ac:dyDescent="0.2">
      <c r="A135" s="13" t="s">
        <v>148</v>
      </c>
      <c r="B135" s="45">
        <f>Orkesteri!B50</f>
        <v>2</v>
      </c>
      <c r="C135" s="45">
        <f>Orkesteri!C50</f>
        <v>3</v>
      </c>
      <c r="D135" s="45">
        <f>Orkesteri!D50</f>
        <v>3</v>
      </c>
      <c r="E135" s="45">
        <f>Orkesteri!E50</f>
        <v>6</v>
      </c>
      <c r="F135" s="45">
        <f>Orkesteri!F50</f>
        <v>11</v>
      </c>
      <c r="G135" s="45">
        <f>Orkesteri!G50</f>
        <v>0</v>
      </c>
      <c r="H135" s="45">
        <f>Orkesteri!H50</f>
        <v>0</v>
      </c>
      <c r="I135" s="45">
        <f>Orkesteri!I50</f>
        <v>0</v>
      </c>
      <c r="J135" s="45">
        <f>Orkesteri!J50</f>
        <v>0</v>
      </c>
      <c r="K135" s="45">
        <f>Orkesteri!K50</f>
        <v>0</v>
      </c>
      <c r="L135" s="45">
        <f>Orkesteri!L50</f>
        <v>0</v>
      </c>
      <c r="M135" s="45">
        <f>Orkesteri!M50</f>
        <v>0</v>
      </c>
      <c r="N135" s="84">
        <f t="shared" si="10"/>
        <v>25</v>
      </c>
      <c r="O135" s="86"/>
    </row>
    <row r="136" spans="1:15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53"/>
      <c r="O136" s="86"/>
    </row>
    <row r="137" spans="1:15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84"/>
      <c r="O137" s="89"/>
    </row>
    <row r="138" spans="1:15" x14ac:dyDescent="0.2">
      <c r="A138" s="17" t="s">
        <v>80</v>
      </c>
      <c r="B138" s="51">
        <f>Orkesteri!B53</f>
        <v>0</v>
      </c>
      <c r="C138" s="51">
        <f>Orkesteri!C53</f>
        <v>0</v>
      </c>
      <c r="D138" s="51">
        <f>Orkesteri!D53</f>
        <v>0</v>
      </c>
      <c r="E138" s="51">
        <f>Orkesteri!E53</f>
        <v>0</v>
      </c>
      <c r="F138" s="51">
        <f>Orkesteri!F53</f>
        <v>0</v>
      </c>
      <c r="G138" s="51">
        <f>Orkesteri!G53</f>
        <v>0</v>
      </c>
      <c r="H138" s="51">
        <f>Orkesteri!H53</f>
        <v>0</v>
      </c>
      <c r="I138" s="51">
        <f>Orkesteri!I53</f>
        <v>0</v>
      </c>
      <c r="J138" s="51">
        <f>Orkesteri!J53</f>
        <v>0</v>
      </c>
      <c r="K138" s="51">
        <f>Orkesteri!K53</f>
        <v>0</v>
      </c>
      <c r="L138" s="51">
        <f>Orkesteri!L53</f>
        <v>0</v>
      </c>
      <c r="M138" s="92">
        <f>Orkesteri!M53</f>
        <v>0</v>
      </c>
      <c r="N138" s="84">
        <f t="shared" ref="N138:N140" si="11">SUM(B138:M138)</f>
        <v>0</v>
      </c>
      <c r="O138" s="89"/>
    </row>
    <row r="139" spans="1:15" x14ac:dyDescent="0.2">
      <c r="A139" s="6" t="s">
        <v>81</v>
      </c>
      <c r="B139" s="100">
        <f>Orkesteri!B54</f>
        <v>0</v>
      </c>
      <c r="C139" s="100">
        <f>Orkesteri!C54</f>
        <v>0</v>
      </c>
      <c r="D139" s="100">
        <f>Orkesteri!D54</f>
        <v>0</v>
      </c>
      <c r="E139" s="100">
        <f>Orkesteri!E54</f>
        <v>0</v>
      </c>
      <c r="F139" s="100">
        <f>Orkesteri!F54</f>
        <v>0</v>
      </c>
      <c r="G139" s="100">
        <f>Orkesteri!G54</f>
        <v>0</v>
      </c>
      <c r="H139" s="100">
        <f>Orkesteri!H54</f>
        <v>0</v>
      </c>
      <c r="I139" s="100">
        <f>Orkesteri!I54</f>
        <v>0</v>
      </c>
      <c r="J139" s="100">
        <f>Orkesteri!J54</f>
        <v>0</v>
      </c>
      <c r="K139" s="100">
        <f>Orkesteri!K54</f>
        <v>0</v>
      </c>
      <c r="L139" s="100">
        <f>Orkesteri!L54</f>
        <v>0</v>
      </c>
      <c r="M139" s="101">
        <f>Orkesteri!M54</f>
        <v>0</v>
      </c>
      <c r="N139" s="102">
        <f t="shared" si="11"/>
        <v>0</v>
      </c>
      <c r="O139" s="87"/>
    </row>
    <row r="140" spans="1:15" x14ac:dyDescent="0.2">
      <c r="A140" s="13" t="s">
        <v>82</v>
      </c>
      <c r="B140" s="92">
        <f>Orkesteri!B55</f>
        <v>0</v>
      </c>
      <c r="C140" s="92">
        <f>Orkesteri!C55</f>
        <v>0</v>
      </c>
      <c r="D140" s="92">
        <f>Orkesteri!D55</f>
        <v>0</v>
      </c>
      <c r="E140" s="92">
        <f>Orkesteri!E55</f>
        <v>0</v>
      </c>
      <c r="F140" s="92">
        <f>Orkesteri!F55</f>
        <v>0</v>
      </c>
      <c r="G140" s="92">
        <f>Orkesteri!G55</f>
        <v>0</v>
      </c>
      <c r="H140" s="92">
        <f>Orkesteri!H55</f>
        <v>0</v>
      </c>
      <c r="I140" s="92">
        <f>Orkesteri!I55</f>
        <v>0</v>
      </c>
      <c r="J140" s="92">
        <f>Orkesteri!J55</f>
        <v>0</v>
      </c>
      <c r="K140" s="92">
        <f>Orkesteri!K55</f>
        <v>0</v>
      </c>
      <c r="L140" s="92">
        <f>Orkesteri!L55</f>
        <v>0</v>
      </c>
      <c r="M140" s="45">
        <f>Orkesteri!M55</f>
        <v>0</v>
      </c>
      <c r="N140" s="84">
        <f t="shared" si="11"/>
        <v>0</v>
      </c>
      <c r="O140" s="87"/>
    </row>
  </sheetData>
  <dataConsolidate>
    <dataRefs count="2">
      <dataRef ref="A4:O16" sheet="Kirjasto"/>
      <dataRef ref="A30:O42" sheet="Kirjasto"/>
    </dataRefs>
  </dataConsolidate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5"/>
  <sheetViews>
    <sheetView topLeftCell="A3" zoomScaleNormal="100" workbookViewId="0">
      <selection activeCell="D43" sqref="D43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4" spans="1:14" ht="15" hidden="1" outlineLevel="1" x14ac:dyDescent="0.25">
      <c r="A4" s="9" t="s">
        <v>38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52</v>
      </c>
      <c r="B5" s="43">
        <v>14744</v>
      </c>
      <c r="C5" s="43">
        <v>11606</v>
      </c>
      <c r="D5" s="43">
        <v>13272</v>
      </c>
      <c r="E5" s="43">
        <v>6951</v>
      </c>
      <c r="F5" s="43">
        <v>3512</v>
      </c>
      <c r="G5" s="43">
        <v>2305</v>
      </c>
      <c r="H5" s="43">
        <v>0</v>
      </c>
      <c r="I5" s="43">
        <v>8549</v>
      </c>
      <c r="J5" s="43">
        <v>12641</v>
      </c>
      <c r="K5" s="43">
        <v>13184</v>
      </c>
      <c r="L5" s="43">
        <v>14477</v>
      </c>
      <c r="M5" s="43">
        <v>9896</v>
      </c>
      <c r="N5" s="43">
        <f>SUM(B5:M5)</f>
        <v>111137</v>
      </c>
    </row>
    <row r="6" spans="1:14" hidden="1" outlineLevel="1" x14ac:dyDescent="0.2">
      <c r="A6" s="6" t="s">
        <v>53</v>
      </c>
      <c r="B6" s="44">
        <v>13133</v>
      </c>
      <c r="C6" s="44">
        <v>10378</v>
      </c>
      <c r="D6" s="44">
        <v>9963</v>
      </c>
      <c r="E6" s="44">
        <v>6463</v>
      </c>
      <c r="F6" s="44">
        <v>1624</v>
      </c>
      <c r="G6" s="44">
        <v>698</v>
      </c>
      <c r="H6" s="44">
        <v>0</v>
      </c>
      <c r="I6" s="44">
        <v>5602</v>
      </c>
      <c r="J6" s="44">
        <v>9918</v>
      </c>
      <c r="K6" s="44">
        <v>12847</v>
      </c>
      <c r="L6" s="44">
        <v>12453</v>
      </c>
      <c r="M6" s="44">
        <v>8292</v>
      </c>
      <c r="N6" s="44">
        <f t="shared" ref="N6:N14" si="0">SUM(B6:M6)</f>
        <v>91371</v>
      </c>
    </row>
    <row r="7" spans="1:14" hidden="1" outlineLevel="1" x14ac:dyDescent="0.2">
      <c r="A7" s="7" t="s">
        <v>54</v>
      </c>
      <c r="B7" s="43">
        <v>42827</v>
      </c>
      <c r="C7" s="43">
        <v>28301</v>
      </c>
      <c r="D7" s="43">
        <v>30847</v>
      </c>
      <c r="E7" s="43">
        <v>15629</v>
      </c>
      <c r="F7" s="43">
        <v>19864</v>
      </c>
      <c r="G7" s="43">
        <v>8035</v>
      </c>
      <c r="H7" s="43">
        <v>7441</v>
      </c>
      <c r="I7" s="43">
        <v>7963</v>
      </c>
      <c r="J7" s="43">
        <v>10154</v>
      </c>
      <c r="K7" s="43">
        <v>27696</v>
      </c>
      <c r="L7" s="43">
        <v>34354</v>
      </c>
      <c r="M7" s="43">
        <v>18605</v>
      </c>
      <c r="N7" s="43">
        <f t="shared" si="0"/>
        <v>251716</v>
      </c>
    </row>
    <row r="8" spans="1:14" hidden="1" outlineLevel="1" x14ac:dyDescent="0.2">
      <c r="A8" s="6" t="s">
        <v>55</v>
      </c>
      <c r="B8" s="44">
        <v>62826</v>
      </c>
      <c r="C8" s="44">
        <v>60144</v>
      </c>
      <c r="D8" s="44">
        <v>65098</v>
      </c>
      <c r="E8" s="44">
        <v>45108</v>
      </c>
      <c r="F8" s="44">
        <v>37988</v>
      </c>
      <c r="G8" s="44">
        <v>3064</v>
      </c>
      <c r="H8" s="44">
        <v>2899</v>
      </c>
      <c r="I8" s="44">
        <v>23078</v>
      </c>
      <c r="J8" s="44">
        <v>49907</v>
      </c>
      <c r="K8" s="44">
        <v>61102</v>
      </c>
      <c r="L8" s="44">
        <v>59099</v>
      </c>
      <c r="M8" s="44">
        <v>46876</v>
      </c>
      <c r="N8" s="44">
        <f t="shared" si="0"/>
        <v>517189</v>
      </c>
    </row>
    <row r="9" spans="1:14" hidden="1" outlineLevel="1" x14ac:dyDescent="0.2">
      <c r="A9" s="7" t="s">
        <v>56</v>
      </c>
      <c r="B9" s="43">
        <v>8304</v>
      </c>
      <c r="C9" s="43">
        <v>8335</v>
      </c>
      <c r="D9" s="43">
        <v>6488</v>
      </c>
      <c r="E9" s="43">
        <v>7041</v>
      </c>
      <c r="F9" s="43">
        <v>3499</v>
      </c>
      <c r="G9" s="43">
        <v>0</v>
      </c>
      <c r="H9" s="43">
        <v>0</v>
      </c>
      <c r="I9" s="43">
        <v>954</v>
      </c>
      <c r="J9" s="43">
        <v>7427</v>
      </c>
      <c r="K9" s="43">
        <v>9092</v>
      </c>
      <c r="L9" s="43">
        <v>9190</v>
      </c>
      <c r="M9" s="43">
        <v>7396</v>
      </c>
      <c r="N9" s="43">
        <f t="shared" si="0"/>
        <v>67726</v>
      </c>
    </row>
    <row r="10" spans="1:14" hidden="1" outlineLevel="1" x14ac:dyDescent="0.2">
      <c r="A10" s="6" t="s">
        <v>57</v>
      </c>
      <c r="B10" s="44">
        <v>675</v>
      </c>
      <c r="C10" s="44">
        <v>1041</v>
      </c>
      <c r="D10" s="44">
        <v>936</v>
      </c>
      <c r="E10" s="44">
        <v>285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f t="shared" si="0"/>
        <v>2937</v>
      </c>
    </row>
    <row r="11" spans="1:14" hidden="1" outlineLevel="1" x14ac:dyDescent="0.2">
      <c r="A11" s="7" t="s">
        <v>58</v>
      </c>
      <c r="B11" s="43">
        <v>1095</v>
      </c>
      <c r="C11" s="43">
        <v>990</v>
      </c>
      <c r="D11" s="43">
        <v>1076</v>
      </c>
      <c r="E11" s="43">
        <v>948</v>
      </c>
      <c r="F11" s="43">
        <v>612</v>
      </c>
      <c r="G11" s="43">
        <v>554</v>
      </c>
      <c r="H11" s="43">
        <v>502</v>
      </c>
      <c r="I11" s="43">
        <v>555</v>
      </c>
      <c r="J11" s="43">
        <v>671</v>
      </c>
      <c r="K11" s="43">
        <v>772</v>
      </c>
      <c r="L11" s="43">
        <v>849</v>
      </c>
      <c r="M11" s="43">
        <v>771</v>
      </c>
      <c r="N11" s="43">
        <f t="shared" si="0"/>
        <v>9395</v>
      </c>
    </row>
    <row r="12" spans="1:14" hidden="1" outlineLevel="1" x14ac:dyDescent="0.2">
      <c r="A12" s="6" t="s">
        <v>59</v>
      </c>
      <c r="B12" s="44">
        <v>0</v>
      </c>
      <c r="C12" s="44">
        <v>0</v>
      </c>
      <c r="D12" s="44">
        <v>0</v>
      </c>
      <c r="E12" s="44">
        <v>0</v>
      </c>
      <c r="F12" s="44">
        <v>13982</v>
      </c>
      <c r="G12" s="44">
        <v>23655</v>
      </c>
      <c r="H12" s="44">
        <v>42398</v>
      </c>
      <c r="I12" s="44">
        <v>26893</v>
      </c>
      <c r="J12" s="44">
        <v>4383</v>
      </c>
      <c r="K12" s="44">
        <v>0</v>
      </c>
      <c r="L12" s="44">
        <v>0</v>
      </c>
      <c r="M12" s="44">
        <v>0</v>
      </c>
      <c r="N12" s="44">
        <f t="shared" si="0"/>
        <v>111311</v>
      </c>
    </row>
    <row r="13" spans="1:14" hidden="1" outlineLevel="1" x14ac:dyDescent="0.2">
      <c r="A13" s="7" t="s">
        <v>60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9983</v>
      </c>
      <c r="H13" s="43">
        <v>42110</v>
      </c>
      <c r="I13" s="43">
        <v>15469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0"/>
        <v>67562</v>
      </c>
    </row>
    <row r="14" spans="1:14" hidden="1" outlineLevel="1" x14ac:dyDescent="0.2">
      <c r="A14" s="8" t="s">
        <v>61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0"/>
        <v>0</v>
      </c>
    </row>
    <row r="15" spans="1:14" hidden="1" outlineLevel="1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4" hidden="1" outlineLevel="1" x14ac:dyDescent="0.2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15" t="s">
        <v>62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16"/>
    </row>
    <row r="18" spans="1:14" hidden="1" outlineLevel="1" x14ac:dyDescent="0.2">
      <c r="A18" s="13" t="s">
        <v>63</v>
      </c>
      <c r="B18" s="45">
        <v>67.91</v>
      </c>
      <c r="C18" s="45">
        <v>67.760000000000005</v>
      </c>
      <c r="D18" s="45">
        <v>67.349999999999994</v>
      </c>
      <c r="E18" s="45">
        <v>57.74</v>
      </c>
      <c r="F18" s="45">
        <v>56.08</v>
      </c>
      <c r="G18" s="45">
        <v>75.2</v>
      </c>
      <c r="H18" s="45">
        <v>67.94</v>
      </c>
      <c r="I18" s="45">
        <v>50.54</v>
      </c>
      <c r="J18" s="45">
        <v>58.06</v>
      </c>
      <c r="K18" s="45">
        <v>62.56</v>
      </c>
      <c r="L18" s="45">
        <v>65.19</v>
      </c>
      <c r="M18" s="45">
        <v>68.16</v>
      </c>
      <c r="N18" s="14"/>
    </row>
    <row r="19" spans="1:14" collapsed="1" x14ac:dyDescent="0.2"/>
    <row r="21" spans="1:14" ht="15" outlineLevel="1" x14ac:dyDescent="0.25">
      <c r="A21" s="9" t="s">
        <v>95</v>
      </c>
      <c r="B21" s="9" t="s">
        <v>8</v>
      </c>
      <c r="C21" s="9" t="s">
        <v>9</v>
      </c>
      <c r="D21" s="9" t="s">
        <v>10</v>
      </c>
      <c r="E21" s="9" t="s">
        <v>11</v>
      </c>
      <c r="F21" s="9" t="s">
        <v>12</v>
      </c>
      <c r="G21" s="9" t="s">
        <v>13</v>
      </c>
      <c r="H21" s="9" t="s">
        <v>14</v>
      </c>
      <c r="I21" s="9" t="s">
        <v>15</v>
      </c>
      <c r="J21" s="9" t="s">
        <v>16</v>
      </c>
      <c r="K21" s="9" t="s">
        <v>17</v>
      </c>
      <c r="L21" s="9" t="s">
        <v>18</v>
      </c>
      <c r="M21" s="9" t="s">
        <v>19</v>
      </c>
      <c r="N21" s="9" t="s">
        <v>20</v>
      </c>
    </row>
    <row r="22" spans="1:14" outlineLevel="1" x14ac:dyDescent="0.2">
      <c r="A22" s="5" t="s">
        <v>52</v>
      </c>
      <c r="B22" s="43">
        <v>14272</v>
      </c>
      <c r="C22" s="43">
        <v>11678</v>
      </c>
      <c r="D22" s="43">
        <v>13425</v>
      </c>
      <c r="E22" s="43">
        <v>7532</v>
      </c>
      <c r="F22" s="43">
        <v>0</v>
      </c>
      <c r="G22" s="43">
        <v>1798</v>
      </c>
      <c r="H22" s="43">
        <v>0</v>
      </c>
      <c r="I22" s="43">
        <v>8299</v>
      </c>
      <c r="J22" s="43">
        <v>11102</v>
      </c>
      <c r="K22" s="43">
        <v>14684</v>
      </c>
      <c r="L22" s="43">
        <v>14651</v>
      </c>
      <c r="M22" s="43">
        <v>11531</v>
      </c>
      <c r="N22" s="43">
        <f>SUM(B22:M22)</f>
        <v>108972</v>
      </c>
    </row>
    <row r="23" spans="1:14" outlineLevel="1" x14ac:dyDescent="0.2">
      <c r="A23" s="6" t="s">
        <v>53</v>
      </c>
      <c r="B23" s="44">
        <v>13086</v>
      </c>
      <c r="C23" s="44">
        <v>10881</v>
      </c>
      <c r="D23" s="44">
        <v>11765</v>
      </c>
      <c r="E23" s="44">
        <v>4946</v>
      </c>
      <c r="F23" s="44">
        <v>1605</v>
      </c>
      <c r="G23" s="44">
        <v>611</v>
      </c>
      <c r="H23" s="44">
        <v>0</v>
      </c>
      <c r="I23" s="44">
        <v>3807</v>
      </c>
      <c r="J23" s="44">
        <v>8450</v>
      </c>
      <c r="K23" s="44">
        <v>13608</v>
      </c>
      <c r="L23" s="44">
        <v>12825</v>
      </c>
      <c r="M23" s="44">
        <v>9367</v>
      </c>
      <c r="N23" s="44">
        <f t="shared" ref="N23:N31" si="1">SUM(B23:M23)</f>
        <v>90951</v>
      </c>
    </row>
    <row r="24" spans="1:14" outlineLevel="1" x14ac:dyDescent="0.2">
      <c r="A24" s="7" t="s">
        <v>54</v>
      </c>
      <c r="B24" s="43">
        <v>23632</v>
      </c>
      <c r="C24" s="43">
        <v>31074</v>
      </c>
      <c r="D24" s="43">
        <v>46404</v>
      </c>
      <c r="E24" s="43">
        <v>16133</v>
      </c>
      <c r="F24" s="43">
        <v>24189</v>
      </c>
      <c r="G24" s="43">
        <v>7378</v>
      </c>
      <c r="H24" s="43">
        <v>8879</v>
      </c>
      <c r="I24" s="43">
        <v>7934</v>
      </c>
      <c r="J24" s="43">
        <v>10116</v>
      </c>
      <c r="K24" s="43">
        <v>21277</v>
      </c>
      <c r="L24" s="43">
        <v>32152</v>
      </c>
      <c r="M24" s="43">
        <v>31437</v>
      </c>
      <c r="N24" s="43">
        <f t="shared" si="1"/>
        <v>260605</v>
      </c>
    </row>
    <row r="25" spans="1:14" outlineLevel="1" x14ac:dyDescent="0.2">
      <c r="A25" s="6" t="s">
        <v>55</v>
      </c>
      <c r="B25" s="44">
        <v>65912</v>
      </c>
      <c r="C25" s="44">
        <v>59783</v>
      </c>
      <c r="D25" s="44">
        <v>64787</v>
      </c>
      <c r="E25" s="44">
        <v>49688</v>
      </c>
      <c r="F25" s="44">
        <v>39742</v>
      </c>
      <c r="G25" s="44">
        <v>17784</v>
      </c>
      <c r="H25" s="44">
        <v>378</v>
      </c>
      <c r="I25" s="44">
        <v>17244</v>
      </c>
      <c r="J25" s="44">
        <v>49836</v>
      </c>
      <c r="K25" s="44">
        <v>56517</v>
      </c>
      <c r="L25" s="44">
        <v>58571</v>
      </c>
      <c r="M25" s="44">
        <v>49716</v>
      </c>
      <c r="N25" s="44">
        <f t="shared" si="1"/>
        <v>529958</v>
      </c>
    </row>
    <row r="26" spans="1:14" outlineLevel="1" x14ac:dyDescent="0.2">
      <c r="A26" s="7" t="s">
        <v>56</v>
      </c>
      <c r="B26" s="43">
        <v>9533</v>
      </c>
      <c r="C26" s="43">
        <v>9709</v>
      </c>
      <c r="D26" s="43">
        <v>10319</v>
      </c>
      <c r="E26" s="43">
        <v>7991</v>
      </c>
      <c r="F26" s="43">
        <v>3682</v>
      </c>
      <c r="G26" s="43">
        <v>0</v>
      </c>
      <c r="H26" s="43">
        <v>0</v>
      </c>
      <c r="I26" s="43">
        <v>1206</v>
      </c>
      <c r="J26" s="43">
        <v>7619</v>
      </c>
      <c r="K26" s="43">
        <v>8982</v>
      </c>
      <c r="L26" s="43">
        <v>9568</v>
      </c>
      <c r="M26" s="43">
        <v>7639</v>
      </c>
      <c r="N26" s="43">
        <f t="shared" si="1"/>
        <v>76248</v>
      </c>
    </row>
    <row r="27" spans="1:14" outlineLevel="1" x14ac:dyDescent="0.2">
      <c r="A27" s="6" t="s">
        <v>57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f t="shared" si="1"/>
        <v>0</v>
      </c>
    </row>
    <row r="28" spans="1:14" outlineLevel="1" x14ac:dyDescent="0.2">
      <c r="A28" s="7" t="s">
        <v>58</v>
      </c>
      <c r="B28" s="43">
        <v>1138</v>
      </c>
      <c r="C28" s="43">
        <v>1022</v>
      </c>
      <c r="D28" s="43">
        <v>1035</v>
      </c>
      <c r="E28" s="43">
        <v>867</v>
      </c>
      <c r="F28" s="43">
        <v>760</v>
      </c>
      <c r="G28" s="43">
        <v>668</v>
      </c>
      <c r="H28" s="43">
        <v>703</v>
      </c>
      <c r="I28" s="43">
        <v>599</v>
      </c>
      <c r="J28" s="43">
        <v>777</v>
      </c>
      <c r="K28" s="43">
        <v>859</v>
      </c>
      <c r="L28" s="43">
        <v>1022</v>
      </c>
      <c r="M28" s="43">
        <v>857</v>
      </c>
      <c r="N28" s="43">
        <f t="shared" si="1"/>
        <v>10307</v>
      </c>
    </row>
    <row r="29" spans="1:14" outlineLevel="1" x14ac:dyDescent="0.2">
      <c r="A29" s="6" t="s">
        <v>59</v>
      </c>
      <c r="B29" s="44">
        <v>0</v>
      </c>
      <c r="C29" s="44">
        <v>0</v>
      </c>
      <c r="D29" s="44">
        <v>0</v>
      </c>
      <c r="E29" s="44"/>
      <c r="F29" s="44">
        <v>7775</v>
      </c>
      <c r="G29" s="44">
        <v>21414</v>
      </c>
      <c r="H29" s="44">
        <v>31592</v>
      </c>
      <c r="I29" s="44">
        <v>39044</v>
      </c>
      <c r="J29" s="44">
        <v>2928</v>
      </c>
      <c r="K29" s="44">
        <v>0</v>
      </c>
      <c r="L29" s="44">
        <v>0</v>
      </c>
      <c r="M29" s="44">
        <v>0</v>
      </c>
      <c r="N29" s="44">
        <f t="shared" si="1"/>
        <v>102753</v>
      </c>
    </row>
    <row r="30" spans="1:14" outlineLevel="1" x14ac:dyDescent="0.2">
      <c r="A30" s="7" t="s">
        <v>60</v>
      </c>
      <c r="B30" s="43">
        <v>0</v>
      </c>
      <c r="C30" s="43">
        <v>0</v>
      </c>
      <c r="D30" s="43">
        <v>0</v>
      </c>
      <c r="E30" s="43"/>
      <c r="F30" s="43"/>
      <c r="G30" s="43">
        <v>8710</v>
      </c>
      <c r="H30" s="43">
        <v>23952</v>
      </c>
      <c r="I30" s="43">
        <v>23082</v>
      </c>
      <c r="J30" s="43">
        <v>0</v>
      </c>
      <c r="K30" s="43">
        <v>0</v>
      </c>
      <c r="L30" s="43">
        <v>0</v>
      </c>
      <c r="M30" s="43"/>
      <c r="N30" s="43">
        <f t="shared" si="1"/>
        <v>55744</v>
      </c>
    </row>
    <row r="31" spans="1:14" outlineLevel="1" x14ac:dyDescent="0.2">
      <c r="A31" s="8" t="s">
        <v>61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>
        <f t="shared" si="1"/>
        <v>0</v>
      </c>
    </row>
    <row r="32" spans="1:14" outlineLevel="1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4" outlineLevel="1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 outlineLevel="1" x14ac:dyDescent="0.2">
      <c r="A34" s="15" t="s">
        <v>62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6"/>
    </row>
    <row r="35" spans="1:14" outlineLevel="1" x14ac:dyDescent="0.2">
      <c r="A35" s="13" t="s">
        <v>63</v>
      </c>
      <c r="B35" s="45">
        <v>68.959999999999994</v>
      </c>
      <c r="C35" s="45">
        <v>68.52</v>
      </c>
      <c r="D35" s="45">
        <v>71.25</v>
      </c>
      <c r="E35" s="45">
        <v>61.06</v>
      </c>
      <c r="F35" s="45">
        <v>235.88</v>
      </c>
      <c r="G35" s="45">
        <v>12.07</v>
      </c>
      <c r="H35" s="45">
        <v>38.49</v>
      </c>
      <c r="I35" s="45">
        <v>62.57</v>
      </c>
      <c r="J35" s="45">
        <v>51.25</v>
      </c>
      <c r="K35" s="45">
        <v>58.91</v>
      </c>
      <c r="L35" s="45">
        <v>66.150000000000006</v>
      </c>
      <c r="M35" s="45">
        <v>68.959999999999994</v>
      </c>
      <c r="N35" s="14"/>
    </row>
    <row r="39" spans="1:14" ht="15" x14ac:dyDescent="0.25">
      <c r="A39" s="9" t="s">
        <v>143</v>
      </c>
      <c r="B39" s="9" t="s">
        <v>8</v>
      </c>
      <c r="C39" s="9" t="s">
        <v>9</v>
      </c>
      <c r="D39" s="9" t="s">
        <v>10</v>
      </c>
      <c r="E39" s="9" t="s">
        <v>11</v>
      </c>
      <c r="F39" s="9" t="s">
        <v>12</v>
      </c>
      <c r="G39" s="9" t="s">
        <v>13</v>
      </c>
      <c r="H39" s="9" t="s">
        <v>14</v>
      </c>
      <c r="I39" s="9" t="s">
        <v>15</v>
      </c>
      <c r="J39" s="9" t="s">
        <v>16</v>
      </c>
      <c r="K39" s="9" t="s">
        <v>17</v>
      </c>
      <c r="L39" s="9" t="s">
        <v>18</v>
      </c>
      <c r="M39" s="9" t="s">
        <v>19</v>
      </c>
      <c r="N39" s="9" t="s">
        <v>20</v>
      </c>
    </row>
    <row r="40" spans="1:14" x14ac:dyDescent="0.2">
      <c r="A40" s="5" t="s">
        <v>156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>
        <f>SUM(B40:M40)</f>
        <v>0</v>
      </c>
    </row>
    <row r="41" spans="1:14" x14ac:dyDescent="0.2">
      <c r="A41" s="6" t="s">
        <v>157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>
        <f t="shared" ref="N41:N45" si="2">SUM(B41:M41)</f>
        <v>0</v>
      </c>
    </row>
    <row r="42" spans="1:14" x14ac:dyDescent="0.2">
      <c r="A42" s="7" t="s">
        <v>158</v>
      </c>
      <c r="B42" s="43">
        <v>63460</v>
      </c>
      <c r="C42" s="43">
        <v>71962</v>
      </c>
      <c r="D42" s="43">
        <v>70944</v>
      </c>
      <c r="E42" s="43"/>
      <c r="F42" s="43"/>
      <c r="G42" s="43"/>
      <c r="H42" s="43"/>
      <c r="I42" s="43"/>
      <c r="J42" s="43"/>
      <c r="K42" s="43"/>
      <c r="L42" s="43"/>
      <c r="M42" s="43"/>
      <c r="N42" s="43">
        <f t="shared" si="2"/>
        <v>206366</v>
      </c>
    </row>
    <row r="43" spans="1:14" x14ac:dyDescent="0.2">
      <c r="A43" s="6" t="s">
        <v>159</v>
      </c>
      <c r="B43" s="44">
        <v>27621</v>
      </c>
      <c r="C43" s="44">
        <v>24253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>
        <f t="shared" si="2"/>
        <v>51874</v>
      </c>
    </row>
    <row r="44" spans="1:14" x14ac:dyDescent="0.2">
      <c r="A44" s="7" t="s">
        <v>160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>
        <f t="shared" si="2"/>
        <v>0</v>
      </c>
    </row>
    <row r="45" spans="1:14" x14ac:dyDescent="0.2">
      <c r="A45" s="12" t="s">
        <v>61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1"/>
  <sheetViews>
    <sheetView tabSelected="1" topLeftCell="B18" workbookViewId="0">
      <selection activeCell="N40" sqref="N40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3" spans="1:14" ht="20.100000000000001" hidden="1" customHeight="1" x14ac:dyDescent="0.2">
      <c r="A3" t="s">
        <v>22</v>
      </c>
      <c r="B3" s="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3" t="s">
        <v>35</v>
      </c>
    </row>
    <row r="4" spans="1:14" ht="20.100000000000001" hidden="1" customHeight="1" outlineLevel="1" x14ac:dyDescent="0.25">
      <c r="A4" s="4" t="s">
        <v>37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</row>
    <row r="5" spans="1:14" ht="25.5" hidden="1" outlineLevel="1" x14ac:dyDescent="0.2">
      <c r="A5" s="1" t="s">
        <v>21</v>
      </c>
      <c r="B5" s="50">
        <v>28206</v>
      </c>
      <c r="C5" s="50">
        <v>22285</v>
      </c>
      <c r="D5" s="50">
        <v>31941</v>
      </c>
      <c r="E5" s="50">
        <v>29063</v>
      </c>
      <c r="F5" s="50">
        <v>28268</v>
      </c>
      <c r="G5" s="50">
        <v>790</v>
      </c>
      <c r="H5" s="50">
        <v>0</v>
      </c>
      <c r="I5" s="50">
        <v>20313</v>
      </c>
      <c r="J5" s="50">
        <v>24520</v>
      </c>
      <c r="K5" s="50">
        <v>33794</v>
      </c>
      <c r="L5" s="50">
        <v>30067</v>
      </c>
      <c r="M5" s="50">
        <v>22173</v>
      </c>
      <c r="N5" s="55">
        <f t="shared" ref="N5:N14" si="0">SUM(B5:M5)</f>
        <v>271420</v>
      </c>
    </row>
    <row r="6" spans="1:14" hidden="1" outlineLevel="1" x14ac:dyDescent="0.2">
      <c r="A6" s="2" t="s">
        <v>0</v>
      </c>
      <c r="B6" s="50">
        <v>1485</v>
      </c>
      <c r="C6" s="50">
        <v>1389</v>
      </c>
      <c r="D6" s="50">
        <v>2012</v>
      </c>
      <c r="E6" s="50">
        <v>1624</v>
      </c>
      <c r="F6" s="50">
        <v>120</v>
      </c>
      <c r="G6" s="50">
        <v>0</v>
      </c>
      <c r="H6" s="50">
        <v>0</v>
      </c>
      <c r="I6" s="50">
        <v>0</v>
      </c>
      <c r="J6" s="50">
        <v>1192</v>
      </c>
      <c r="K6" s="50">
        <v>1792</v>
      </c>
      <c r="L6" s="50">
        <v>1547</v>
      </c>
      <c r="M6" s="50">
        <v>461</v>
      </c>
      <c r="N6" s="55">
        <f t="shared" si="0"/>
        <v>11622</v>
      </c>
    </row>
    <row r="7" spans="1:14" hidden="1" outlineLevel="1" x14ac:dyDescent="0.2">
      <c r="A7" s="2" t="s">
        <v>1</v>
      </c>
      <c r="B7" s="50">
        <v>1562</v>
      </c>
      <c r="C7" s="50">
        <v>3780</v>
      </c>
      <c r="D7" s="50">
        <v>5007</v>
      </c>
      <c r="E7" s="50">
        <v>4011</v>
      </c>
      <c r="F7" s="50">
        <v>5583</v>
      </c>
      <c r="G7" s="50">
        <v>26530</v>
      </c>
      <c r="H7" s="50">
        <v>33504</v>
      </c>
      <c r="I7" s="50">
        <v>17566</v>
      </c>
      <c r="J7" s="50">
        <v>4295</v>
      </c>
      <c r="K7" s="50">
        <v>4544</v>
      </c>
      <c r="L7" s="50">
        <v>4852</v>
      </c>
      <c r="M7" s="50">
        <v>9421</v>
      </c>
      <c r="N7" s="55">
        <f t="shared" si="0"/>
        <v>120655</v>
      </c>
    </row>
    <row r="8" spans="1:14" hidden="1" outlineLevel="1" x14ac:dyDescent="0.2">
      <c r="A8" s="2" t="s">
        <v>2</v>
      </c>
      <c r="B8" s="50">
        <v>17879</v>
      </c>
      <c r="C8" s="50">
        <v>18311</v>
      </c>
      <c r="D8" s="50">
        <v>22217</v>
      </c>
      <c r="E8" s="50">
        <v>16238</v>
      </c>
      <c r="F8" s="50">
        <v>16345</v>
      </c>
      <c r="G8" s="50">
        <v>4571</v>
      </c>
      <c r="H8" s="50">
        <v>908</v>
      </c>
      <c r="I8" s="50">
        <v>8598</v>
      </c>
      <c r="J8" s="50">
        <v>16537</v>
      </c>
      <c r="K8" s="50">
        <v>19531</v>
      </c>
      <c r="L8" s="50">
        <v>19432</v>
      </c>
      <c r="M8" s="50">
        <v>11563</v>
      </c>
      <c r="N8" s="55">
        <f t="shared" si="0"/>
        <v>172130</v>
      </c>
    </row>
    <row r="9" spans="1:14" hidden="1" outlineLevel="1" x14ac:dyDescent="0.2">
      <c r="A9" s="2" t="s">
        <v>3</v>
      </c>
      <c r="B9" s="50">
        <v>198</v>
      </c>
      <c r="C9" s="50">
        <v>151</v>
      </c>
      <c r="D9" s="50">
        <v>157</v>
      </c>
      <c r="E9" s="50">
        <v>145</v>
      </c>
      <c r="F9" s="50">
        <v>121</v>
      </c>
      <c r="G9" s="50">
        <v>20</v>
      </c>
      <c r="H9" s="50">
        <v>0</v>
      </c>
      <c r="I9" s="50">
        <v>73</v>
      </c>
      <c r="J9" s="50">
        <v>117</v>
      </c>
      <c r="K9" s="50">
        <v>148</v>
      </c>
      <c r="L9" s="50">
        <v>198</v>
      </c>
      <c r="M9" s="50">
        <v>135</v>
      </c>
      <c r="N9" s="55">
        <f t="shared" si="0"/>
        <v>1463</v>
      </c>
    </row>
    <row r="10" spans="1:14" ht="21.75" hidden="1" customHeight="1" outlineLevel="1" x14ac:dyDescent="0.2">
      <c r="A10" s="2" t="s">
        <v>36</v>
      </c>
      <c r="B10" s="50">
        <v>5039</v>
      </c>
      <c r="C10" s="50">
        <v>5977</v>
      </c>
      <c r="D10" s="50">
        <v>7396</v>
      </c>
      <c r="E10" s="50">
        <v>6164</v>
      </c>
      <c r="F10" s="50">
        <v>6065</v>
      </c>
      <c r="G10" s="50">
        <v>2450</v>
      </c>
      <c r="H10" s="50">
        <v>296</v>
      </c>
      <c r="I10" s="50">
        <v>2687</v>
      </c>
      <c r="J10" s="50">
        <v>6096</v>
      </c>
      <c r="K10" s="50">
        <v>7519</v>
      </c>
      <c r="L10" s="50">
        <v>6795</v>
      </c>
      <c r="M10" s="50">
        <v>6484</v>
      </c>
      <c r="N10" s="55">
        <f t="shared" si="0"/>
        <v>62968</v>
      </c>
    </row>
    <row r="11" spans="1:14" hidden="1" outlineLevel="1" x14ac:dyDescent="0.2">
      <c r="A11" s="2" t="s">
        <v>4</v>
      </c>
      <c r="B11" s="50">
        <v>1792</v>
      </c>
      <c r="C11" s="50">
        <v>1479</v>
      </c>
      <c r="D11" s="50">
        <v>1788</v>
      </c>
      <c r="E11" s="50">
        <v>2241</v>
      </c>
      <c r="F11" s="50">
        <v>2160</v>
      </c>
      <c r="G11" s="50">
        <v>813</v>
      </c>
      <c r="H11" s="50">
        <v>0</v>
      </c>
      <c r="I11" s="50">
        <v>1453</v>
      </c>
      <c r="J11" s="50">
        <v>245</v>
      </c>
      <c r="K11" s="50">
        <v>2988</v>
      </c>
      <c r="L11" s="50">
        <v>2256</v>
      </c>
      <c r="M11" s="50">
        <v>1594</v>
      </c>
      <c r="N11" s="55">
        <f t="shared" si="0"/>
        <v>18809</v>
      </c>
    </row>
    <row r="12" spans="1:14" hidden="1" outlineLevel="1" x14ac:dyDescent="0.2">
      <c r="A12" s="2" t="s">
        <v>5</v>
      </c>
      <c r="B12" s="50">
        <v>79</v>
      </c>
      <c r="C12" s="50">
        <v>71</v>
      </c>
      <c r="D12" s="50">
        <v>73</v>
      </c>
      <c r="E12" s="50">
        <v>72</v>
      </c>
      <c r="F12" s="50">
        <v>71</v>
      </c>
      <c r="G12" s="50">
        <v>92</v>
      </c>
      <c r="H12" s="50">
        <v>78</v>
      </c>
      <c r="I12" s="50">
        <v>86</v>
      </c>
      <c r="J12" s="50">
        <v>76</v>
      </c>
      <c r="K12" s="50">
        <v>76</v>
      </c>
      <c r="L12" s="50">
        <v>76</v>
      </c>
      <c r="M12" s="50">
        <v>77</v>
      </c>
      <c r="N12" s="55">
        <v>77</v>
      </c>
    </row>
    <row r="13" spans="1:14" hidden="1" outlineLevel="1" x14ac:dyDescent="0.2">
      <c r="A13" s="2" t="s">
        <v>6</v>
      </c>
      <c r="B13" s="50">
        <v>150</v>
      </c>
      <c r="C13" s="50">
        <v>141</v>
      </c>
      <c r="D13" s="50">
        <v>193</v>
      </c>
      <c r="E13" s="50">
        <v>196</v>
      </c>
      <c r="F13" s="50">
        <v>212</v>
      </c>
      <c r="G13" s="50">
        <v>190</v>
      </c>
      <c r="H13" s="50">
        <v>184</v>
      </c>
      <c r="I13" s="50">
        <v>186</v>
      </c>
      <c r="J13" s="50">
        <v>200</v>
      </c>
      <c r="K13" s="50">
        <v>223</v>
      </c>
      <c r="L13" s="50">
        <v>244</v>
      </c>
      <c r="M13" s="50">
        <v>250</v>
      </c>
      <c r="N13" s="55">
        <f t="shared" si="0"/>
        <v>2369</v>
      </c>
    </row>
    <row r="14" spans="1:14" hidden="1" outlineLevel="1" x14ac:dyDescent="0.2">
      <c r="A14" s="2" t="s">
        <v>7</v>
      </c>
      <c r="B14" s="50">
        <v>356</v>
      </c>
      <c r="C14" s="50">
        <v>585</v>
      </c>
      <c r="D14" s="50">
        <v>250</v>
      </c>
      <c r="E14" s="50">
        <v>470</v>
      </c>
      <c r="F14" s="50">
        <v>369</v>
      </c>
      <c r="G14" s="50">
        <v>115</v>
      </c>
      <c r="H14" s="50">
        <v>0</v>
      </c>
      <c r="I14" s="50">
        <v>599</v>
      </c>
      <c r="J14" s="50">
        <v>241</v>
      </c>
      <c r="K14" s="50">
        <v>125</v>
      </c>
      <c r="L14" s="50">
        <v>130</v>
      </c>
      <c r="M14" s="50">
        <v>326</v>
      </c>
      <c r="N14" s="55">
        <f t="shared" si="0"/>
        <v>3566</v>
      </c>
    </row>
    <row r="15" spans="1:14" collapsed="1" x14ac:dyDescent="0.2">
      <c r="A15" s="79"/>
    </row>
    <row r="18" spans="1:14" ht="15" outlineLevel="2" x14ac:dyDescent="0.25">
      <c r="A18" s="9" t="s">
        <v>122</v>
      </c>
      <c r="B18" s="9" t="s">
        <v>8</v>
      </c>
      <c r="C18" s="9" t="s">
        <v>9</v>
      </c>
      <c r="D18" s="9" t="s">
        <v>10</v>
      </c>
      <c r="E18" s="9" t="s">
        <v>11</v>
      </c>
      <c r="F18" s="9" t="s">
        <v>12</v>
      </c>
      <c r="G18" s="9" t="s">
        <v>13</v>
      </c>
      <c r="H18" s="9" t="s">
        <v>14</v>
      </c>
      <c r="I18" s="9" t="s">
        <v>15</v>
      </c>
      <c r="J18" s="9" t="s">
        <v>16</v>
      </c>
      <c r="K18" s="9" t="s">
        <v>17</v>
      </c>
      <c r="L18" s="9" t="s">
        <v>18</v>
      </c>
      <c r="M18" s="9" t="s">
        <v>19</v>
      </c>
      <c r="N18" s="9" t="s">
        <v>20</v>
      </c>
    </row>
    <row r="19" spans="1:14" ht="15" outlineLevel="2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outlineLevel="2" x14ac:dyDescent="0.2">
      <c r="A20" s="6" t="s">
        <v>0</v>
      </c>
      <c r="B20" s="11">
        <v>1238</v>
      </c>
      <c r="C20" s="11">
        <v>1161</v>
      </c>
      <c r="D20" s="11">
        <v>2041</v>
      </c>
      <c r="E20" s="11">
        <v>1548</v>
      </c>
      <c r="F20" s="11">
        <v>125</v>
      </c>
      <c r="G20" s="11">
        <v>0</v>
      </c>
      <c r="H20" s="11">
        <v>0</v>
      </c>
      <c r="I20" s="11">
        <v>0</v>
      </c>
      <c r="J20" s="11">
        <v>1215</v>
      </c>
      <c r="K20" s="11">
        <v>1756</v>
      </c>
      <c r="L20" s="11">
        <v>1844</v>
      </c>
      <c r="M20" s="11">
        <v>430</v>
      </c>
      <c r="N20" s="11">
        <f t="shared" ref="N20:N25" si="1">SUM(B20:M20)</f>
        <v>11358</v>
      </c>
    </row>
    <row r="21" spans="1:14" outlineLevel="2" x14ac:dyDescent="0.2">
      <c r="A21" s="7" t="s">
        <v>1</v>
      </c>
      <c r="B21" s="10">
        <v>6419</v>
      </c>
      <c r="C21" s="10">
        <v>4982</v>
      </c>
      <c r="D21" s="10">
        <v>5637</v>
      </c>
      <c r="E21" s="10">
        <v>5001</v>
      </c>
      <c r="F21" s="10">
        <v>8947</v>
      </c>
      <c r="G21" s="10">
        <v>30427</v>
      </c>
      <c r="H21" s="10">
        <v>44996</v>
      </c>
      <c r="I21" s="10">
        <v>37096</v>
      </c>
      <c r="J21" s="10">
        <v>3998</v>
      </c>
      <c r="K21" s="10">
        <v>6318</v>
      </c>
      <c r="L21" s="10">
        <v>5455</v>
      </c>
      <c r="M21" s="10">
        <v>9715</v>
      </c>
      <c r="N21" s="10">
        <f t="shared" si="1"/>
        <v>168991</v>
      </c>
    </row>
    <row r="22" spans="1:14" outlineLevel="2" x14ac:dyDescent="0.2">
      <c r="A22" s="6" t="s">
        <v>2</v>
      </c>
      <c r="B22" s="11">
        <v>20304</v>
      </c>
      <c r="C22" s="11">
        <v>17542</v>
      </c>
      <c r="D22" s="11">
        <v>24588</v>
      </c>
      <c r="E22" s="11">
        <v>20829</v>
      </c>
      <c r="F22" s="11">
        <v>19410</v>
      </c>
      <c r="G22" s="11">
        <v>5112</v>
      </c>
      <c r="H22" s="11">
        <v>2869</v>
      </c>
      <c r="I22" s="11">
        <v>7807</v>
      </c>
      <c r="J22" s="11">
        <v>20336</v>
      </c>
      <c r="K22" s="11">
        <v>21839</v>
      </c>
      <c r="L22" s="11">
        <v>22691</v>
      </c>
      <c r="M22" s="11">
        <v>17408</v>
      </c>
      <c r="N22" s="11">
        <f t="shared" si="1"/>
        <v>200735</v>
      </c>
    </row>
    <row r="23" spans="1:14" outlineLevel="2" x14ac:dyDescent="0.2">
      <c r="A23" s="7" t="s">
        <v>3</v>
      </c>
      <c r="B23" s="10">
        <v>72</v>
      </c>
      <c r="C23" s="10">
        <v>541</v>
      </c>
      <c r="D23" s="10">
        <v>132</v>
      </c>
      <c r="E23" s="10">
        <v>145</v>
      </c>
      <c r="F23" s="10">
        <v>113</v>
      </c>
      <c r="G23" s="10">
        <v>27</v>
      </c>
      <c r="H23" s="10">
        <v>0</v>
      </c>
      <c r="I23" s="10">
        <v>315</v>
      </c>
      <c r="J23" s="10">
        <v>230</v>
      </c>
      <c r="K23" s="10">
        <v>87</v>
      </c>
      <c r="L23" s="10">
        <v>119</v>
      </c>
      <c r="M23" s="10">
        <v>91</v>
      </c>
      <c r="N23" s="10">
        <f t="shared" si="1"/>
        <v>1872</v>
      </c>
    </row>
    <row r="24" spans="1:14" outlineLevel="2" x14ac:dyDescent="0.2">
      <c r="A24" s="6" t="s">
        <v>36</v>
      </c>
      <c r="B24" s="11">
        <v>5982</v>
      </c>
      <c r="C24" s="11">
        <v>5620</v>
      </c>
      <c r="D24" s="11">
        <v>7135</v>
      </c>
      <c r="E24" s="11">
        <v>7256</v>
      </c>
      <c r="F24" s="11">
        <v>6377</v>
      </c>
      <c r="G24" s="11">
        <v>3081</v>
      </c>
      <c r="H24" s="11">
        <v>336</v>
      </c>
      <c r="I24" s="11">
        <v>1962</v>
      </c>
      <c r="J24" s="11">
        <v>7117</v>
      </c>
      <c r="K24" s="11">
        <v>8558</v>
      </c>
      <c r="L24" s="11">
        <v>7059</v>
      </c>
      <c r="M24" s="11">
        <v>5709</v>
      </c>
      <c r="N24" s="11">
        <f t="shared" si="1"/>
        <v>66192</v>
      </c>
    </row>
    <row r="25" spans="1:14" outlineLevel="2" x14ac:dyDescent="0.2">
      <c r="A25" s="7" t="s">
        <v>4</v>
      </c>
      <c r="B25" s="10">
        <v>2478</v>
      </c>
      <c r="C25" s="10">
        <v>2557</v>
      </c>
      <c r="D25" s="10">
        <v>2920</v>
      </c>
      <c r="E25" s="10">
        <v>2454</v>
      </c>
      <c r="F25" s="10">
        <v>3743</v>
      </c>
      <c r="G25" s="10">
        <v>1756</v>
      </c>
      <c r="H25" s="10">
        <v>0</v>
      </c>
      <c r="I25" s="10">
        <v>1144</v>
      </c>
      <c r="J25" s="10">
        <v>3317</v>
      </c>
      <c r="K25" s="10">
        <v>3058</v>
      </c>
      <c r="L25" s="10">
        <v>3037</v>
      </c>
      <c r="M25" s="10">
        <v>1526</v>
      </c>
      <c r="N25" s="10">
        <f t="shared" si="1"/>
        <v>27990</v>
      </c>
    </row>
    <row r="26" spans="1:14" outlineLevel="2" x14ac:dyDescent="0.2">
      <c r="A26" s="6" t="s">
        <v>5</v>
      </c>
      <c r="B26" s="11">
        <v>67</v>
      </c>
      <c r="C26" s="11">
        <v>69</v>
      </c>
      <c r="D26" s="11">
        <v>65</v>
      </c>
      <c r="E26" s="11">
        <v>72</v>
      </c>
      <c r="F26" s="11">
        <v>78</v>
      </c>
      <c r="G26" s="11">
        <v>81</v>
      </c>
      <c r="H26" s="11">
        <v>82</v>
      </c>
      <c r="I26" s="11">
        <v>84</v>
      </c>
      <c r="J26" s="11">
        <v>85</v>
      </c>
      <c r="K26" s="11">
        <v>84</v>
      </c>
      <c r="L26" s="11">
        <v>83</v>
      </c>
      <c r="M26" s="11">
        <v>81</v>
      </c>
      <c r="N26" s="11">
        <v>81</v>
      </c>
    </row>
    <row r="27" spans="1:14" outlineLevel="2" x14ac:dyDescent="0.2">
      <c r="A27" s="7" t="s">
        <v>6</v>
      </c>
      <c r="B27" s="10">
        <v>100</v>
      </c>
      <c r="C27" s="10">
        <v>133</v>
      </c>
      <c r="D27" s="10">
        <v>152</v>
      </c>
      <c r="E27" s="10">
        <v>183</v>
      </c>
      <c r="F27" s="10">
        <v>69</v>
      </c>
      <c r="G27" s="10">
        <v>85</v>
      </c>
      <c r="H27" s="10">
        <v>98</v>
      </c>
      <c r="I27" s="10">
        <v>107</v>
      </c>
      <c r="J27" s="10">
        <v>126</v>
      </c>
      <c r="K27" s="10">
        <v>133</v>
      </c>
      <c r="L27" s="10">
        <v>140</v>
      </c>
      <c r="M27" s="10">
        <v>139</v>
      </c>
      <c r="N27" s="10">
        <f>SUM(B27:M27)</f>
        <v>1465</v>
      </c>
    </row>
    <row r="28" spans="1:14" outlineLevel="2" x14ac:dyDescent="0.2">
      <c r="A28" s="8" t="s">
        <v>7</v>
      </c>
      <c r="B28" s="71">
        <v>144</v>
      </c>
      <c r="C28" s="71">
        <v>1212</v>
      </c>
      <c r="D28" s="71">
        <v>213</v>
      </c>
      <c r="E28" s="71">
        <v>700</v>
      </c>
      <c r="F28" s="71">
        <v>434</v>
      </c>
      <c r="G28" s="71">
        <v>142</v>
      </c>
      <c r="H28" s="71">
        <v>9</v>
      </c>
      <c r="I28" s="71">
        <v>626</v>
      </c>
      <c r="J28" s="71">
        <v>294</v>
      </c>
      <c r="K28" s="71">
        <v>694</v>
      </c>
      <c r="L28" s="71">
        <v>423</v>
      </c>
      <c r="M28" s="71">
        <v>103</v>
      </c>
      <c r="N28" s="71">
        <f>SUM(B28:M28)</f>
        <v>4994</v>
      </c>
    </row>
    <row r="29" spans="1:14" x14ac:dyDescent="0.2">
      <c r="B29" s="72"/>
      <c r="C29" s="72"/>
      <c r="D29" s="72"/>
      <c r="E29" s="72"/>
      <c r="F29" s="72"/>
      <c r="G29" s="72"/>
    </row>
    <row r="31" spans="1:14" x14ac:dyDescent="0.2">
      <c r="H31" s="72"/>
    </row>
    <row r="32" spans="1:14" ht="15" x14ac:dyDescent="0.25">
      <c r="A32" s="9" t="s">
        <v>144</v>
      </c>
      <c r="B32" s="9" t="s">
        <v>8</v>
      </c>
      <c r="C32" s="9" t="s">
        <v>9</v>
      </c>
      <c r="D32" s="9" t="s">
        <v>10</v>
      </c>
      <c r="E32" s="9" t="s">
        <v>11</v>
      </c>
      <c r="F32" s="9" t="s">
        <v>12</v>
      </c>
      <c r="G32" s="9" t="s">
        <v>13</v>
      </c>
      <c r="H32" s="9" t="s">
        <v>14</v>
      </c>
      <c r="I32" s="9" t="s">
        <v>15</v>
      </c>
      <c r="J32" s="9" t="s">
        <v>16</v>
      </c>
      <c r="K32" s="9" t="s">
        <v>17</v>
      </c>
      <c r="L32" s="9" t="s">
        <v>18</v>
      </c>
      <c r="M32" s="9" t="s">
        <v>19</v>
      </c>
      <c r="N32" s="9" t="s">
        <v>20</v>
      </c>
    </row>
    <row r="33" spans="1:14" ht="15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 x14ac:dyDescent="0.2">
      <c r="A34" s="6" t="s">
        <v>149</v>
      </c>
      <c r="B34" s="11">
        <v>19574</v>
      </c>
      <c r="C34" s="11">
        <v>19273</v>
      </c>
      <c r="D34" s="11">
        <v>20424</v>
      </c>
      <c r="E34" s="11">
        <v>20236</v>
      </c>
      <c r="F34" s="11">
        <v>16350</v>
      </c>
      <c r="G34" s="11"/>
      <c r="H34" s="11"/>
      <c r="I34" s="11"/>
      <c r="J34" s="11"/>
      <c r="K34" s="11"/>
      <c r="L34" s="11"/>
      <c r="M34" s="11"/>
      <c r="N34" s="11">
        <f t="shared" ref="N34:N39" si="2">SUM(B34:M34)</f>
        <v>95857</v>
      </c>
    </row>
    <row r="35" spans="1:14" x14ac:dyDescent="0.2">
      <c r="A35" s="7" t="s">
        <v>152</v>
      </c>
      <c r="B35" s="10">
        <v>7569</v>
      </c>
      <c r="C35" s="10">
        <v>5113</v>
      </c>
      <c r="D35" s="10">
        <v>4240</v>
      </c>
      <c r="E35" s="10">
        <v>4867</v>
      </c>
      <c r="F35" s="10">
        <v>11343</v>
      </c>
      <c r="G35" s="10"/>
      <c r="H35" s="10"/>
      <c r="I35" s="10"/>
      <c r="J35" s="10"/>
      <c r="K35" s="10"/>
      <c r="L35" s="10"/>
      <c r="M35" s="10"/>
      <c r="N35" s="10">
        <f t="shared" si="2"/>
        <v>33132</v>
      </c>
    </row>
    <row r="36" spans="1:14" ht="25.5" x14ac:dyDescent="0.2">
      <c r="A36" s="6" t="s">
        <v>164</v>
      </c>
      <c r="B36" s="11">
        <v>1950</v>
      </c>
      <c r="C36" s="11">
        <v>2809</v>
      </c>
      <c r="D36" s="11">
        <v>2542</v>
      </c>
      <c r="E36" s="11">
        <v>1956</v>
      </c>
      <c r="F36" s="11">
        <v>3049</v>
      </c>
      <c r="G36" s="11"/>
      <c r="H36" s="11"/>
      <c r="I36" s="11"/>
      <c r="J36" s="11"/>
      <c r="K36" s="11"/>
      <c r="L36" s="11"/>
      <c r="M36" s="11"/>
      <c r="N36" s="11">
        <f t="shared" si="2"/>
        <v>12306</v>
      </c>
    </row>
    <row r="37" spans="1:14" x14ac:dyDescent="0.2">
      <c r="A37" s="7" t="s">
        <v>150</v>
      </c>
      <c r="B37" s="10">
        <v>6892</v>
      </c>
      <c r="C37" s="10">
        <v>7215</v>
      </c>
      <c r="D37" s="10">
        <v>9513</v>
      </c>
      <c r="E37" s="10">
        <v>8501</v>
      </c>
      <c r="F37" s="10">
        <v>6836</v>
      </c>
      <c r="G37" s="10"/>
      <c r="H37" s="10"/>
      <c r="I37" s="10"/>
      <c r="J37" s="10"/>
      <c r="K37" s="10"/>
      <c r="L37" s="10"/>
      <c r="M37" s="10"/>
      <c r="N37" s="10">
        <f t="shared" si="2"/>
        <v>38957</v>
      </c>
    </row>
    <row r="38" spans="1:14" x14ac:dyDescent="0.2">
      <c r="A38" s="6" t="s">
        <v>153</v>
      </c>
      <c r="B38" s="11">
        <v>966</v>
      </c>
      <c r="C38" s="11">
        <v>1440</v>
      </c>
      <c r="D38" s="11">
        <v>1632</v>
      </c>
      <c r="E38" s="11">
        <v>1713</v>
      </c>
      <c r="F38" s="11">
        <v>382</v>
      </c>
      <c r="G38" s="11"/>
      <c r="H38" s="11"/>
      <c r="I38" s="11"/>
      <c r="J38" s="11"/>
      <c r="K38" s="11"/>
      <c r="L38" s="11"/>
      <c r="M38" s="11"/>
      <c r="N38" s="11">
        <f t="shared" si="2"/>
        <v>6133</v>
      </c>
    </row>
    <row r="39" spans="1:14" ht="25.5" x14ac:dyDescent="0.2">
      <c r="A39" s="7" t="s">
        <v>154</v>
      </c>
      <c r="B39" s="10">
        <v>209</v>
      </c>
      <c r="C39" s="10">
        <v>238</v>
      </c>
      <c r="D39" s="10">
        <v>289</v>
      </c>
      <c r="E39" s="10">
        <v>227</v>
      </c>
      <c r="F39" s="10">
        <v>317</v>
      </c>
      <c r="G39" s="10"/>
      <c r="H39" s="10"/>
      <c r="I39" s="10"/>
      <c r="J39" s="10"/>
      <c r="K39" s="10"/>
      <c r="L39" s="10"/>
      <c r="M39" s="10"/>
      <c r="N39" s="10">
        <f t="shared" si="2"/>
        <v>1280</v>
      </c>
    </row>
    <row r="40" spans="1:14" x14ac:dyDescent="0.2">
      <c r="A40" s="6" t="s">
        <v>151</v>
      </c>
      <c r="B40" s="11">
        <v>30</v>
      </c>
      <c r="C40" s="11">
        <v>0</v>
      </c>
      <c r="D40" s="11">
        <v>32</v>
      </c>
      <c r="E40" s="11">
        <v>0</v>
      </c>
      <c r="F40" s="11">
        <v>27</v>
      </c>
      <c r="G40" s="11"/>
      <c r="H40" s="11"/>
      <c r="I40" s="11"/>
      <c r="J40" s="11"/>
      <c r="K40" s="11"/>
      <c r="L40" s="11"/>
      <c r="M40" s="11"/>
      <c r="N40" s="11">
        <f>SUM(B40:M40)</f>
        <v>89</v>
      </c>
    </row>
    <row r="41" spans="1:14" x14ac:dyDescent="0.2">
      <c r="A41" s="13" t="s">
        <v>155</v>
      </c>
      <c r="B41" s="14">
        <v>75</v>
      </c>
      <c r="C41" s="14">
        <v>75</v>
      </c>
      <c r="D41" s="14">
        <v>82</v>
      </c>
      <c r="E41" s="14">
        <v>84</v>
      </c>
      <c r="F41" s="14">
        <v>84</v>
      </c>
      <c r="G41" s="14"/>
      <c r="H41" s="14"/>
      <c r="I41" s="14"/>
      <c r="J41" s="14"/>
      <c r="K41" s="14"/>
      <c r="L41" s="14"/>
      <c r="M41" s="14"/>
      <c r="N41" s="14">
        <v>84</v>
      </c>
    </row>
  </sheetData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93"/>
  <sheetViews>
    <sheetView topLeftCell="A58" workbookViewId="0">
      <selection activeCell="I96" sqref="I96"/>
    </sheetView>
  </sheetViews>
  <sheetFormatPr defaultRowHeight="14.25" outlineLevelRow="1" x14ac:dyDescent="0.2"/>
  <cols>
    <col min="1" max="1" width="49.25" customWidth="1"/>
    <col min="2" max="14" width="12.625" customWidth="1"/>
  </cols>
  <sheetData>
    <row r="6" spans="1:14" ht="15" hidden="1" outlineLevel="1" x14ac:dyDescent="0.25">
      <c r="A6" s="19" t="s">
        <v>41</v>
      </c>
      <c r="B6" s="19" t="s">
        <v>8</v>
      </c>
      <c r="C6" s="19" t="s">
        <v>9</v>
      </c>
      <c r="D6" s="19" t="s">
        <v>10</v>
      </c>
      <c r="E6" s="19" t="s">
        <v>11</v>
      </c>
      <c r="F6" s="19" t="s">
        <v>12</v>
      </c>
      <c r="G6" s="19" t="s">
        <v>13</v>
      </c>
      <c r="H6" s="19" t="s">
        <v>14</v>
      </c>
      <c r="I6" s="19" t="s">
        <v>15</v>
      </c>
      <c r="J6" s="19" t="s">
        <v>16</v>
      </c>
      <c r="K6" s="19" t="s">
        <v>17</v>
      </c>
      <c r="L6" s="19" t="s">
        <v>18</v>
      </c>
      <c r="M6" s="19" t="s">
        <v>19</v>
      </c>
      <c r="N6" s="19" t="s">
        <v>20</v>
      </c>
    </row>
    <row r="7" spans="1:14" hidden="1" outlineLevel="1" x14ac:dyDescent="0.2">
      <c r="A7" s="20" t="s">
        <v>42</v>
      </c>
      <c r="B7" s="21">
        <f>Kirjasto!$B$5</f>
        <v>169619</v>
      </c>
      <c r="C7" s="21">
        <f>Kirjasto!$C$5</f>
        <v>156506</v>
      </c>
      <c r="D7" s="21">
        <f>Kirjasto!$D$5</f>
        <v>177044</v>
      </c>
      <c r="E7" s="21">
        <f>Kirjasto!$E$5</f>
        <v>153352</v>
      </c>
      <c r="F7" s="21">
        <f>Kirjasto!$F$5</f>
        <v>169494</v>
      </c>
      <c r="G7" s="21">
        <f>Kirjasto!$G$5</f>
        <v>125909</v>
      </c>
      <c r="H7" s="21">
        <f>Kirjasto!$H$5</f>
        <v>126001</v>
      </c>
      <c r="I7" s="21">
        <f>Kirjasto!$I$5</f>
        <v>155502</v>
      </c>
      <c r="J7" s="21">
        <f>Kirjasto!$J$5</f>
        <v>172401</v>
      </c>
      <c r="K7" s="21">
        <f>Kirjasto!$K$5</f>
        <v>178277</v>
      </c>
      <c r="L7" s="21">
        <f>Kirjasto!$L$5</f>
        <v>154886</v>
      </c>
      <c r="M7" s="21">
        <f>Kirjasto!$M$5</f>
        <v>136807</v>
      </c>
      <c r="N7" s="11">
        <f t="shared" ref="N7:N9" si="0">SUM(B7:M7)</f>
        <v>1875798</v>
      </c>
    </row>
    <row r="8" spans="1:14" hidden="1" outlineLevel="1" x14ac:dyDescent="0.2">
      <c r="A8" s="6" t="s">
        <v>83</v>
      </c>
      <c r="B8" s="44">
        <f>Kirjasto!B7</f>
        <v>124852</v>
      </c>
      <c r="C8" s="44">
        <f>Kirjasto!C7</f>
        <v>115540</v>
      </c>
      <c r="D8" s="44">
        <f>Kirjasto!D7</f>
        <v>125690</v>
      </c>
      <c r="E8" s="44">
        <f>Kirjasto!E7</f>
        <v>116314</v>
      </c>
      <c r="F8" s="44">
        <f>Kirjasto!F7</f>
        <v>119356</v>
      </c>
      <c r="G8" s="44">
        <f>Kirjasto!G7</f>
        <v>113976</v>
      </c>
      <c r="H8" s="44">
        <f>Kirjasto!H7</f>
        <v>114021</v>
      </c>
      <c r="I8" s="44">
        <f>Kirjasto!I7</f>
        <v>132451</v>
      </c>
      <c r="J8" s="44">
        <f>Kirjasto!J7</f>
        <v>151036</v>
      </c>
      <c r="K8" s="44">
        <f>Kirjasto!K7</f>
        <v>156178</v>
      </c>
      <c r="L8" s="44">
        <f>Kirjasto!L7</f>
        <v>143247</v>
      </c>
      <c r="M8" s="44">
        <f>Kirjasto!M7</f>
        <v>130292</v>
      </c>
      <c r="N8" s="11">
        <f t="shared" si="0"/>
        <v>1542953</v>
      </c>
    </row>
    <row r="9" spans="1:14" hidden="1" outlineLevel="1" x14ac:dyDescent="0.2">
      <c r="A9" s="6" t="s">
        <v>85</v>
      </c>
      <c r="B9" s="44">
        <v>65173</v>
      </c>
      <c r="C9" s="58">
        <f>Kirjasto!$C$8</f>
        <v>60311.880000000005</v>
      </c>
      <c r="D9" s="58">
        <f>Kirjasto!$D$8</f>
        <v>65610.180000000008</v>
      </c>
      <c r="E9" s="58">
        <f>Kirjasto!$E$8</f>
        <v>60715.90800000001</v>
      </c>
      <c r="F9" s="58">
        <f>Kirjasto!$F$8</f>
        <v>62303.832000000002</v>
      </c>
      <c r="G9" s="58">
        <f>Kirjasto!$G$8</f>
        <v>59495.472000000002</v>
      </c>
      <c r="H9" s="58">
        <f>Kirjasto!$H$8</f>
        <v>59518.962000000007</v>
      </c>
      <c r="I9" s="58">
        <f>Kirjasto!$I$8</f>
        <v>69139.422000000006</v>
      </c>
      <c r="J9" s="58">
        <f>Kirjasto!$J$8</f>
        <v>78840.792000000001</v>
      </c>
      <c r="K9" s="58">
        <f>Kirjasto!$K$8</f>
        <v>81524.915999999997</v>
      </c>
      <c r="L9" s="58">
        <f>Kirjasto!$L$8</f>
        <v>74774.934000000008</v>
      </c>
      <c r="M9" s="58">
        <f>Kirjasto!$M$8</f>
        <v>68012.424000000014</v>
      </c>
      <c r="N9" s="11">
        <f t="shared" si="0"/>
        <v>805421.72199999995</v>
      </c>
    </row>
    <row r="10" spans="1:14" hidden="1" outlineLevel="1" x14ac:dyDescent="0.2">
      <c r="A10" s="24" t="s">
        <v>43</v>
      </c>
      <c r="B10" s="21">
        <f>Kirjasto!B9</f>
        <v>262095</v>
      </c>
      <c r="C10" s="21">
        <f>Kirjasto!C9</f>
        <v>248676</v>
      </c>
      <c r="D10" s="21">
        <f>Kirjasto!D9</f>
        <v>276226</v>
      </c>
      <c r="E10" s="21">
        <f>Kirjasto!E9</f>
        <v>244231</v>
      </c>
      <c r="F10" s="21">
        <f>Kirjasto!F9</f>
        <v>227860</v>
      </c>
      <c r="G10" s="21">
        <f>Kirjasto!G9</f>
        <v>228137</v>
      </c>
      <c r="H10" s="21">
        <f>Kirjasto!H9</f>
        <v>222933</v>
      </c>
      <c r="I10" s="21">
        <f>Kirjasto!I9</f>
        <v>242848</v>
      </c>
      <c r="J10" s="21">
        <f>Kirjasto!J9</f>
        <v>266814</v>
      </c>
      <c r="K10" s="21">
        <f>Kirjasto!K9</f>
        <v>274756</v>
      </c>
      <c r="L10" s="21">
        <f>Kirjasto!L9</f>
        <v>258154</v>
      </c>
      <c r="M10" s="21">
        <f>Kirjasto!M9</f>
        <v>242890</v>
      </c>
      <c r="N10" s="21">
        <f>Kirjasto!N9</f>
        <v>2995620</v>
      </c>
    </row>
    <row r="11" spans="1:14" hidden="1" outlineLevel="1" x14ac:dyDescent="0.2">
      <c r="A11" s="22" t="s">
        <v>44</v>
      </c>
      <c r="B11" s="23">
        <f>Kirjasto!B10</f>
        <v>2042</v>
      </c>
      <c r="C11" s="23">
        <f>Kirjasto!C10</f>
        <v>1958</v>
      </c>
      <c r="D11" s="23">
        <f>Kirjasto!D10</f>
        <v>2226</v>
      </c>
      <c r="E11" s="23">
        <f>Kirjasto!E10</f>
        <v>2056</v>
      </c>
      <c r="F11" s="23">
        <f>Kirjasto!F10</f>
        <v>2097</v>
      </c>
      <c r="G11" s="23">
        <f>Kirjasto!G10</f>
        <v>1673</v>
      </c>
      <c r="H11" s="23">
        <f>Kirjasto!H10</f>
        <v>1467</v>
      </c>
      <c r="I11" s="23">
        <f>Kirjasto!I10</f>
        <v>2102</v>
      </c>
      <c r="J11" s="23">
        <f>Kirjasto!J10</f>
        <v>2329</v>
      </c>
      <c r="K11" s="23">
        <f>Kirjasto!K10</f>
        <v>2553</v>
      </c>
      <c r="L11" s="23">
        <f>Kirjasto!L10</f>
        <v>2463</v>
      </c>
      <c r="M11" s="23">
        <f>Kirjasto!M10</f>
        <v>2521</v>
      </c>
      <c r="N11" s="23">
        <f>Kirjasto!N10</f>
        <v>25487</v>
      </c>
    </row>
    <row r="12" spans="1:14" hidden="1" outlineLevel="1" x14ac:dyDescent="0.2">
      <c r="A12" s="24" t="s">
        <v>45</v>
      </c>
      <c r="B12" s="21">
        <f>Kirjasto!B12</f>
        <v>3675</v>
      </c>
      <c r="C12" s="21">
        <f>Kirjasto!C12</f>
        <v>5090</v>
      </c>
      <c r="D12" s="21">
        <f>Kirjasto!D12</f>
        <v>6238</v>
      </c>
      <c r="E12" s="21">
        <f>Kirjasto!E12</f>
        <v>4319</v>
      </c>
      <c r="F12" s="21">
        <f>Kirjasto!F12</f>
        <v>4586</v>
      </c>
      <c r="G12" s="21">
        <f>Kirjasto!G12</f>
        <v>4262</v>
      </c>
      <c r="H12" s="21">
        <f>Kirjasto!H12</f>
        <v>4441</v>
      </c>
      <c r="I12" s="21">
        <f>Kirjasto!I12</f>
        <v>4755</v>
      </c>
      <c r="J12" s="21">
        <f>Kirjasto!J12</f>
        <v>5347</v>
      </c>
      <c r="K12" s="21">
        <f>Kirjasto!K12</f>
        <v>8161</v>
      </c>
      <c r="L12" s="21">
        <f>Kirjasto!L12</f>
        <v>10176</v>
      </c>
      <c r="M12" s="21">
        <f>Kirjasto!M12</f>
        <v>4784</v>
      </c>
      <c r="N12" s="21">
        <f>Kirjasto!N12</f>
        <v>65834</v>
      </c>
    </row>
    <row r="13" spans="1:14" hidden="1" outlineLevel="1" x14ac:dyDescent="0.2">
      <c r="A13" s="22" t="s">
        <v>46</v>
      </c>
      <c r="B13" s="23">
        <f>Kirjasto!B13</f>
        <v>76</v>
      </c>
      <c r="C13" s="23">
        <f>Kirjasto!C13</f>
        <v>57</v>
      </c>
      <c r="D13" s="23">
        <f>Kirjasto!D13</f>
        <v>71</v>
      </c>
      <c r="E13" s="23">
        <f>Kirjasto!E13</f>
        <v>46</v>
      </c>
      <c r="F13" s="23">
        <f>Kirjasto!F13</f>
        <v>48</v>
      </c>
      <c r="G13" s="23">
        <f>Kirjasto!G13</f>
        <v>11</v>
      </c>
      <c r="H13" s="23">
        <f>Kirjasto!H13</f>
        <v>5</v>
      </c>
      <c r="I13" s="23">
        <f>Kirjasto!I13</f>
        <v>29</v>
      </c>
      <c r="J13" s="23">
        <f>Kirjasto!J13</f>
        <v>80</v>
      </c>
      <c r="K13" s="23">
        <f>Kirjasto!K13</f>
        <v>104</v>
      </c>
      <c r="L13" s="23">
        <f>Kirjasto!L13</f>
        <v>91</v>
      </c>
      <c r="M13" s="23">
        <f>Kirjasto!M13</f>
        <v>51</v>
      </c>
      <c r="N13" s="23">
        <f>Kirjasto!N13</f>
        <v>669</v>
      </c>
    </row>
    <row r="14" spans="1:14" hidden="1" outlineLevel="1" x14ac:dyDescent="0.2">
      <c r="A14" s="24" t="s">
        <v>47</v>
      </c>
      <c r="B14" s="21">
        <f>Kirjasto!B14</f>
        <v>1354</v>
      </c>
      <c r="C14" s="21">
        <f>Kirjasto!C14</f>
        <v>1146</v>
      </c>
      <c r="D14" s="21">
        <f>Kirjasto!D14</f>
        <v>1238</v>
      </c>
      <c r="E14" s="21">
        <f>Kirjasto!E14</f>
        <v>832</v>
      </c>
      <c r="F14" s="21">
        <f>Kirjasto!F14</f>
        <v>919</v>
      </c>
      <c r="G14" s="21">
        <f>Kirjasto!G14</f>
        <v>95</v>
      </c>
      <c r="H14" s="21">
        <f>Kirjasto!H14</f>
        <v>13</v>
      </c>
      <c r="I14" s="21">
        <f>Kirjasto!I14</f>
        <v>476</v>
      </c>
      <c r="J14" s="21">
        <f>Kirjasto!J14</f>
        <v>1802</v>
      </c>
      <c r="K14" s="21">
        <f>Kirjasto!K14</f>
        <v>2036</v>
      </c>
      <c r="L14" s="21">
        <f>Kirjasto!L14</f>
        <v>1342</v>
      </c>
      <c r="M14" s="21">
        <f>Kirjasto!M14</f>
        <v>889</v>
      </c>
      <c r="N14" s="21">
        <f>Kirjasto!N14</f>
        <v>12142</v>
      </c>
    </row>
    <row r="15" spans="1:14" hidden="1" outlineLevel="1" x14ac:dyDescent="0.2">
      <c r="A15" s="22" t="s">
        <v>48</v>
      </c>
      <c r="B15" s="23">
        <f>Kirjasto!B15</f>
        <v>79</v>
      </c>
      <c r="C15" s="23">
        <f>Kirjasto!C15</f>
        <v>135</v>
      </c>
      <c r="D15" s="23">
        <f>Kirjasto!D15</f>
        <v>168</v>
      </c>
      <c r="E15" s="23">
        <f>Kirjasto!E15</f>
        <v>169</v>
      </c>
      <c r="F15" s="23">
        <f>Kirjasto!F15</f>
        <v>107</v>
      </c>
      <c r="G15" s="23">
        <f>Kirjasto!G15</f>
        <v>48</v>
      </c>
      <c r="H15" s="23">
        <f>Kirjasto!H15</f>
        <v>32</v>
      </c>
      <c r="I15" s="23">
        <f>Kirjasto!I15</f>
        <v>49</v>
      </c>
      <c r="J15" s="23">
        <f>Kirjasto!J15</f>
        <v>149</v>
      </c>
      <c r="K15" s="23">
        <f>Kirjasto!K15</f>
        <v>234</v>
      </c>
      <c r="L15" s="23">
        <f>Kirjasto!L15</f>
        <v>244</v>
      </c>
      <c r="M15" s="23">
        <f>Kirjasto!M15</f>
        <v>103</v>
      </c>
      <c r="N15" s="23">
        <f>Kirjasto!N15</f>
        <v>1517</v>
      </c>
    </row>
    <row r="16" spans="1:14" hidden="1" outlineLevel="1" x14ac:dyDescent="0.2">
      <c r="A16" s="32" t="s">
        <v>49</v>
      </c>
      <c r="B16" s="33">
        <f>Kirjasto!B16</f>
        <v>1182</v>
      </c>
      <c r="C16" s="33">
        <f>Kirjasto!C16</f>
        <v>2046</v>
      </c>
      <c r="D16" s="33">
        <f>Kirjasto!D16</f>
        <v>2462</v>
      </c>
      <c r="E16" s="33">
        <f>Kirjasto!E16</f>
        <v>2781</v>
      </c>
      <c r="F16" s="33">
        <f>Kirjasto!F16</f>
        <v>3855</v>
      </c>
      <c r="G16" s="33">
        <f>Kirjasto!G16</f>
        <v>583</v>
      </c>
      <c r="H16" s="33">
        <f>Kirjasto!H16</f>
        <v>242</v>
      </c>
      <c r="I16" s="33">
        <f>Kirjasto!I16</f>
        <v>1866</v>
      </c>
      <c r="J16" s="33">
        <f>Kirjasto!J16</f>
        <v>2670</v>
      </c>
      <c r="K16" s="33">
        <f>Kirjasto!K16</f>
        <v>4105</v>
      </c>
      <c r="L16" s="33">
        <f>Kirjasto!L16</f>
        <v>4717</v>
      </c>
      <c r="M16" s="33">
        <f>Kirjasto!M16</f>
        <v>1561</v>
      </c>
      <c r="N16" s="33">
        <f>Kirjasto!N16</f>
        <v>28070</v>
      </c>
    </row>
    <row r="17" spans="1:14" hidden="1" outlineLevel="1" x14ac:dyDescent="0.2">
      <c r="A17" s="2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idden="1" outlineLevel="1" x14ac:dyDescent="0.2">
      <c r="A18" s="34" t="s">
        <v>50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5.5" hidden="1" outlineLevel="1" x14ac:dyDescent="0.2">
      <c r="A19" s="24" t="s">
        <v>84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4"/>
    </row>
    <row r="20" spans="1:14" ht="25.5" hidden="1" outlineLevel="1" x14ac:dyDescent="0.2">
      <c r="A20" s="22" t="s">
        <v>86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idden="1" outlineLevel="1" x14ac:dyDescent="0.2">
      <c r="A21" s="32" t="s">
        <v>51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32"/>
    </row>
    <row r="22" spans="1:14" hidden="1" outlineLevel="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9"/>
    </row>
    <row r="23" spans="1:14" ht="15" hidden="1" outlineLevel="1" x14ac:dyDescent="0.25">
      <c r="A23" s="19" t="s">
        <v>39</v>
      </c>
      <c r="B23" s="19" t="s">
        <v>8</v>
      </c>
      <c r="C23" s="19" t="s">
        <v>9</v>
      </c>
      <c r="D23" s="19" t="s">
        <v>10</v>
      </c>
      <c r="E23" s="19" t="s">
        <v>11</v>
      </c>
      <c r="F23" s="19" t="s">
        <v>12</v>
      </c>
      <c r="G23" s="19" t="s">
        <v>13</v>
      </c>
      <c r="H23" s="19" t="s">
        <v>14</v>
      </c>
      <c r="I23" s="19" t="s">
        <v>15</v>
      </c>
      <c r="J23" s="19" t="s">
        <v>16</v>
      </c>
      <c r="K23" s="19" t="s">
        <v>17</v>
      </c>
      <c r="L23" s="19" t="s">
        <v>18</v>
      </c>
      <c r="M23" s="19" t="s">
        <v>19</v>
      </c>
      <c r="N23" s="19" t="s">
        <v>20</v>
      </c>
    </row>
    <row r="24" spans="1:14" hidden="1" outlineLevel="1" x14ac:dyDescent="0.2">
      <c r="A24" s="20" t="s">
        <v>64</v>
      </c>
      <c r="B24" s="21">
        <f>Museo!B5</f>
        <v>14726</v>
      </c>
      <c r="C24" s="21">
        <f>Museo!C5</f>
        <v>15479</v>
      </c>
      <c r="D24" s="21">
        <f>Museo!D5</f>
        <v>12303</v>
      </c>
      <c r="E24" s="21">
        <f>Museo!E5</f>
        <v>13494</v>
      </c>
      <c r="F24" s="21">
        <f>Museo!F5</f>
        <v>25341</v>
      </c>
      <c r="G24" s="21">
        <f>Museo!G5</f>
        <v>26436</v>
      </c>
      <c r="H24" s="21">
        <f>Museo!H5</f>
        <v>43916</v>
      </c>
      <c r="I24" s="21">
        <f>Museo!I5</f>
        <v>31137</v>
      </c>
      <c r="J24" s="21">
        <f>Museo!J5</f>
        <v>22106</v>
      </c>
      <c r="K24" s="21">
        <f>Museo!K5</f>
        <v>16093</v>
      </c>
      <c r="L24" s="21">
        <f>Museo!L5</f>
        <v>18430</v>
      </c>
      <c r="M24" s="21">
        <f>Museo!M5</f>
        <v>19041</v>
      </c>
      <c r="N24" s="21">
        <f>Museo!N5</f>
        <v>258502</v>
      </c>
    </row>
    <row r="25" spans="1:14" hidden="1" outlineLevel="1" x14ac:dyDescent="0.2">
      <c r="A25" s="22" t="s">
        <v>65</v>
      </c>
      <c r="B25" s="23">
        <f>Museo!B6</f>
        <v>1170</v>
      </c>
      <c r="C25" s="23">
        <f>Museo!C6</f>
        <v>3057</v>
      </c>
      <c r="D25" s="23">
        <f>Museo!D6</f>
        <v>2628</v>
      </c>
      <c r="E25" s="23">
        <f>Museo!E6</f>
        <v>2683</v>
      </c>
      <c r="F25" s="23">
        <f>Museo!F6</f>
        <v>7139</v>
      </c>
      <c r="G25" s="23">
        <f>Museo!G6</f>
        <v>3158</v>
      </c>
      <c r="H25" s="23">
        <f>Museo!H6</f>
        <v>6434</v>
      </c>
      <c r="I25" s="23">
        <f>Museo!I6</f>
        <v>957</v>
      </c>
      <c r="J25" s="23">
        <f>Museo!J6</f>
        <v>2279</v>
      </c>
      <c r="K25" s="23">
        <f>Museo!K6</f>
        <v>2749</v>
      </c>
      <c r="L25" s="23">
        <f>Museo!L6</f>
        <v>2822</v>
      </c>
      <c r="M25" s="23">
        <f>Museo!M6</f>
        <v>3586</v>
      </c>
      <c r="N25" s="23">
        <f>Museo!N6</f>
        <v>38662</v>
      </c>
    </row>
    <row r="26" spans="1:14" hidden="1" outlineLevel="1" x14ac:dyDescent="0.2">
      <c r="A26" s="24" t="s">
        <v>66</v>
      </c>
      <c r="B26" s="21">
        <f>Museo!B7</f>
        <v>0</v>
      </c>
      <c r="C26" s="21">
        <f>Museo!C7</f>
        <v>0</v>
      </c>
      <c r="D26" s="21">
        <f>Museo!D7</f>
        <v>0</v>
      </c>
      <c r="E26" s="21">
        <f>Museo!E7</f>
        <v>0</v>
      </c>
      <c r="F26" s="21">
        <f>Museo!F7</f>
        <v>0</v>
      </c>
      <c r="G26" s="21">
        <f>Museo!G7</f>
        <v>0</v>
      </c>
      <c r="H26" s="21">
        <f>Museo!H7</f>
        <v>0</v>
      </c>
      <c r="I26" s="21">
        <f>Museo!I7</f>
        <v>0</v>
      </c>
      <c r="J26" s="21">
        <f>Museo!J7</f>
        <v>0</v>
      </c>
      <c r="K26" s="21">
        <f>Museo!K7</f>
        <v>0</v>
      </c>
      <c r="L26" s="21">
        <f>Museo!L7</f>
        <v>0</v>
      </c>
      <c r="M26" s="21">
        <f>Museo!M7</f>
        <v>0</v>
      </c>
      <c r="N26" s="21">
        <f>Museo!N7</f>
        <v>0</v>
      </c>
    </row>
    <row r="27" spans="1:14" hidden="1" outlineLevel="1" x14ac:dyDescent="0.2">
      <c r="A27" s="22" t="s">
        <v>67</v>
      </c>
      <c r="B27" s="23">
        <f>Museo!B8</f>
        <v>0</v>
      </c>
      <c r="C27" s="23">
        <f>Museo!C8</f>
        <v>0</v>
      </c>
      <c r="D27" s="23">
        <f>Museo!D8</f>
        <v>0</v>
      </c>
      <c r="E27" s="23">
        <f>Museo!E8</f>
        <v>0</v>
      </c>
      <c r="F27" s="23">
        <f>Museo!F8</f>
        <v>0</v>
      </c>
      <c r="G27" s="23">
        <f>Museo!G8</f>
        <v>0</v>
      </c>
      <c r="H27" s="23">
        <f>Museo!H8</f>
        <v>0</v>
      </c>
      <c r="I27" s="23">
        <f>Museo!I8</f>
        <v>0</v>
      </c>
      <c r="J27" s="23">
        <f>Museo!J8</f>
        <v>0</v>
      </c>
      <c r="K27" s="23">
        <f>Museo!K8</f>
        <v>0</v>
      </c>
      <c r="L27" s="23">
        <f>Museo!L8</f>
        <v>0</v>
      </c>
      <c r="M27" s="23">
        <f>Museo!M8</f>
        <v>0</v>
      </c>
      <c r="N27" s="23">
        <f>Museo!N8</f>
        <v>0</v>
      </c>
    </row>
    <row r="28" spans="1:14" hidden="1" outlineLevel="1" x14ac:dyDescent="0.2">
      <c r="A28" s="24" t="s">
        <v>68</v>
      </c>
      <c r="B28" s="21">
        <f>Museo!B9</f>
        <v>152</v>
      </c>
      <c r="C28" s="21">
        <f>Museo!C9</f>
        <v>129</v>
      </c>
      <c r="D28" s="21">
        <f>Museo!D9</f>
        <v>129</v>
      </c>
      <c r="E28" s="21">
        <f>Museo!E9</f>
        <v>118</v>
      </c>
      <c r="F28" s="21">
        <f>Museo!F9</f>
        <v>393</v>
      </c>
      <c r="G28" s="21">
        <f>Museo!G9</f>
        <v>372</v>
      </c>
      <c r="H28" s="21">
        <f>Museo!H9</f>
        <v>785</v>
      </c>
      <c r="I28" s="21">
        <f>Museo!I9</f>
        <v>468</v>
      </c>
      <c r="J28" s="21">
        <f>Museo!J9</f>
        <v>76</v>
      </c>
      <c r="K28" s="21">
        <f>Museo!K9</f>
        <v>152</v>
      </c>
      <c r="L28" s="21">
        <f>Museo!L9</f>
        <v>124</v>
      </c>
      <c r="M28" s="21">
        <f>Museo!M9</f>
        <v>112</v>
      </c>
      <c r="N28" s="21">
        <f>Museo!N9</f>
        <v>3010</v>
      </c>
    </row>
    <row r="29" spans="1:14" hidden="1" outlineLevel="1" x14ac:dyDescent="0.2">
      <c r="A29" s="22" t="s">
        <v>69</v>
      </c>
      <c r="B29" s="23">
        <f>Museo!B10</f>
        <v>0</v>
      </c>
      <c r="C29" s="23">
        <f>Museo!C10</f>
        <v>0</v>
      </c>
      <c r="D29" s="23">
        <f>Museo!D10</f>
        <v>0</v>
      </c>
      <c r="E29" s="23">
        <f>Museo!E10</f>
        <v>0</v>
      </c>
      <c r="F29" s="23">
        <f>Museo!F10</f>
        <v>0</v>
      </c>
      <c r="G29" s="23">
        <f>Museo!G10</f>
        <v>0</v>
      </c>
      <c r="H29" s="23">
        <f>Museo!H10</f>
        <v>0</v>
      </c>
      <c r="I29" s="23">
        <f>Museo!I10</f>
        <v>0</v>
      </c>
      <c r="J29" s="23">
        <f>Museo!J10</f>
        <v>0</v>
      </c>
      <c r="K29" s="23">
        <f>Museo!K10</f>
        <v>0</v>
      </c>
      <c r="L29" s="23">
        <f>Museo!L10</f>
        <v>0</v>
      </c>
      <c r="M29" s="23">
        <f>Museo!M10</f>
        <v>0</v>
      </c>
      <c r="N29" s="23">
        <f>Museo!N10</f>
        <v>0</v>
      </c>
    </row>
    <row r="30" spans="1:14" hidden="1" outlineLevel="1" x14ac:dyDescent="0.2">
      <c r="A30" s="24" t="s">
        <v>70</v>
      </c>
      <c r="B30" s="21">
        <f>Museo!B11</f>
        <v>0</v>
      </c>
      <c r="C30" s="21">
        <f>Museo!C11</f>
        <v>0</v>
      </c>
      <c r="D30" s="21">
        <f>Museo!D11</f>
        <v>0</v>
      </c>
      <c r="E30" s="21">
        <f>Museo!E11</f>
        <v>0</v>
      </c>
      <c r="F30" s="21">
        <f>Museo!F11</f>
        <v>0</v>
      </c>
      <c r="G30" s="21">
        <f>Museo!G11</f>
        <v>0</v>
      </c>
      <c r="H30" s="21">
        <f>Museo!H11</f>
        <v>0</v>
      </c>
      <c r="I30" s="21">
        <f>Museo!I11</f>
        <v>0</v>
      </c>
      <c r="J30" s="21">
        <f>Museo!J11</f>
        <v>0</v>
      </c>
      <c r="K30" s="21">
        <f>Museo!K11</f>
        <v>0</v>
      </c>
      <c r="L30" s="21">
        <f>Museo!L11</f>
        <v>0</v>
      </c>
      <c r="M30" s="21">
        <f>Museo!M11</f>
        <v>0</v>
      </c>
      <c r="N30" s="21">
        <f>Museo!N11</f>
        <v>0</v>
      </c>
    </row>
    <row r="31" spans="1:14" hidden="1" outlineLevel="1" x14ac:dyDescent="0.2">
      <c r="A31" s="25" t="s">
        <v>71</v>
      </c>
      <c r="B31" s="26">
        <f>Museo!B12</f>
        <v>1056</v>
      </c>
      <c r="C31" s="26">
        <f>Museo!C12</f>
        <v>839</v>
      </c>
      <c r="D31" s="26">
        <f>Museo!D12</f>
        <v>824</v>
      </c>
      <c r="E31" s="26">
        <f>Museo!E12</f>
        <v>782</v>
      </c>
      <c r="F31" s="26">
        <f>Museo!F12</f>
        <v>1249</v>
      </c>
      <c r="G31" s="26">
        <f>Museo!G12</f>
        <v>708</v>
      </c>
      <c r="H31" s="26">
        <f>Museo!H12</f>
        <v>1643</v>
      </c>
      <c r="I31" s="26">
        <f>Museo!I12</f>
        <v>621</v>
      </c>
      <c r="J31" s="26">
        <f>Museo!J12</f>
        <v>991</v>
      </c>
      <c r="K31" s="26">
        <f>Museo!K12</f>
        <v>959</v>
      </c>
      <c r="L31" s="26">
        <f>Museo!L12</f>
        <v>862</v>
      </c>
      <c r="M31" s="26">
        <f>Museo!M12</f>
        <v>1040</v>
      </c>
      <c r="N31" s="26">
        <f>Museo!N12</f>
        <v>11574</v>
      </c>
    </row>
    <row r="32" spans="1:14" hidden="1" outlineLevel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idden="1" outlineLevel="1" x14ac:dyDescent="0.2">
      <c r="A33" s="28" t="s">
        <v>73</v>
      </c>
      <c r="B33" s="29">
        <f>Museo!B16</f>
        <v>0</v>
      </c>
      <c r="C33" s="29">
        <f>Museo!C16</f>
        <v>0</v>
      </c>
      <c r="D33" s="29">
        <f>Museo!D16</f>
        <v>0</v>
      </c>
      <c r="E33" s="29">
        <f>Museo!E16</f>
        <v>0</v>
      </c>
      <c r="F33" s="29">
        <f>Museo!F16</f>
        <v>0</v>
      </c>
      <c r="G33" s="29">
        <f>Museo!G16</f>
        <v>0</v>
      </c>
      <c r="H33" s="29">
        <f>Museo!H16</f>
        <v>0</v>
      </c>
      <c r="I33" s="29">
        <f>Museo!I16</f>
        <v>0</v>
      </c>
      <c r="J33" s="29">
        <f>Museo!J16</f>
        <v>0</v>
      </c>
      <c r="K33" s="29">
        <f>Museo!K16</f>
        <v>0</v>
      </c>
      <c r="L33" s="29">
        <f>Museo!L16</f>
        <v>0</v>
      </c>
      <c r="M33" s="29">
        <f>Museo!M16</f>
        <v>0</v>
      </c>
      <c r="N33" s="29"/>
    </row>
    <row r="34" spans="1:14" hidden="1" outlineLevel="1" x14ac:dyDescent="0.2">
      <c r="A34" s="30" t="s">
        <v>72</v>
      </c>
      <c r="B34" s="31">
        <f>Museo!B17</f>
        <v>0</v>
      </c>
      <c r="C34" s="31">
        <f>Museo!C17</f>
        <v>0</v>
      </c>
      <c r="D34" s="31">
        <f>Museo!D17</f>
        <v>0</v>
      </c>
      <c r="E34" s="31">
        <f>Museo!E17</f>
        <v>0</v>
      </c>
      <c r="F34" s="31">
        <f>Museo!F17</f>
        <v>0</v>
      </c>
      <c r="G34" s="31">
        <f>Museo!G17</f>
        <v>0</v>
      </c>
      <c r="H34" s="31">
        <f>Museo!H17</f>
        <v>0</v>
      </c>
      <c r="I34" s="31">
        <f>Museo!I17</f>
        <v>0</v>
      </c>
      <c r="J34" s="31">
        <f>Museo!J17</f>
        <v>0</v>
      </c>
      <c r="K34" s="31">
        <f>Museo!K17</f>
        <v>0</v>
      </c>
      <c r="L34" s="31">
        <f>Museo!L17</f>
        <v>0</v>
      </c>
      <c r="M34" s="31">
        <f>Museo!M17</f>
        <v>0</v>
      </c>
      <c r="N34" s="31"/>
    </row>
    <row r="35" spans="1:14" hidden="1" outlineLevel="1" x14ac:dyDescent="0.2">
      <c r="A35" s="3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15" hidden="1" outlineLevel="1" x14ac:dyDescent="0.25">
      <c r="A36" s="19" t="s">
        <v>40</v>
      </c>
      <c r="B36" s="19" t="s">
        <v>8</v>
      </c>
      <c r="C36" s="19" t="s">
        <v>9</v>
      </c>
      <c r="D36" s="19" t="s">
        <v>10</v>
      </c>
      <c r="E36" s="19" t="s">
        <v>11</v>
      </c>
      <c r="F36" s="19" t="s">
        <v>12</v>
      </c>
      <c r="G36" s="19" t="s">
        <v>13</v>
      </c>
      <c r="H36" s="19" t="s">
        <v>14</v>
      </c>
      <c r="I36" s="19" t="s">
        <v>15</v>
      </c>
      <c r="J36" s="19" t="s">
        <v>16</v>
      </c>
      <c r="K36" s="19" t="s">
        <v>17</v>
      </c>
      <c r="L36" s="19" t="s">
        <v>18</v>
      </c>
      <c r="M36" s="19" t="s">
        <v>19</v>
      </c>
      <c r="N36" s="19" t="s">
        <v>20</v>
      </c>
    </row>
    <row r="37" spans="1:14" hidden="1" outlineLevel="1" x14ac:dyDescent="0.2">
      <c r="A37" s="20" t="s">
        <v>74</v>
      </c>
      <c r="B37" s="21">
        <f>Orkesteri!B5</f>
        <v>5851</v>
      </c>
      <c r="C37" s="21">
        <f>Orkesteri!C5</f>
        <v>3874</v>
      </c>
      <c r="D37" s="21">
        <f>Orkesteri!D5</f>
        <v>10543</v>
      </c>
      <c r="E37" s="21">
        <f>Orkesteri!E5</f>
        <v>4067</v>
      </c>
      <c r="F37" s="21">
        <f>Orkesteri!F5</f>
        <v>8755</v>
      </c>
      <c r="G37" s="21">
        <f>Orkesteri!G5</f>
        <v>0</v>
      </c>
      <c r="H37" s="21">
        <f>Orkesteri!H5</f>
        <v>0</v>
      </c>
      <c r="I37" s="21">
        <f>Orkesteri!I5</f>
        <v>0</v>
      </c>
      <c r="J37" s="21">
        <f>Orkesteri!J5</f>
        <v>4511</v>
      </c>
      <c r="K37" s="21">
        <f>Orkesteri!K5</f>
        <v>4760</v>
      </c>
      <c r="L37" s="21">
        <f>Orkesteri!L5</f>
        <v>7989</v>
      </c>
      <c r="M37" s="21">
        <f>Orkesteri!M5</f>
        <v>10118</v>
      </c>
      <c r="N37" s="21">
        <f>Orkesteri!N5</f>
        <v>60468</v>
      </c>
    </row>
    <row r="38" spans="1:14" hidden="1" outlineLevel="1" x14ac:dyDescent="0.2">
      <c r="A38" s="22" t="s">
        <v>75</v>
      </c>
      <c r="B38" s="23">
        <f>Orkesteri!B6</f>
        <v>13</v>
      </c>
      <c r="C38" s="23">
        <f>Orkesteri!C6</f>
        <v>10</v>
      </c>
      <c r="D38" s="23">
        <f>Orkesteri!D6</f>
        <v>25</v>
      </c>
      <c r="E38" s="23">
        <f>Orkesteri!E6</f>
        <v>14</v>
      </c>
      <c r="F38" s="23">
        <f>Orkesteri!F6</f>
        <v>33</v>
      </c>
      <c r="G38" s="23">
        <f>Orkesteri!G6</f>
        <v>0</v>
      </c>
      <c r="H38" s="23">
        <f>Orkesteri!H6</f>
        <v>0</v>
      </c>
      <c r="I38" s="23">
        <f>Orkesteri!I6</f>
        <v>0</v>
      </c>
      <c r="J38" s="23">
        <f>Orkesteri!J6</f>
        <v>14</v>
      </c>
      <c r="K38" s="23">
        <f>Orkesteri!K6</f>
        <v>16</v>
      </c>
      <c r="L38" s="23">
        <f>Orkesteri!L6</f>
        <v>24</v>
      </c>
      <c r="M38" s="23">
        <f>Orkesteri!M6</f>
        <v>26</v>
      </c>
      <c r="N38" s="23">
        <f>Orkesteri!N6</f>
        <v>175</v>
      </c>
    </row>
    <row r="39" spans="1:14" hidden="1" outlineLevel="1" x14ac:dyDescent="0.2">
      <c r="A39" s="24" t="s">
        <v>76</v>
      </c>
      <c r="B39" s="21">
        <f>Orkesteri!B7</f>
        <v>0</v>
      </c>
      <c r="C39" s="21">
        <f>Orkesteri!C7</f>
        <v>3</v>
      </c>
      <c r="D39" s="21">
        <f>Orkesteri!D7</f>
        <v>15</v>
      </c>
      <c r="E39" s="21">
        <f>Orkesteri!E7</f>
        <v>2</v>
      </c>
      <c r="F39" s="21">
        <f>Orkesteri!F7</f>
        <v>2</v>
      </c>
      <c r="G39" s="21">
        <f>Orkesteri!G7</f>
        <v>0</v>
      </c>
      <c r="H39" s="21">
        <f>Orkesteri!H7</f>
        <v>0</v>
      </c>
      <c r="I39" s="21">
        <f>Orkesteri!I7</f>
        <v>0</v>
      </c>
      <c r="J39" s="21">
        <f>Orkesteri!J7</f>
        <v>2</v>
      </c>
      <c r="K39" s="21">
        <f>Orkesteri!K7</f>
        <v>2</v>
      </c>
      <c r="L39" s="21">
        <f>Orkesteri!L7</f>
        <v>8</v>
      </c>
      <c r="M39" s="21">
        <f>Orkesteri!M7</f>
        <v>11</v>
      </c>
      <c r="N39" s="21">
        <f>Orkesteri!N7</f>
        <v>45</v>
      </c>
    </row>
    <row r="40" spans="1:14" hidden="1" outlineLevel="1" x14ac:dyDescent="0.2">
      <c r="A40" s="22" t="s">
        <v>77</v>
      </c>
      <c r="B40" s="23">
        <f>Orkesteri!B8</f>
        <v>0</v>
      </c>
      <c r="C40" s="23">
        <f>Orkesteri!C8</f>
        <v>46</v>
      </c>
      <c r="D40" s="23">
        <f>Orkesteri!D8</f>
        <v>6544</v>
      </c>
      <c r="E40" s="23">
        <f>Orkesteri!E8</f>
        <v>119</v>
      </c>
      <c r="F40" s="23">
        <f>Orkesteri!F8</f>
        <v>144</v>
      </c>
      <c r="G40" s="23">
        <f>Orkesteri!G8</f>
        <v>0</v>
      </c>
      <c r="H40" s="23">
        <f>Orkesteri!H8</f>
        <v>0</v>
      </c>
      <c r="I40" s="23">
        <f>Orkesteri!I8</f>
        <v>0</v>
      </c>
      <c r="J40" s="23">
        <f>Orkesteri!J8</f>
        <v>115</v>
      </c>
      <c r="K40" s="23">
        <f>Orkesteri!K8</f>
        <v>111</v>
      </c>
      <c r="L40" s="23">
        <f>Orkesteri!L8</f>
        <v>4144</v>
      </c>
      <c r="M40" s="23">
        <f>Orkesteri!M8</f>
        <v>2313</v>
      </c>
      <c r="N40" s="23">
        <f>Orkesteri!N8</f>
        <v>13536</v>
      </c>
    </row>
    <row r="41" spans="1:14" hidden="1" outlineLevel="1" x14ac:dyDescent="0.2">
      <c r="A41" s="24" t="s">
        <v>78</v>
      </c>
      <c r="B41" s="21">
        <f>Orkesteri!B9</f>
        <v>0</v>
      </c>
      <c r="C41" s="21">
        <f>Orkesteri!C9</f>
        <v>1</v>
      </c>
      <c r="D41" s="21">
        <f>Orkesteri!D9</f>
        <v>9</v>
      </c>
      <c r="E41" s="21">
        <f>Orkesteri!E9</f>
        <v>7</v>
      </c>
      <c r="F41" s="21">
        <f>Orkesteri!F9</f>
        <v>11</v>
      </c>
      <c r="G41" s="21">
        <f>Orkesteri!G9</f>
        <v>0</v>
      </c>
      <c r="H41" s="21">
        <f>Orkesteri!H9</f>
        <v>1</v>
      </c>
      <c r="I41" s="21">
        <f>Orkesteri!I9</f>
        <v>5</v>
      </c>
      <c r="J41" s="21">
        <f>Orkesteri!J9</f>
        <v>3</v>
      </c>
      <c r="K41" s="21">
        <f>Orkesteri!K9</f>
        <v>8</v>
      </c>
      <c r="L41" s="21">
        <f>Orkesteri!L9</f>
        <v>7</v>
      </c>
      <c r="M41" s="21">
        <f>Orkesteri!M9</f>
        <v>26</v>
      </c>
      <c r="N41" s="21">
        <f>Orkesteri!N9</f>
        <v>78</v>
      </c>
    </row>
    <row r="42" spans="1:14" hidden="1" outlineLevel="1" x14ac:dyDescent="0.2">
      <c r="A42" s="25" t="s">
        <v>79</v>
      </c>
      <c r="B42" s="26">
        <f>Orkesteri!B10</f>
        <v>2</v>
      </c>
      <c r="C42" s="26">
        <f>Orkesteri!C10</f>
        <v>3</v>
      </c>
      <c r="D42" s="26">
        <f>Orkesteri!D10</f>
        <v>0</v>
      </c>
      <c r="E42" s="26">
        <f>Orkesteri!E10</f>
        <v>2</v>
      </c>
      <c r="F42" s="26">
        <f>Orkesteri!F10</f>
        <v>1</v>
      </c>
      <c r="G42" s="26">
        <f>Orkesteri!G10</f>
        <v>0</v>
      </c>
      <c r="H42" s="26">
        <f>Orkesteri!H10</f>
        <v>0</v>
      </c>
      <c r="I42" s="26">
        <f>Orkesteri!I10</f>
        <v>0</v>
      </c>
      <c r="J42" s="26">
        <f>Orkesteri!J10</f>
        <v>1</v>
      </c>
      <c r="K42" s="26">
        <f>Orkesteri!K10</f>
        <v>3</v>
      </c>
      <c r="L42" s="26">
        <f>Orkesteri!L10</f>
        <v>2</v>
      </c>
      <c r="M42" s="26">
        <f>Orkesteri!M10</f>
        <v>1</v>
      </c>
      <c r="N42" s="26">
        <f>Orkesteri!N10</f>
        <v>15</v>
      </c>
    </row>
    <row r="43" spans="1:14" hidden="1" outlineLevel="1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idden="1" outlineLevel="1" x14ac:dyDescent="0.2">
      <c r="A44" s="37" t="s">
        <v>80</v>
      </c>
      <c r="B44" s="38">
        <f>Orkesteri!B14</f>
        <v>84.2</v>
      </c>
      <c r="C44" s="38">
        <f>Orkesteri!C14</f>
        <v>93.8</v>
      </c>
      <c r="D44" s="38">
        <f>Orkesteri!D14</f>
        <v>91.7</v>
      </c>
      <c r="E44" s="38">
        <f>Orkesteri!E14</f>
        <v>74</v>
      </c>
      <c r="F44" s="38">
        <f>Orkesteri!F14</f>
        <v>76.5</v>
      </c>
      <c r="G44" s="38">
        <f>Orkesteri!G14</f>
        <v>0</v>
      </c>
      <c r="H44" s="38">
        <f>Orkesteri!H14</f>
        <v>0</v>
      </c>
      <c r="I44" s="38">
        <f>Orkesteri!I14</f>
        <v>0</v>
      </c>
      <c r="J44" s="38">
        <f>Orkesteri!J14</f>
        <v>90.29</v>
      </c>
      <c r="K44" s="38">
        <f>Orkesteri!K14</f>
        <v>82.1</v>
      </c>
      <c r="L44" s="38">
        <f>Orkesteri!L14</f>
        <v>90</v>
      </c>
      <c r="M44" s="38">
        <f>Orkesteri!M14</f>
        <v>100</v>
      </c>
      <c r="N44" s="38">
        <f>Orkesteri!N14</f>
        <v>0</v>
      </c>
    </row>
    <row r="45" spans="1:14" hidden="1" outlineLevel="1" x14ac:dyDescent="0.2">
      <c r="A45" s="22" t="s">
        <v>81</v>
      </c>
      <c r="B45" s="23">
        <f>Orkesteri!B15</f>
        <v>0</v>
      </c>
      <c r="C45" s="23">
        <f>Orkesteri!C15</f>
        <v>0</v>
      </c>
      <c r="D45" s="23">
        <f>Orkesteri!D15</f>
        <v>0</v>
      </c>
      <c r="E45" s="23">
        <f>Orkesteri!E15</f>
        <v>0</v>
      </c>
      <c r="F45" s="23">
        <f>Orkesteri!F15</f>
        <v>0</v>
      </c>
      <c r="G45" s="23">
        <f>Orkesteri!G15</f>
        <v>0</v>
      </c>
      <c r="H45" s="23">
        <f>Orkesteri!H15</f>
        <v>0</v>
      </c>
      <c r="I45" s="23">
        <f>Orkesteri!I15</f>
        <v>0</v>
      </c>
      <c r="J45" s="23">
        <f>Orkesteri!J15</f>
        <v>0</v>
      </c>
      <c r="K45" s="23">
        <f>Orkesteri!K15</f>
        <v>0</v>
      </c>
      <c r="L45" s="23">
        <f>Orkesteri!L15</f>
        <v>0</v>
      </c>
      <c r="M45" s="23">
        <f>Orkesteri!M15</f>
        <v>0</v>
      </c>
      <c r="N45" s="23">
        <f>Orkesteri!N15</f>
        <v>0</v>
      </c>
    </row>
    <row r="46" spans="1:14" hidden="1" outlineLevel="1" x14ac:dyDescent="0.2">
      <c r="A46" s="32" t="s">
        <v>82</v>
      </c>
      <c r="B46" s="33">
        <f>Orkesteri!B16</f>
        <v>0</v>
      </c>
      <c r="C46" s="33">
        <f>Orkesteri!C16</f>
        <v>0</v>
      </c>
      <c r="D46" s="33">
        <f>Orkesteri!D16</f>
        <v>0</v>
      </c>
      <c r="E46" s="33">
        <f>Orkesteri!E16</f>
        <v>0</v>
      </c>
      <c r="F46" s="33">
        <f>Orkesteri!F16</f>
        <v>0</v>
      </c>
      <c r="G46" s="33">
        <f>Orkesteri!G16</f>
        <v>0</v>
      </c>
      <c r="H46" s="33">
        <f>Orkesteri!H16</f>
        <v>0</v>
      </c>
      <c r="I46" s="33">
        <f>Orkesteri!I16</f>
        <v>0</v>
      </c>
      <c r="J46" s="33">
        <f>Orkesteri!J16</f>
        <v>0</v>
      </c>
      <c r="K46" s="33">
        <f>Orkesteri!K16</f>
        <v>0</v>
      </c>
      <c r="L46" s="33">
        <f>Orkesteri!L16</f>
        <v>0</v>
      </c>
      <c r="M46" s="33">
        <f>Orkesteri!M16</f>
        <v>0</v>
      </c>
      <c r="N46" s="33">
        <f>Orkesteri!N16</f>
        <v>0</v>
      </c>
    </row>
    <row r="47" spans="1:14" collapsed="1" x14ac:dyDescent="0.2"/>
    <row r="50" spans="1:15" ht="15" x14ac:dyDescent="0.25">
      <c r="A50" s="9" t="s">
        <v>94</v>
      </c>
      <c r="B50" s="9" t="s">
        <v>8</v>
      </c>
      <c r="C50" s="9" t="s">
        <v>9</v>
      </c>
      <c r="D50" s="9" t="s">
        <v>10</v>
      </c>
      <c r="E50" s="9" t="s">
        <v>11</v>
      </c>
      <c r="F50" s="9" t="s">
        <v>12</v>
      </c>
      <c r="G50" s="9" t="s">
        <v>13</v>
      </c>
      <c r="H50" s="9" t="s">
        <v>14</v>
      </c>
      <c r="I50" s="9" t="s">
        <v>15</v>
      </c>
      <c r="J50" s="9" t="s">
        <v>16</v>
      </c>
      <c r="K50" s="9" t="s">
        <v>17</v>
      </c>
      <c r="L50" s="9" t="s">
        <v>18</v>
      </c>
      <c r="M50" s="9" t="s">
        <v>19</v>
      </c>
      <c r="N50" s="9" t="s">
        <v>20</v>
      </c>
      <c r="O50" s="9" t="s">
        <v>88</v>
      </c>
    </row>
    <row r="51" spans="1:15" ht="15" x14ac:dyDescent="0.2">
      <c r="A51" s="60" t="s">
        <v>42</v>
      </c>
      <c r="B51" s="43">
        <v>162809</v>
      </c>
      <c r="C51" s="43">
        <v>160998</v>
      </c>
      <c r="D51" s="43">
        <v>178913</v>
      </c>
      <c r="E51" s="43">
        <v>179723</v>
      </c>
      <c r="F51" s="43">
        <v>155836</v>
      </c>
      <c r="G51" s="43">
        <v>131736</v>
      </c>
      <c r="H51" s="43">
        <v>135762</v>
      </c>
      <c r="I51" s="43">
        <v>156995</v>
      </c>
      <c r="J51" s="43">
        <v>178743</v>
      </c>
      <c r="K51" s="43">
        <v>185489</v>
      </c>
      <c r="L51" s="43">
        <v>159377</v>
      </c>
      <c r="M51" s="43">
        <v>149295</v>
      </c>
      <c r="N51" s="10">
        <f>SUM(B51:M51)</f>
        <v>1935676</v>
      </c>
      <c r="O51" s="10">
        <v>1900000</v>
      </c>
    </row>
    <row r="52" spans="1:15" x14ac:dyDescent="0.2">
      <c r="A52" s="64" t="s">
        <v>89</v>
      </c>
      <c r="B52" s="43">
        <v>5571</v>
      </c>
      <c r="C52" s="43">
        <v>5063</v>
      </c>
      <c r="D52" s="43">
        <v>6881</v>
      </c>
      <c r="E52" s="43">
        <v>5418</v>
      </c>
      <c r="F52" s="43">
        <v>5049</v>
      </c>
      <c r="G52" s="43">
        <v>7425</v>
      </c>
      <c r="H52" s="43">
        <v>7548</v>
      </c>
      <c r="I52" s="43">
        <v>6792</v>
      </c>
      <c r="J52" s="43">
        <v>7783</v>
      </c>
      <c r="K52" s="43">
        <v>11000</v>
      </c>
      <c r="L52" s="43">
        <v>7809</v>
      </c>
      <c r="M52" s="43">
        <v>9329</v>
      </c>
      <c r="N52" s="10">
        <f t="shared" ref="N52:N64" si="1">SUM(B52:M52)</f>
        <v>85668</v>
      </c>
      <c r="O52" s="10"/>
    </row>
    <row r="53" spans="1:15" ht="15" x14ac:dyDescent="0.2">
      <c r="A53" s="61" t="s">
        <v>83</v>
      </c>
      <c r="B53" s="44">
        <v>156010</v>
      </c>
      <c r="C53" s="44">
        <v>148678</v>
      </c>
      <c r="D53" s="44">
        <v>158439</v>
      </c>
      <c r="E53" s="44">
        <v>113642</v>
      </c>
      <c r="F53" s="44">
        <v>109811</v>
      </c>
      <c r="G53" s="44">
        <v>104058</v>
      </c>
      <c r="H53" s="44">
        <v>105171</v>
      </c>
      <c r="I53" s="44">
        <v>117800</v>
      </c>
      <c r="J53" s="44">
        <v>134025</v>
      </c>
      <c r="K53" s="44">
        <v>135038</v>
      </c>
      <c r="L53" s="44">
        <v>116483</v>
      </c>
      <c r="M53" s="44">
        <v>124968</v>
      </c>
      <c r="N53" s="44">
        <f t="shared" si="1"/>
        <v>1524123</v>
      </c>
      <c r="O53" s="11"/>
    </row>
    <row r="54" spans="1:15" x14ac:dyDescent="0.2">
      <c r="A54" s="6" t="s">
        <v>123</v>
      </c>
      <c r="B54" s="44">
        <f>SUM(B53/100*52.38)</f>
        <v>81718.038</v>
      </c>
      <c r="C54" s="44">
        <f>SUM(C53/100*52.38)</f>
        <v>77877.536399999997</v>
      </c>
      <c r="D54" s="44">
        <f>SUM(D53/100*52.38)</f>
        <v>82990.348200000008</v>
      </c>
      <c r="E54" s="44">
        <f t="shared" ref="E54:M54" si="2">SUM(E53/100*52.38)</f>
        <v>59525.679600000003</v>
      </c>
      <c r="F54" s="44">
        <f t="shared" si="2"/>
        <v>57519.001799999998</v>
      </c>
      <c r="G54" s="44">
        <f t="shared" si="2"/>
        <v>54505.580399999999</v>
      </c>
      <c r="H54" s="44">
        <f t="shared" si="2"/>
        <v>55088.569800000005</v>
      </c>
      <c r="I54" s="44">
        <f t="shared" si="2"/>
        <v>61703.64</v>
      </c>
      <c r="J54" s="44">
        <f t="shared" si="2"/>
        <v>70202.294999999998</v>
      </c>
      <c r="K54" s="44">
        <f t="shared" si="2"/>
        <v>70732.904400000014</v>
      </c>
      <c r="L54" s="44">
        <f t="shared" si="2"/>
        <v>61013.795400000003</v>
      </c>
      <c r="M54" s="44">
        <f t="shared" si="2"/>
        <v>65458.238400000009</v>
      </c>
      <c r="N54" s="44">
        <f t="shared" si="1"/>
        <v>798335.6274</v>
      </c>
      <c r="O54" s="11"/>
    </row>
    <row r="55" spans="1:15" ht="15" x14ac:dyDescent="0.2">
      <c r="A55" s="62" t="s">
        <v>126</v>
      </c>
      <c r="B55" s="43">
        <v>266331</v>
      </c>
      <c r="C55" s="43">
        <v>260075</v>
      </c>
      <c r="D55" s="43">
        <v>286771</v>
      </c>
      <c r="E55" s="43">
        <v>254240</v>
      </c>
      <c r="F55" s="43">
        <v>240739</v>
      </c>
      <c r="G55" s="43">
        <v>240080</v>
      </c>
      <c r="H55" s="43">
        <v>248251</v>
      </c>
      <c r="I55" s="43">
        <v>254615</v>
      </c>
      <c r="J55" s="43">
        <v>271003</v>
      </c>
      <c r="K55" s="43">
        <v>273545</v>
      </c>
      <c r="L55" s="43">
        <v>207053</v>
      </c>
      <c r="M55" s="43">
        <v>271523</v>
      </c>
      <c r="N55" s="43">
        <f t="shared" si="1"/>
        <v>3074226</v>
      </c>
      <c r="O55" s="10">
        <v>3000000</v>
      </c>
    </row>
    <row r="56" spans="1:15" ht="15" x14ac:dyDescent="0.2">
      <c r="A56" s="62" t="s">
        <v>125</v>
      </c>
      <c r="B56" s="43">
        <v>1188</v>
      </c>
      <c r="C56" s="43">
        <v>1814</v>
      </c>
      <c r="D56" s="43">
        <v>1594</v>
      </c>
      <c r="E56" s="43">
        <v>1362</v>
      </c>
      <c r="F56" s="43">
        <v>1406</v>
      </c>
      <c r="G56" s="43">
        <v>1460</v>
      </c>
      <c r="H56" s="43">
        <v>1614</v>
      </c>
      <c r="I56" s="43">
        <v>1280</v>
      </c>
      <c r="J56" s="43">
        <v>1835</v>
      </c>
      <c r="K56" s="43">
        <v>1838</v>
      </c>
      <c r="L56" s="43">
        <v>1724</v>
      </c>
      <c r="M56" s="43">
        <v>2123</v>
      </c>
      <c r="N56" s="43">
        <f t="shared" si="1"/>
        <v>19238</v>
      </c>
      <c r="O56" s="10"/>
    </row>
    <row r="57" spans="1:15" x14ac:dyDescent="0.2">
      <c r="A57" s="78" t="s">
        <v>124</v>
      </c>
      <c r="B57" s="43">
        <f>SUM(B56/100*52.38)</f>
        <v>622.27440000000013</v>
      </c>
      <c r="C57" s="43">
        <f t="shared" ref="C57:D57" si="3">SUM(C56/100*52.38)</f>
        <v>950.17320000000007</v>
      </c>
      <c r="D57" s="43">
        <f t="shared" si="3"/>
        <v>834.93719999999996</v>
      </c>
      <c r="E57" s="43">
        <v>713</v>
      </c>
      <c r="F57" s="43">
        <f>SUM(F56/100*52.38)</f>
        <v>736.46280000000002</v>
      </c>
      <c r="G57" s="43">
        <f t="shared" ref="G57:M57" si="4">SUM(G56/100*52.38)</f>
        <v>764.74800000000005</v>
      </c>
      <c r="H57" s="43">
        <f t="shared" si="4"/>
        <v>845.41320000000007</v>
      </c>
      <c r="I57" s="43">
        <f t="shared" si="4"/>
        <v>670.46400000000006</v>
      </c>
      <c r="J57" s="43">
        <f t="shared" si="4"/>
        <v>961.17300000000012</v>
      </c>
      <c r="K57" s="43">
        <f t="shared" si="4"/>
        <v>962.74440000000004</v>
      </c>
      <c r="L57" s="43">
        <f t="shared" si="4"/>
        <v>903.03120000000001</v>
      </c>
      <c r="M57" s="43">
        <f t="shared" si="4"/>
        <v>1112.0274000000002</v>
      </c>
      <c r="N57" s="43">
        <f t="shared" si="1"/>
        <v>10076.4488</v>
      </c>
      <c r="O57" s="10"/>
    </row>
    <row r="58" spans="1:15" ht="15" x14ac:dyDescent="0.2">
      <c r="A58" s="61" t="s">
        <v>44</v>
      </c>
      <c r="B58" s="44">
        <v>2748</v>
      </c>
      <c r="C58" s="44">
        <v>2720</v>
      </c>
      <c r="D58" s="44">
        <v>3017</v>
      </c>
      <c r="E58" s="44">
        <v>2610</v>
      </c>
      <c r="F58" s="44">
        <v>2633</v>
      </c>
      <c r="G58" s="44">
        <v>2398</v>
      </c>
      <c r="H58" s="44">
        <v>2226</v>
      </c>
      <c r="I58" s="44">
        <v>2834</v>
      </c>
      <c r="J58" s="44">
        <v>3156</v>
      </c>
      <c r="K58" s="44">
        <v>3193</v>
      </c>
      <c r="L58" s="44">
        <v>2514</v>
      </c>
      <c r="M58" s="44">
        <v>2796</v>
      </c>
      <c r="N58" s="44">
        <f t="shared" si="1"/>
        <v>32845</v>
      </c>
      <c r="O58" s="11">
        <v>25000</v>
      </c>
    </row>
    <row r="59" spans="1:15" x14ac:dyDescent="0.2">
      <c r="A59" s="65" t="s">
        <v>90</v>
      </c>
      <c r="B59" s="44">
        <v>972</v>
      </c>
      <c r="C59" s="44">
        <v>992</v>
      </c>
      <c r="D59" s="44">
        <v>992</v>
      </c>
      <c r="E59" s="44">
        <v>872</v>
      </c>
      <c r="F59" s="44">
        <v>953</v>
      </c>
      <c r="G59" s="44">
        <v>1134</v>
      </c>
      <c r="H59" s="44">
        <v>1222</v>
      </c>
      <c r="I59" s="44">
        <v>1098</v>
      </c>
      <c r="J59" s="44">
        <v>1214</v>
      </c>
      <c r="K59" s="44">
        <v>1293</v>
      </c>
      <c r="L59" s="44">
        <v>948</v>
      </c>
      <c r="M59" s="44">
        <v>1084</v>
      </c>
      <c r="N59" s="44">
        <f t="shared" si="1"/>
        <v>12774</v>
      </c>
      <c r="O59" s="11"/>
    </row>
    <row r="60" spans="1:15" ht="15" x14ac:dyDescent="0.2">
      <c r="A60" s="62" t="s">
        <v>45</v>
      </c>
      <c r="B60" s="43">
        <v>3784</v>
      </c>
      <c r="C60" s="43">
        <v>4877</v>
      </c>
      <c r="D60" s="43">
        <v>5753</v>
      </c>
      <c r="E60" s="43">
        <v>5060</v>
      </c>
      <c r="F60" s="43">
        <v>4091</v>
      </c>
      <c r="G60" s="43">
        <v>3392</v>
      </c>
      <c r="H60" s="43">
        <v>2550</v>
      </c>
      <c r="I60" s="43">
        <v>3348</v>
      </c>
      <c r="J60" s="43">
        <v>3439</v>
      </c>
      <c r="K60" s="43">
        <v>6371</v>
      </c>
      <c r="L60" s="43">
        <v>7303</v>
      </c>
      <c r="M60" s="43">
        <v>7764</v>
      </c>
      <c r="N60" s="43">
        <f t="shared" si="1"/>
        <v>57732</v>
      </c>
      <c r="O60" s="10">
        <v>56000</v>
      </c>
    </row>
    <row r="61" spans="1:15" ht="15" x14ac:dyDescent="0.2">
      <c r="A61" s="61" t="s">
        <v>46</v>
      </c>
      <c r="B61" s="44">
        <v>78</v>
      </c>
      <c r="C61" s="44">
        <v>86</v>
      </c>
      <c r="D61" s="44">
        <v>105</v>
      </c>
      <c r="E61" s="44">
        <v>86</v>
      </c>
      <c r="F61" s="44">
        <v>66</v>
      </c>
      <c r="G61" s="44">
        <v>16</v>
      </c>
      <c r="H61" s="44">
        <v>8</v>
      </c>
      <c r="I61" s="44">
        <v>24</v>
      </c>
      <c r="J61" s="44">
        <v>100</v>
      </c>
      <c r="K61" s="44">
        <v>110</v>
      </c>
      <c r="L61" s="44">
        <v>85</v>
      </c>
      <c r="M61" s="44">
        <v>63</v>
      </c>
      <c r="N61" s="44">
        <f t="shared" si="1"/>
        <v>827</v>
      </c>
      <c r="O61" s="11">
        <v>800</v>
      </c>
    </row>
    <row r="62" spans="1:15" ht="15" x14ac:dyDescent="0.2">
      <c r="A62" s="62" t="s">
        <v>47</v>
      </c>
      <c r="B62" s="43">
        <v>1112</v>
      </c>
      <c r="C62" s="43">
        <v>1272</v>
      </c>
      <c r="D62" s="43">
        <v>1398</v>
      </c>
      <c r="E62" s="43">
        <v>1462</v>
      </c>
      <c r="F62" s="43">
        <v>925</v>
      </c>
      <c r="G62" s="43">
        <v>112</v>
      </c>
      <c r="H62" s="43">
        <v>62</v>
      </c>
      <c r="I62" s="43">
        <v>388</v>
      </c>
      <c r="J62" s="43">
        <v>1762</v>
      </c>
      <c r="K62" s="43">
        <v>1674</v>
      </c>
      <c r="L62" s="43">
        <v>1151</v>
      </c>
      <c r="M62" s="43">
        <v>1004</v>
      </c>
      <c r="N62" s="43">
        <f t="shared" si="1"/>
        <v>12322</v>
      </c>
      <c r="O62" s="10">
        <v>13000</v>
      </c>
    </row>
    <row r="63" spans="1:15" ht="15" x14ac:dyDescent="0.2">
      <c r="A63" s="61" t="s">
        <v>48</v>
      </c>
      <c r="B63" s="44">
        <v>78</v>
      </c>
      <c r="C63" s="44">
        <v>156</v>
      </c>
      <c r="D63" s="44">
        <v>169</v>
      </c>
      <c r="E63" s="44">
        <v>133</v>
      </c>
      <c r="F63" s="44">
        <v>113</v>
      </c>
      <c r="G63" s="44">
        <v>56</v>
      </c>
      <c r="H63" s="44">
        <v>11</v>
      </c>
      <c r="I63" s="44">
        <v>40</v>
      </c>
      <c r="J63" s="44">
        <v>113</v>
      </c>
      <c r="K63" s="44">
        <v>187</v>
      </c>
      <c r="L63" s="44">
        <v>159</v>
      </c>
      <c r="M63" s="44">
        <v>60</v>
      </c>
      <c r="N63" s="44">
        <f t="shared" si="1"/>
        <v>1275</v>
      </c>
      <c r="O63" s="11">
        <v>1000</v>
      </c>
    </row>
    <row r="64" spans="1:15" ht="15" x14ac:dyDescent="0.2">
      <c r="A64" s="63" t="s">
        <v>49</v>
      </c>
      <c r="B64" s="45">
        <v>1193</v>
      </c>
      <c r="C64" s="45">
        <v>2920</v>
      </c>
      <c r="D64" s="45">
        <v>2943</v>
      </c>
      <c r="E64" s="45">
        <v>2074</v>
      </c>
      <c r="F64" s="45">
        <v>2717</v>
      </c>
      <c r="G64" s="45">
        <v>1022</v>
      </c>
      <c r="H64" s="45">
        <v>192</v>
      </c>
      <c r="I64" s="45">
        <v>1203</v>
      </c>
      <c r="J64" s="45">
        <v>3715</v>
      </c>
      <c r="K64" s="45">
        <v>4214</v>
      </c>
      <c r="L64" s="45">
        <v>4434</v>
      </c>
      <c r="M64" s="45">
        <v>1341</v>
      </c>
      <c r="N64" s="45">
        <f t="shared" si="1"/>
        <v>27968</v>
      </c>
      <c r="O64" s="14">
        <v>20000</v>
      </c>
    </row>
    <row r="67" spans="1:14" ht="15" x14ac:dyDescent="0.25">
      <c r="A67" s="9" t="s">
        <v>96</v>
      </c>
      <c r="B67" s="9" t="s">
        <v>8</v>
      </c>
      <c r="C67" s="9" t="s">
        <v>9</v>
      </c>
      <c r="D67" s="9" t="s">
        <v>10</v>
      </c>
      <c r="E67" s="9" t="s">
        <v>11</v>
      </c>
      <c r="F67" s="9" t="s">
        <v>12</v>
      </c>
      <c r="G67" s="9" t="s">
        <v>13</v>
      </c>
      <c r="H67" s="9" t="s">
        <v>14</v>
      </c>
      <c r="I67" s="9" t="s">
        <v>15</v>
      </c>
      <c r="J67" s="9" t="s">
        <v>16</v>
      </c>
      <c r="K67" s="9" t="s">
        <v>17</v>
      </c>
      <c r="L67" s="9" t="s">
        <v>18</v>
      </c>
      <c r="M67" s="9" t="s">
        <v>19</v>
      </c>
      <c r="N67" s="9" t="s">
        <v>20</v>
      </c>
    </row>
    <row r="68" spans="1:14" x14ac:dyDescent="0.2">
      <c r="A68" s="5" t="s">
        <v>64</v>
      </c>
      <c r="B68" s="48">
        <v>12381</v>
      </c>
      <c r="C68" s="43">
        <v>16369</v>
      </c>
      <c r="D68" s="43">
        <v>14356</v>
      </c>
      <c r="E68" s="43">
        <v>15505</v>
      </c>
      <c r="F68" s="43">
        <v>27662</v>
      </c>
      <c r="G68" s="43">
        <v>37989</v>
      </c>
      <c r="H68" s="43">
        <v>65089</v>
      </c>
      <c r="I68" s="43">
        <v>44358</v>
      </c>
      <c r="J68" s="43">
        <v>27177</v>
      </c>
      <c r="K68" s="43">
        <v>17282</v>
      </c>
      <c r="L68" s="43">
        <v>20406</v>
      </c>
      <c r="M68" s="43">
        <v>24461</v>
      </c>
      <c r="N68" s="53">
        <f>SUM(B68:M68)</f>
        <v>323035</v>
      </c>
    </row>
    <row r="69" spans="1:14" x14ac:dyDescent="0.2">
      <c r="A69" s="6" t="s">
        <v>65</v>
      </c>
      <c r="B69" s="44">
        <v>4381</v>
      </c>
      <c r="C69" s="44">
        <v>2713</v>
      </c>
      <c r="D69" s="44">
        <v>1533</v>
      </c>
      <c r="E69" s="44">
        <v>2922</v>
      </c>
      <c r="F69" s="44">
        <v>6874</v>
      </c>
      <c r="G69" s="44">
        <v>4030</v>
      </c>
      <c r="H69" s="44">
        <v>8593</v>
      </c>
      <c r="I69" s="44">
        <v>3064</v>
      </c>
      <c r="J69" s="44">
        <v>577</v>
      </c>
      <c r="K69" s="44">
        <v>2941</v>
      </c>
      <c r="L69" s="44">
        <v>3903</v>
      </c>
      <c r="M69" s="44">
        <v>2226</v>
      </c>
      <c r="N69" s="54">
        <f>SUM(B69:M69)</f>
        <v>43757</v>
      </c>
    </row>
    <row r="70" spans="1:14" x14ac:dyDescent="0.2">
      <c r="A70" s="7" t="s">
        <v>66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53"/>
    </row>
    <row r="71" spans="1:14" x14ac:dyDescent="0.2">
      <c r="A71" s="6" t="s">
        <v>67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54"/>
    </row>
    <row r="72" spans="1:14" x14ac:dyDescent="0.2">
      <c r="A72" s="7" t="s">
        <v>68</v>
      </c>
      <c r="B72" s="43">
        <v>116</v>
      </c>
      <c r="C72" s="43">
        <v>116</v>
      </c>
      <c r="D72" s="43">
        <v>107</v>
      </c>
      <c r="E72" s="43">
        <v>151</v>
      </c>
      <c r="F72" s="43">
        <v>380</v>
      </c>
      <c r="G72" s="43">
        <v>480</v>
      </c>
      <c r="H72" s="43">
        <v>569</v>
      </c>
      <c r="I72" s="43">
        <v>496</v>
      </c>
      <c r="J72" s="43">
        <v>136</v>
      </c>
      <c r="K72" s="43">
        <v>149</v>
      </c>
      <c r="L72" s="43">
        <v>207</v>
      </c>
      <c r="M72" s="43">
        <v>162</v>
      </c>
      <c r="N72" s="53">
        <f>SUM(B72:M72)</f>
        <v>3069</v>
      </c>
    </row>
    <row r="73" spans="1:14" x14ac:dyDescent="0.2">
      <c r="A73" s="6" t="s">
        <v>69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54"/>
    </row>
    <row r="74" spans="1:14" x14ac:dyDescent="0.2">
      <c r="A74" s="7" t="s">
        <v>70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53"/>
    </row>
    <row r="75" spans="1:14" x14ac:dyDescent="0.2">
      <c r="A75" s="12" t="s">
        <v>71</v>
      </c>
      <c r="B75" s="49">
        <v>1014</v>
      </c>
      <c r="C75" s="49">
        <v>860</v>
      </c>
      <c r="D75" s="49">
        <v>513</v>
      </c>
      <c r="E75" s="49">
        <v>713</v>
      </c>
      <c r="F75" s="49">
        <v>956</v>
      </c>
      <c r="G75" s="49">
        <v>637</v>
      </c>
      <c r="H75" s="49">
        <v>1671</v>
      </c>
      <c r="I75" s="49">
        <v>1401</v>
      </c>
      <c r="J75" s="49">
        <v>890</v>
      </c>
      <c r="K75" s="49">
        <v>740</v>
      </c>
      <c r="L75" s="49">
        <v>925</v>
      </c>
      <c r="M75" s="49">
        <v>1090</v>
      </c>
      <c r="N75" s="52">
        <f>SUM(B75:M75)</f>
        <v>11410</v>
      </c>
    </row>
    <row r="76" spans="1:14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4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14" x14ac:dyDescent="0.2">
      <c r="A78" s="73" t="s">
        <v>73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</row>
    <row r="79" spans="1:14" x14ac:dyDescent="0.2">
      <c r="A79" s="74" t="s">
        <v>72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</row>
    <row r="82" spans="1:14" ht="15" x14ac:dyDescent="0.25">
      <c r="A82" s="9" t="s">
        <v>97</v>
      </c>
      <c r="B82" s="9" t="s">
        <v>8</v>
      </c>
      <c r="C82" s="9" t="s">
        <v>9</v>
      </c>
      <c r="D82" s="9" t="s">
        <v>10</v>
      </c>
      <c r="E82" s="9" t="s">
        <v>11</v>
      </c>
      <c r="F82" s="9" t="s">
        <v>12</v>
      </c>
      <c r="G82" s="9" t="s">
        <v>13</v>
      </c>
      <c r="H82" s="9" t="s">
        <v>14</v>
      </c>
      <c r="I82" s="9" t="s">
        <v>15</v>
      </c>
      <c r="J82" s="9" t="s">
        <v>16</v>
      </c>
      <c r="K82" s="9" t="s">
        <v>17</v>
      </c>
      <c r="L82" s="9" t="s">
        <v>18</v>
      </c>
      <c r="M82" s="9" t="s">
        <v>19</v>
      </c>
      <c r="N82" s="9" t="s">
        <v>20</v>
      </c>
    </row>
    <row r="83" spans="1:14" x14ac:dyDescent="0.2">
      <c r="A83" s="5" t="s">
        <v>74</v>
      </c>
      <c r="B83" s="43">
        <v>2530</v>
      </c>
      <c r="C83" s="43">
        <v>3755</v>
      </c>
      <c r="D83" s="43">
        <v>9383</v>
      </c>
      <c r="E83" s="43">
        <v>5607</v>
      </c>
      <c r="F83" s="43">
        <v>10960</v>
      </c>
      <c r="G83" s="43">
        <v>828</v>
      </c>
      <c r="H83" s="43">
        <v>0</v>
      </c>
      <c r="I83" s="43">
        <v>1204</v>
      </c>
      <c r="J83" s="43">
        <v>8996</v>
      </c>
      <c r="K83" s="43">
        <v>12075</v>
      </c>
      <c r="L83" s="43">
        <v>5172</v>
      </c>
      <c r="M83" s="43">
        <v>8809</v>
      </c>
      <c r="N83" s="53">
        <f>SUM(B83:M83)</f>
        <v>69319</v>
      </c>
    </row>
    <row r="84" spans="1:14" x14ac:dyDescent="0.2">
      <c r="A84" s="6" t="s">
        <v>75</v>
      </c>
      <c r="B84" s="44">
        <v>10</v>
      </c>
      <c r="C84" s="44">
        <v>12</v>
      </c>
      <c r="D84" s="44">
        <v>20</v>
      </c>
      <c r="E84" s="44">
        <v>15</v>
      </c>
      <c r="F84" s="44">
        <v>19</v>
      </c>
      <c r="G84" s="44">
        <v>2</v>
      </c>
      <c r="H84" s="44">
        <v>0</v>
      </c>
      <c r="I84" s="44">
        <v>2</v>
      </c>
      <c r="J84" s="44">
        <v>22</v>
      </c>
      <c r="K84" s="44">
        <v>21</v>
      </c>
      <c r="L84" s="44">
        <v>17</v>
      </c>
      <c r="M84" s="44">
        <v>19</v>
      </c>
      <c r="N84" s="91">
        <f t="shared" ref="N84:N93" si="5">SUM(B84:M84)</f>
        <v>159</v>
      </c>
    </row>
    <row r="85" spans="1:14" x14ac:dyDescent="0.2">
      <c r="A85" s="7" t="s">
        <v>76</v>
      </c>
      <c r="B85" s="43">
        <v>1</v>
      </c>
      <c r="C85" s="43">
        <v>2</v>
      </c>
      <c r="D85" s="43">
        <v>11</v>
      </c>
      <c r="E85" s="43">
        <v>4</v>
      </c>
      <c r="F85" s="43">
        <v>2</v>
      </c>
      <c r="G85" s="43">
        <v>0</v>
      </c>
      <c r="H85" s="43">
        <v>0</v>
      </c>
      <c r="I85" s="43">
        <v>0</v>
      </c>
      <c r="J85" s="43">
        <v>5</v>
      </c>
      <c r="K85" s="43">
        <v>8</v>
      </c>
      <c r="L85" s="43">
        <v>0</v>
      </c>
      <c r="M85" s="43">
        <v>2</v>
      </c>
      <c r="N85" s="53">
        <f t="shared" si="5"/>
        <v>35</v>
      </c>
    </row>
    <row r="86" spans="1:14" x14ac:dyDescent="0.2">
      <c r="A86" s="6" t="s">
        <v>77</v>
      </c>
      <c r="B86" s="44">
        <v>11</v>
      </c>
      <c r="C86" s="44">
        <v>64</v>
      </c>
      <c r="D86" s="44">
        <v>5401</v>
      </c>
      <c r="E86" s="44">
        <v>146</v>
      </c>
      <c r="F86" s="44">
        <v>131</v>
      </c>
      <c r="G86" s="44">
        <v>0</v>
      </c>
      <c r="H86" s="44">
        <v>0</v>
      </c>
      <c r="I86" s="44">
        <v>0</v>
      </c>
      <c r="J86" s="44">
        <v>805</v>
      </c>
      <c r="K86" s="44">
        <v>7000</v>
      </c>
      <c r="L86" s="44">
        <v>0</v>
      </c>
      <c r="M86" s="44">
        <v>617</v>
      </c>
      <c r="N86" s="91">
        <f t="shared" si="5"/>
        <v>14175</v>
      </c>
    </row>
    <row r="87" spans="1:14" x14ac:dyDescent="0.2">
      <c r="A87" s="7" t="s">
        <v>78</v>
      </c>
      <c r="B87" s="43">
        <v>1</v>
      </c>
      <c r="C87" s="43">
        <v>3</v>
      </c>
      <c r="D87" s="43">
        <v>4</v>
      </c>
      <c r="E87" s="43">
        <v>9</v>
      </c>
      <c r="F87" s="43">
        <v>12</v>
      </c>
      <c r="G87" s="43">
        <v>0</v>
      </c>
      <c r="H87" s="43">
        <v>0</v>
      </c>
      <c r="I87" s="43">
        <v>3</v>
      </c>
      <c r="J87" s="43">
        <v>2</v>
      </c>
      <c r="K87" s="43">
        <v>6</v>
      </c>
      <c r="L87" s="43">
        <v>8</v>
      </c>
      <c r="M87" s="43">
        <v>10</v>
      </c>
      <c r="N87" s="53">
        <f t="shared" si="5"/>
        <v>58</v>
      </c>
    </row>
    <row r="88" spans="1:14" x14ac:dyDescent="0.2">
      <c r="A88" s="12" t="s">
        <v>79</v>
      </c>
      <c r="B88" s="49">
        <v>1</v>
      </c>
      <c r="C88" s="49">
        <v>1</v>
      </c>
      <c r="D88" s="49">
        <v>1</v>
      </c>
      <c r="E88" s="49">
        <v>1</v>
      </c>
      <c r="F88" s="49">
        <v>2</v>
      </c>
      <c r="G88" s="49">
        <v>0</v>
      </c>
      <c r="H88" s="49">
        <v>0</v>
      </c>
      <c r="I88" s="49">
        <v>0</v>
      </c>
      <c r="J88" s="49">
        <v>1</v>
      </c>
      <c r="K88" s="49">
        <v>1</v>
      </c>
      <c r="L88" s="49">
        <v>1</v>
      </c>
      <c r="M88" s="49">
        <v>4</v>
      </c>
      <c r="N88" s="105">
        <f t="shared" si="5"/>
        <v>13</v>
      </c>
    </row>
    <row r="89" spans="1:14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53"/>
    </row>
    <row r="90" spans="1:14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84"/>
    </row>
    <row r="91" spans="1:14" x14ac:dyDescent="0.2">
      <c r="A91" s="17" t="s">
        <v>80</v>
      </c>
      <c r="B91" s="51">
        <v>97.77</v>
      </c>
      <c r="C91" s="51">
        <v>90.19</v>
      </c>
      <c r="D91" s="51">
        <v>96.21</v>
      </c>
      <c r="E91" s="51">
        <v>95.89</v>
      </c>
      <c r="F91" s="51">
        <v>86.75</v>
      </c>
      <c r="G91" s="51">
        <v>0</v>
      </c>
      <c r="H91" s="51">
        <v>0</v>
      </c>
      <c r="I91" s="51">
        <v>0</v>
      </c>
      <c r="J91" s="51">
        <v>85.03</v>
      </c>
      <c r="K91" s="51">
        <v>95.24</v>
      </c>
      <c r="L91" s="51">
        <v>85.13</v>
      </c>
      <c r="M91" s="51">
        <v>91.33</v>
      </c>
      <c r="N91" s="53">
        <f t="shared" si="5"/>
        <v>823.54</v>
      </c>
    </row>
    <row r="92" spans="1:14" x14ac:dyDescent="0.2">
      <c r="A92" s="6" t="s">
        <v>81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91">
        <f t="shared" si="5"/>
        <v>0</v>
      </c>
    </row>
    <row r="93" spans="1:14" x14ac:dyDescent="0.2">
      <c r="A93" s="13" t="s">
        <v>82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84">
        <f t="shared" si="5"/>
        <v>0</v>
      </c>
    </row>
  </sheetData>
  <pageMargins left="0.7" right="0.7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D6" sqref="D6"/>
    </sheetView>
  </sheetViews>
  <sheetFormatPr defaultRowHeight="14.25" x14ac:dyDescent="0.2"/>
  <cols>
    <col min="1" max="1" width="36.625" customWidth="1"/>
  </cols>
  <sheetData>
    <row r="4" spans="1:25" x14ac:dyDescent="0.2">
      <c r="J4" s="77"/>
    </row>
    <row r="5" spans="1:25" x14ac:dyDescent="0.2">
      <c r="B5" s="77" t="s">
        <v>98</v>
      </c>
      <c r="C5" s="77" t="s">
        <v>99</v>
      </c>
      <c r="D5" s="77" t="s">
        <v>100</v>
      </c>
      <c r="E5" s="77" t="s">
        <v>101</v>
      </c>
      <c r="F5" s="77" t="s">
        <v>102</v>
      </c>
      <c r="G5" s="77" t="s">
        <v>103</v>
      </c>
      <c r="H5" s="77" t="s">
        <v>104</v>
      </c>
      <c r="I5" s="77" t="s">
        <v>105</v>
      </c>
      <c r="J5" s="77" t="s">
        <v>106</v>
      </c>
      <c r="K5" s="77" t="s">
        <v>107</v>
      </c>
      <c r="L5" s="77" t="s">
        <v>108</v>
      </c>
      <c r="M5" s="77" t="s">
        <v>109</v>
      </c>
      <c r="N5" s="77" t="s">
        <v>110</v>
      </c>
      <c r="O5" s="77" t="s">
        <v>112</v>
      </c>
      <c r="P5" s="77" t="s">
        <v>113</v>
      </c>
      <c r="Q5" s="77" t="s">
        <v>111</v>
      </c>
      <c r="R5" s="77" t="s">
        <v>114</v>
      </c>
      <c r="S5" s="77" t="s">
        <v>115</v>
      </c>
      <c r="T5" s="77" t="s">
        <v>116</v>
      </c>
      <c r="U5" s="77" t="s">
        <v>117</v>
      </c>
      <c r="V5" s="77" t="s">
        <v>118</v>
      </c>
      <c r="W5" s="77" t="s">
        <v>119</v>
      </c>
      <c r="X5" s="77" t="s">
        <v>120</v>
      </c>
      <c r="Y5" s="77" t="s">
        <v>121</v>
      </c>
    </row>
    <row r="6" spans="1:25" x14ac:dyDescent="0.2">
      <c r="A6" t="s">
        <v>42</v>
      </c>
      <c r="B6">
        <v>169619</v>
      </c>
      <c r="C6" s="72">
        <f>'Kulttuuri vertailu'!B23</f>
        <v>162809</v>
      </c>
      <c r="D6">
        <v>156506</v>
      </c>
      <c r="E6" s="72">
        <f>'Kulttuuri vertailu'!D23</f>
        <v>178913</v>
      </c>
      <c r="F6">
        <v>177044</v>
      </c>
      <c r="G6" s="72">
        <f>'Kulttuuri vertailu'!F23</f>
        <v>155836</v>
      </c>
      <c r="H6">
        <v>153352</v>
      </c>
      <c r="I6" s="72">
        <f>'Kulttuuri vertailu'!H23</f>
        <v>135762</v>
      </c>
      <c r="J6">
        <v>169494</v>
      </c>
      <c r="K6" s="72">
        <f>'Kulttuuri vertailu'!J23</f>
        <v>178743</v>
      </c>
      <c r="L6">
        <v>125909</v>
      </c>
      <c r="M6" s="72">
        <f>'Kulttuuri vertailu'!L23</f>
        <v>159377</v>
      </c>
      <c r="N6">
        <v>126001</v>
      </c>
      <c r="O6" s="72">
        <f>'Kulttuuri vertailu'!N23</f>
        <v>1935676</v>
      </c>
      <c r="P6">
        <v>155502</v>
      </c>
      <c r="Q6" s="72">
        <f>'Kulttuuri vertailu'!P23</f>
        <v>0</v>
      </c>
      <c r="R6">
        <v>172401</v>
      </c>
      <c r="S6" s="72">
        <f>'Kulttuuri vertailu'!R23</f>
        <v>0</v>
      </c>
      <c r="T6">
        <v>178277</v>
      </c>
      <c r="U6" s="72">
        <f>'Kulttuuri vertailu'!T23</f>
        <v>0</v>
      </c>
      <c r="V6">
        <v>154886</v>
      </c>
      <c r="W6" s="72">
        <f>'Kulttuuri vertailu'!V23</f>
        <v>0</v>
      </c>
      <c r="X6">
        <v>136807</v>
      </c>
      <c r="Y6" s="72">
        <f>'Kulttuuri vertailu'!X23</f>
        <v>0</v>
      </c>
    </row>
    <row r="7" spans="1:25" x14ac:dyDescent="0.2">
      <c r="A7" t="s">
        <v>89</v>
      </c>
      <c r="B7">
        <v>0</v>
      </c>
      <c r="C7" s="72">
        <f>'Kulttuuri vertailu'!B24</f>
        <v>5571</v>
      </c>
      <c r="D7">
        <v>0</v>
      </c>
      <c r="E7" s="72">
        <f>'Kulttuuri vertailu'!D24</f>
        <v>6881</v>
      </c>
      <c r="F7">
        <v>1006</v>
      </c>
      <c r="G7" s="72">
        <f>'Kulttuuri vertailu'!F24</f>
        <v>5049</v>
      </c>
      <c r="H7">
        <v>1430</v>
      </c>
      <c r="I7" s="72">
        <f>'Kulttuuri vertailu'!H24</f>
        <v>7548</v>
      </c>
      <c r="J7">
        <v>789</v>
      </c>
      <c r="K7" s="72">
        <f>'Kulttuuri vertailu'!J24</f>
        <v>7783</v>
      </c>
      <c r="L7">
        <v>1071</v>
      </c>
      <c r="M7" s="72">
        <f>'Kulttuuri vertailu'!L24</f>
        <v>7809</v>
      </c>
      <c r="N7">
        <v>1101</v>
      </c>
      <c r="O7" s="72">
        <f>'Kulttuuri vertailu'!N24</f>
        <v>85668</v>
      </c>
      <c r="P7">
        <v>1283</v>
      </c>
      <c r="Q7" s="72">
        <f>'Kulttuuri vertailu'!P24</f>
        <v>0</v>
      </c>
      <c r="R7">
        <v>1496</v>
      </c>
      <c r="S7" s="72">
        <f>'Kulttuuri vertailu'!R24</f>
        <v>0</v>
      </c>
      <c r="T7">
        <v>1915</v>
      </c>
      <c r="U7" s="72">
        <f>'Kulttuuri vertailu'!T24</f>
        <v>0</v>
      </c>
      <c r="V7">
        <v>2719</v>
      </c>
      <c r="W7" s="72">
        <f>'Kulttuuri vertailu'!V24</f>
        <v>0</v>
      </c>
      <c r="X7">
        <v>2953</v>
      </c>
      <c r="Y7" s="72">
        <f>'Kulttuuri vertailu'!X24</f>
        <v>0</v>
      </c>
    </row>
    <row r="8" spans="1:25" x14ac:dyDescent="0.2">
      <c r="A8" t="s">
        <v>83</v>
      </c>
      <c r="B8">
        <v>124852</v>
      </c>
      <c r="C8" s="72">
        <f>'Kulttuuri vertailu'!B25</f>
        <v>156010</v>
      </c>
      <c r="D8">
        <v>115540</v>
      </c>
      <c r="E8" s="72">
        <f>'Kulttuuri vertailu'!D25</f>
        <v>158439</v>
      </c>
      <c r="F8">
        <v>125690</v>
      </c>
      <c r="G8" s="72">
        <f>'Kulttuuri vertailu'!F25</f>
        <v>109811</v>
      </c>
      <c r="H8">
        <v>116314</v>
      </c>
      <c r="I8" s="72">
        <f>'Kulttuuri vertailu'!H25</f>
        <v>105171</v>
      </c>
      <c r="J8">
        <v>119356</v>
      </c>
      <c r="K8" s="72">
        <f>'Kulttuuri vertailu'!J25</f>
        <v>134025</v>
      </c>
      <c r="L8">
        <v>113976</v>
      </c>
      <c r="M8" s="72">
        <f>'Kulttuuri vertailu'!L25</f>
        <v>116483</v>
      </c>
      <c r="N8">
        <v>114021</v>
      </c>
      <c r="O8" s="72">
        <f>'Kulttuuri vertailu'!N25</f>
        <v>1524123</v>
      </c>
      <c r="P8">
        <v>132451</v>
      </c>
      <c r="Q8" s="72">
        <f>'Kulttuuri vertailu'!P25</f>
        <v>0</v>
      </c>
      <c r="R8">
        <v>151036</v>
      </c>
      <c r="S8" s="72">
        <f>'Kulttuuri vertailu'!R25</f>
        <v>0</v>
      </c>
      <c r="T8">
        <v>156178</v>
      </c>
      <c r="U8" s="72">
        <f>'Kulttuuri vertailu'!T25</f>
        <v>0</v>
      </c>
      <c r="V8">
        <v>143247</v>
      </c>
      <c r="W8" s="72">
        <f>'Kulttuuri vertailu'!V25</f>
        <v>0</v>
      </c>
      <c r="X8">
        <v>130292</v>
      </c>
      <c r="Y8" s="72">
        <f>'Kulttuuri vertailu'!X25</f>
        <v>0</v>
      </c>
    </row>
    <row r="9" spans="1:25" x14ac:dyDescent="0.2">
      <c r="A9" t="s">
        <v>87</v>
      </c>
      <c r="B9">
        <v>65172.744000000006</v>
      </c>
      <c r="C9" s="72">
        <f>'Kulttuuri vertailu'!B26</f>
        <v>81718.038</v>
      </c>
      <c r="D9">
        <v>60311.880000000005</v>
      </c>
      <c r="E9" s="72">
        <f>'Kulttuuri vertailu'!D26</f>
        <v>82990.348200000008</v>
      </c>
      <c r="F9">
        <v>65610.180000000008</v>
      </c>
      <c r="G9" s="72">
        <f>'Kulttuuri vertailu'!F26</f>
        <v>57519.001799999998</v>
      </c>
      <c r="H9">
        <v>60715.90800000001</v>
      </c>
      <c r="I9" s="72">
        <f>'Kulttuuri vertailu'!H26</f>
        <v>55088.569800000005</v>
      </c>
      <c r="J9">
        <v>62303.832000000002</v>
      </c>
      <c r="K9" s="72">
        <f>'Kulttuuri vertailu'!J26</f>
        <v>70202.294999999998</v>
      </c>
      <c r="L9">
        <v>59495.472000000002</v>
      </c>
      <c r="M9" s="72">
        <f>'Kulttuuri vertailu'!L26</f>
        <v>61013.795400000003</v>
      </c>
      <c r="N9">
        <v>59518.962000000007</v>
      </c>
      <c r="O9" s="72">
        <f>'Kulttuuri vertailu'!N26</f>
        <v>798335.6274</v>
      </c>
      <c r="P9">
        <v>69139.422000000006</v>
      </c>
      <c r="Q9" s="72">
        <f>'Kulttuuri vertailu'!P26</f>
        <v>0</v>
      </c>
      <c r="R9">
        <v>78840.792000000001</v>
      </c>
      <c r="S9" s="72">
        <f>'Kulttuuri vertailu'!R26</f>
        <v>0</v>
      </c>
      <c r="T9">
        <v>81524.915999999997</v>
      </c>
      <c r="U9" s="72">
        <f>'Kulttuuri vertailu'!T26</f>
        <v>0</v>
      </c>
      <c r="V9">
        <v>74774.934000000008</v>
      </c>
      <c r="W9" s="72">
        <f>'Kulttuuri vertailu'!V26</f>
        <v>0</v>
      </c>
      <c r="X9">
        <v>68012.424000000014</v>
      </c>
      <c r="Y9" s="72">
        <f>'Kulttuuri vertailu'!X26</f>
        <v>0</v>
      </c>
    </row>
    <row r="10" spans="1:25" x14ac:dyDescent="0.2">
      <c r="A10" t="s">
        <v>43</v>
      </c>
      <c r="B10">
        <v>262095</v>
      </c>
      <c r="C10" s="72">
        <f>'Kulttuuri vertailu'!B27</f>
        <v>266331</v>
      </c>
      <c r="D10">
        <v>248676</v>
      </c>
      <c r="E10" s="72">
        <f>'Kulttuuri vertailu'!D27</f>
        <v>286771</v>
      </c>
      <c r="F10">
        <v>276226</v>
      </c>
      <c r="G10" s="72">
        <f>'Kulttuuri vertailu'!F27</f>
        <v>240739</v>
      </c>
      <c r="H10">
        <v>244231</v>
      </c>
      <c r="I10" s="72">
        <f>'Kulttuuri vertailu'!H27</f>
        <v>248251</v>
      </c>
      <c r="J10">
        <v>227860</v>
      </c>
      <c r="K10" s="72">
        <f>'Kulttuuri vertailu'!J27</f>
        <v>271003</v>
      </c>
      <c r="L10">
        <v>228137</v>
      </c>
      <c r="M10" s="72">
        <f>'Kulttuuri vertailu'!L27</f>
        <v>207053</v>
      </c>
      <c r="N10">
        <v>222933</v>
      </c>
      <c r="O10" s="72">
        <f>'Kulttuuri vertailu'!N27</f>
        <v>3074226</v>
      </c>
      <c r="P10">
        <v>242848</v>
      </c>
      <c r="Q10" s="72">
        <f>'Kulttuuri vertailu'!P27</f>
        <v>0</v>
      </c>
      <c r="R10">
        <v>266814</v>
      </c>
      <c r="S10" s="72">
        <f>'Kulttuuri vertailu'!R27</f>
        <v>0</v>
      </c>
      <c r="T10">
        <v>274756</v>
      </c>
      <c r="U10" s="72">
        <f>'Kulttuuri vertailu'!T27</f>
        <v>0</v>
      </c>
      <c r="V10">
        <v>258154</v>
      </c>
      <c r="W10" s="72">
        <f>'Kulttuuri vertailu'!V27</f>
        <v>0</v>
      </c>
      <c r="X10">
        <v>242890</v>
      </c>
      <c r="Y10" s="72">
        <f>'Kulttuuri vertailu'!X27</f>
        <v>0</v>
      </c>
    </row>
    <row r="11" spans="1:25" x14ac:dyDescent="0.2">
      <c r="A11" t="s">
        <v>44</v>
      </c>
      <c r="B11">
        <v>2042</v>
      </c>
      <c r="C11" s="72">
        <f>'Kulttuuri vertailu'!B28</f>
        <v>2748</v>
      </c>
      <c r="D11">
        <v>1958</v>
      </c>
      <c r="E11" s="72">
        <f>'Kulttuuri vertailu'!D28</f>
        <v>3017</v>
      </c>
      <c r="F11">
        <v>2226</v>
      </c>
      <c r="G11" s="72">
        <f>'Kulttuuri vertailu'!F28</f>
        <v>2633</v>
      </c>
      <c r="H11">
        <v>2056</v>
      </c>
      <c r="I11" s="72">
        <f>'Kulttuuri vertailu'!H28</f>
        <v>2226</v>
      </c>
      <c r="J11">
        <v>2097</v>
      </c>
      <c r="K11" s="72">
        <f>'Kulttuuri vertailu'!J28</f>
        <v>3156</v>
      </c>
      <c r="L11">
        <v>1673</v>
      </c>
      <c r="M11" s="72">
        <f>'Kulttuuri vertailu'!L28</f>
        <v>2514</v>
      </c>
      <c r="N11">
        <v>1467</v>
      </c>
      <c r="O11" s="72">
        <f>'Kulttuuri vertailu'!N28</f>
        <v>32845</v>
      </c>
      <c r="P11">
        <v>2102</v>
      </c>
      <c r="Q11" s="72">
        <f>'Kulttuuri vertailu'!P28</f>
        <v>0</v>
      </c>
      <c r="R11">
        <v>2329</v>
      </c>
      <c r="S11" s="72">
        <f>'Kulttuuri vertailu'!R28</f>
        <v>0</v>
      </c>
      <c r="T11">
        <v>2553</v>
      </c>
      <c r="U11" s="72">
        <f>'Kulttuuri vertailu'!T28</f>
        <v>0</v>
      </c>
      <c r="V11">
        <v>2463</v>
      </c>
      <c r="W11" s="72">
        <f>'Kulttuuri vertailu'!V28</f>
        <v>0</v>
      </c>
      <c r="X11">
        <v>2521</v>
      </c>
      <c r="Y11" s="72">
        <f>'Kulttuuri vertailu'!X28</f>
        <v>0</v>
      </c>
    </row>
    <row r="12" spans="1:25" x14ac:dyDescent="0.2">
      <c r="A12" t="s">
        <v>90</v>
      </c>
      <c r="B12">
        <v>0</v>
      </c>
      <c r="C12" s="72">
        <f>'Kulttuuri vertailu'!B29</f>
        <v>972</v>
      </c>
      <c r="D12">
        <v>0</v>
      </c>
      <c r="E12" s="72">
        <f>'Kulttuuri vertailu'!D29</f>
        <v>992</v>
      </c>
      <c r="F12">
        <v>120</v>
      </c>
      <c r="G12" s="72">
        <f>'Kulttuuri vertailu'!F29</f>
        <v>953</v>
      </c>
      <c r="H12">
        <v>132</v>
      </c>
      <c r="I12" s="72">
        <f>'Kulttuuri vertailu'!H29</f>
        <v>1222</v>
      </c>
      <c r="J12">
        <v>103</v>
      </c>
      <c r="K12" s="72">
        <f>'Kulttuuri vertailu'!J29</f>
        <v>1214</v>
      </c>
      <c r="L12">
        <v>200</v>
      </c>
      <c r="M12" s="72">
        <f>'Kulttuuri vertailu'!L29</f>
        <v>948</v>
      </c>
      <c r="N12">
        <v>230</v>
      </c>
      <c r="O12" s="72">
        <f>'Kulttuuri vertailu'!N29</f>
        <v>12774</v>
      </c>
      <c r="P12">
        <v>198</v>
      </c>
      <c r="Q12" s="72">
        <f>'Kulttuuri vertailu'!P29</f>
        <v>0</v>
      </c>
      <c r="R12">
        <v>190</v>
      </c>
      <c r="S12" s="72">
        <f>'Kulttuuri vertailu'!R29</f>
        <v>0</v>
      </c>
      <c r="T12">
        <v>512</v>
      </c>
      <c r="U12" s="72">
        <f>'Kulttuuri vertailu'!T29</f>
        <v>0</v>
      </c>
      <c r="V12">
        <v>617</v>
      </c>
      <c r="W12" s="72">
        <f>'Kulttuuri vertailu'!V29</f>
        <v>0</v>
      </c>
      <c r="X12">
        <v>942</v>
      </c>
      <c r="Y12" s="72">
        <f>'Kulttuuri vertailu'!X29</f>
        <v>0</v>
      </c>
    </row>
    <row r="13" spans="1:25" x14ac:dyDescent="0.2">
      <c r="A13" t="s">
        <v>45</v>
      </c>
      <c r="B13">
        <v>3675</v>
      </c>
      <c r="C13" s="72">
        <f>'Kulttuuri vertailu'!B30</f>
        <v>3784</v>
      </c>
      <c r="D13">
        <v>5090</v>
      </c>
      <c r="E13" s="72">
        <f>'Kulttuuri vertailu'!D30</f>
        <v>5753</v>
      </c>
      <c r="F13">
        <v>6238</v>
      </c>
      <c r="G13" s="72">
        <f>'Kulttuuri vertailu'!F30</f>
        <v>4091</v>
      </c>
      <c r="H13">
        <v>4319</v>
      </c>
      <c r="I13" s="72">
        <f>'Kulttuuri vertailu'!H30</f>
        <v>2550</v>
      </c>
      <c r="J13">
        <v>4586</v>
      </c>
      <c r="K13" s="72">
        <f>'Kulttuuri vertailu'!J30</f>
        <v>3439</v>
      </c>
      <c r="L13">
        <v>4262</v>
      </c>
      <c r="M13" s="72">
        <f>'Kulttuuri vertailu'!L30</f>
        <v>7303</v>
      </c>
      <c r="N13">
        <v>4441</v>
      </c>
      <c r="O13" s="72">
        <f>'Kulttuuri vertailu'!N30</f>
        <v>57732</v>
      </c>
      <c r="P13">
        <v>4755</v>
      </c>
      <c r="Q13" s="72">
        <f>'Kulttuuri vertailu'!P30</f>
        <v>0</v>
      </c>
      <c r="R13">
        <v>5347</v>
      </c>
      <c r="S13" s="72">
        <f>'Kulttuuri vertailu'!R30</f>
        <v>0</v>
      </c>
      <c r="T13">
        <v>8161</v>
      </c>
      <c r="U13" s="72">
        <f>'Kulttuuri vertailu'!T30</f>
        <v>0</v>
      </c>
      <c r="V13">
        <v>10176</v>
      </c>
      <c r="W13" s="72">
        <f>'Kulttuuri vertailu'!V30</f>
        <v>0</v>
      </c>
      <c r="X13">
        <v>4784</v>
      </c>
      <c r="Y13" s="72">
        <f>'Kulttuuri vertailu'!X30</f>
        <v>0</v>
      </c>
    </row>
    <row r="14" spans="1:25" x14ac:dyDescent="0.2">
      <c r="A14" t="s">
        <v>46</v>
      </c>
      <c r="B14">
        <v>76</v>
      </c>
      <c r="C14" s="72">
        <f>'Kulttuuri vertailu'!B31</f>
        <v>78</v>
      </c>
      <c r="D14">
        <v>57</v>
      </c>
      <c r="E14" s="72">
        <f>'Kulttuuri vertailu'!D31</f>
        <v>105</v>
      </c>
      <c r="F14">
        <v>71</v>
      </c>
      <c r="G14" s="72">
        <f>'Kulttuuri vertailu'!F31</f>
        <v>66</v>
      </c>
      <c r="H14">
        <v>46</v>
      </c>
      <c r="I14" s="72">
        <f>'Kulttuuri vertailu'!H31</f>
        <v>8</v>
      </c>
      <c r="J14">
        <v>48</v>
      </c>
      <c r="K14" s="72">
        <f>'Kulttuuri vertailu'!J31</f>
        <v>100</v>
      </c>
      <c r="L14">
        <v>11</v>
      </c>
      <c r="M14" s="72">
        <f>'Kulttuuri vertailu'!L31</f>
        <v>85</v>
      </c>
      <c r="N14">
        <v>5</v>
      </c>
      <c r="O14" s="72">
        <f>'Kulttuuri vertailu'!N31</f>
        <v>827</v>
      </c>
      <c r="P14">
        <v>29</v>
      </c>
      <c r="Q14" s="72">
        <f>'Kulttuuri vertailu'!P31</f>
        <v>0</v>
      </c>
      <c r="R14">
        <v>80</v>
      </c>
      <c r="S14" s="72">
        <f>'Kulttuuri vertailu'!R31</f>
        <v>0</v>
      </c>
      <c r="T14">
        <v>104</v>
      </c>
      <c r="U14" s="72">
        <f>'Kulttuuri vertailu'!T31</f>
        <v>0</v>
      </c>
      <c r="V14">
        <v>91</v>
      </c>
      <c r="W14" s="72">
        <f>'Kulttuuri vertailu'!V31</f>
        <v>0</v>
      </c>
      <c r="X14">
        <v>51</v>
      </c>
      <c r="Y14" s="72">
        <f>'Kulttuuri vertailu'!X31</f>
        <v>0</v>
      </c>
    </row>
    <row r="15" spans="1:25" x14ac:dyDescent="0.2">
      <c r="A15" t="s">
        <v>47</v>
      </c>
      <c r="B15">
        <v>1354</v>
      </c>
      <c r="C15" s="72">
        <f>'Kulttuuri vertailu'!B32</f>
        <v>1112</v>
      </c>
      <c r="D15">
        <v>1146</v>
      </c>
      <c r="E15" s="72">
        <f>'Kulttuuri vertailu'!D32</f>
        <v>1398</v>
      </c>
      <c r="F15">
        <v>1238</v>
      </c>
      <c r="G15" s="72">
        <f>'Kulttuuri vertailu'!F32</f>
        <v>925</v>
      </c>
      <c r="H15">
        <v>832</v>
      </c>
      <c r="I15" s="72">
        <f>'Kulttuuri vertailu'!H32</f>
        <v>62</v>
      </c>
      <c r="J15">
        <v>919</v>
      </c>
      <c r="K15" s="72">
        <f>'Kulttuuri vertailu'!J32</f>
        <v>1762</v>
      </c>
      <c r="L15">
        <v>95</v>
      </c>
      <c r="M15" s="72">
        <f>'Kulttuuri vertailu'!L32</f>
        <v>1151</v>
      </c>
      <c r="N15">
        <v>13</v>
      </c>
      <c r="O15" s="72">
        <f>'Kulttuuri vertailu'!N32</f>
        <v>12322</v>
      </c>
      <c r="P15">
        <v>476</v>
      </c>
      <c r="Q15" s="72">
        <f>'Kulttuuri vertailu'!P32</f>
        <v>0</v>
      </c>
      <c r="R15">
        <v>1802</v>
      </c>
      <c r="S15" s="72">
        <f>'Kulttuuri vertailu'!R32</f>
        <v>0</v>
      </c>
      <c r="T15">
        <v>2036</v>
      </c>
      <c r="U15" s="72">
        <f>'Kulttuuri vertailu'!T32</f>
        <v>0</v>
      </c>
      <c r="V15">
        <v>1342</v>
      </c>
      <c r="W15" s="72">
        <f>'Kulttuuri vertailu'!V32</f>
        <v>0</v>
      </c>
      <c r="X15">
        <v>889</v>
      </c>
      <c r="Y15" s="72">
        <f>'Kulttuuri vertailu'!X32</f>
        <v>0</v>
      </c>
    </row>
    <row r="16" spans="1:25" x14ac:dyDescent="0.2">
      <c r="A16" t="s">
        <v>48</v>
      </c>
      <c r="B16">
        <v>79</v>
      </c>
      <c r="C16" s="72">
        <f>'Kulttuuri vertailu'!B33</f>
        <v>78</v>
      </c>
      <c r="D16">
        <v>135</v>
      </c>
      <c r="E16" s="72">
        <f>'Kulttuuri vertailu'!D33</f>
        <v>169</v>
      </c>
      <c r="F16">
        <v>168</v>
      </c>
      <c r="G16" s="72">
        <f>'Kulttuuri vertailu'!F33</f>
        <v>113</v>
      </c>
      <c r="H16">
        <v>169</v>
      </c>
      <c r="I16" s="72">
        <f>'Kulttuuri vertailu'!H33</f>
        <v>11</v>
      </c>
      <c r="J16">
        <v>107</v>
      </c>
      <c r="K16" s="72">
        <f>'Kulttuuri vertailu'!J33</f>
        <v>113</v>
      </c>
      <c r="L16">
        <v>48</v>
      </c>
      <c r="M16" s="72">
        <f>'Kulttuuri vertailu'!L33</f>
        <v>159</v>
      </c>
      <c r="N16">
        <v>32</v>
      </c>
      <c r="O16" s="72">
        <f>'Kulttuuri vertailu'!N33</f>
        <v>1275</v>
      </c>
      <c r="P16">
        <v>49</v>
      </c>
      <c r="Q16" s="72">
        <f>'Kulttuuri vertailu'!P33</f>
        <v>0</v>
      </c>
      <c r="R16">
        <v>149</v>
      </c>
      <c r="S16" s="72">
        <f>'Kulttuuri vertailu'!R33</f>
        <v>0</v>
      </c>
      <c r="T16">
        <v>234</v>
      </c>
      <c r="U16" s="72">
        <f>'Kulttuuri vertailu'!T33</f>
        <v>0</v>
      </c>
      <c r="V16">
        <v>244</v>
      </c>
      <c r="W16" s="72">
        <f>'Kulttuuri vertailu'!V33</f>
        <v>0</v>
      </c>
      <c r="X16">
        <v>103</v>
      </c>
      <c r="Y16" s="72">
        <f>'Kulttuuri vertailu'!X33</f>
        <v>0</v>
      </c>
    </row>
    <row r="17" spans="1:25" x14ac:dyDescent="0.2">
      <c r="A17" t="s">
        <v>49</v>
      </c>
      <c r="B17">
        <v>1182</v>
      </c>
      <c r="C17" s="72">
        <f>'Kulttuuri vertailu'!B34</f>
        <v>1193</v>
      </c>
      <c r="D17">
        <v>2046</v>
      </c>
      <c r="E17" s="72">
        <f>'Kulttuuri vertailu'!D34</f>
        <v>2943</v>
      </c>
      <c r="F17">
        <v>2462</v>
      </c>
      <c r="G17" s="72">
        <f>'Kulttuuri vertailu'!F34</f>
        <v>2717</v>
      </c>
      <c r="H17">
        <v>2781</v>
      </c>
      <c r="I17" s="72">
        <f>'Kulttuuri vertailu'!H34</f>
        <v>192</v>
      </c>
      <c r="J17">
        <v>3855</v>
      </c>
      <c r="K17" s="72">
        <f>'Kulttuuri vertailu'!J34</f>
        <v>3715</v>
      </c>
      <c r="L17">
        <v>583</v>
      </c>
      <c r="M17" s="72">
        <f>'Kulttuuri vertailu'!L34</f>
        <v>4434</v>
      </c>
      <c r="N17">
        <v>242</v>
      </c>
      <c r="O17" s="72">
        <f>'Kulttuuri vertailu'!N34</f>
        <v>27968</v>
      </c>
      <c r="P17">
        <v>1866</v>
      </c>
      <c r="Q17" s="72">
        <f>'Kulttuuri vertailu'!P34</f>
        <v>0</v>
      </c>
      <c r="R17">
        <v>2670</v>
      </c>
      <c r="S17" s="72">
        <f>'Kulttuuri vertailu'!R34</f>
        <v>0</v>
      </c>
      <c r="T17">
        <v>4105</v>
      </c>
      <c r="U17" s="72">
        <f>'Kulttuuri vertailu'!T34</f>
        <v>0</v>
      </c>
      <c r="V17">
        <v>4717</v>
      </c>
      <c r="W17" s="72">
        <f>'Kulttuuri vertailu'!V34</f>
        <v>0</v>
      </c>
      <c r="X17">
        <v>1561</v>
      </c>
      <c r="Y17" s="72">
        <f>'Kulttuuri vertailu'!X34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b e 6 2 d 2 c b - 8 f 3 f - 4 7 4 1 - b 2 f 7 - d a 0 3 d 8 1 f e 0 3 9 "   s q m i d = " d 7 6 3 6 0 0 1 - b 0 1 1 - 4 b 2 f - a 1 f b - e 7 0 6 c d c 1 2 6 6 8 "   x m l n s = " h t t p : / / s c h e m a s . m i c r o s o f t . c o m / D a t a M a s h u p " > A A A A A H w H A A B Q S w M E F A A C A A g A 0 n x t R 4 P I w 5 E W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7 d L y / u 3 c w 3 t v f e 3 z X f P z 4 i 2 J p f t 8 d 3 x / f 2 3 v 4 6 X j n 8 V 3 v 4 8 c n 6 7 J d 1 / n R e b H 9 7 O z x X f P n 4 7 s 6 j q P / J w A A / / 9 Q S w M E F A A C A A g A 0 n x t R w / K 6 a s N A Q A A 6 Q A A A B M A H A B b Q 2 9 u d G V u d F 9 U e X B l c 1 0 u e G 1 s I K I Y A C i g F A A A A A A A A A A A A A A A A A A A A A A A A A A A A O y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T w A A A P / / U E s D B B Q A A g A I A N J 8 b U c q T 7 Y D m w M A A M U M A A A T A B w A R m 9 y b X V s Y X M v U 2 V j d G l v b j E u b S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K a f N o W 1 T J 9 L T 9 3 D 3 / j 5 D d O m n l W 5 7 P 0 T b Y u 1 2 / f V r v p Z 2 m Z t 7 9 x k t L z / B / 9 y + a z n D 4 5 f T f N y / H J u q 7 z Z f v d q n 4 7 q a q 3 W 3 d + 8 f d e Z I v 8 s 4 / s y x 9 9 / 5 d 8 7 6 R a t t T q + y O B 8 e M f f b F e t 3 n b r t P 2 + n q 1 K j 4 i e G + y S Z m P 3 9 T Z s j m v 6 s V J V a 4 X y z f X q 7 z Z k j 5 H v / g X f / R 7 n b 3 6 z v H r N 1 + + P H 7 + k 6 f P v 3 q T 7 u 3 s 7 n 8 0 I j C r P G 3 z d + 0 v G a W / + K M 2 W y w K 8 + l y v Z j k N X 8 + z 8 v o 5 4 s s K 4 s m 9 s J 6 3 s Z e a K v 1 2 y r y + d u 8 + U f / s m j H x T L 6 R V 7 G w D T X 1 z F s y u p t F s W + r r N Y + 5 + u a A o i n / 8 + 3 3 5 z e v r i 9 T / 6 h 0 W + e 3 P 8 k 1 + e v T m l b 8 6 W 7 a f 7 Y 0 z A L / k l d 3 7 j p F g O z V 2 M Z f Y / h G X 2 f 9 Z Z 5 v 6 P W E Z Y x p t k n 2 M 6 H 9 + O Y f i b b H l N 7 G I n 7 f e Z z 4 q G p u 2 6 T d 9 e N 3 l 5 3 b p 5 e 5 H T N 7 P v V M V y q z + 7 o 6 G J + y U j q 1 k G 2 u x T m 4 9 e 5 F f C D h + N 0 M P v V S x n 4 2 f r s v y S u q k d f q + z O n v 7 N i 9 m + T L 9 6 X / 0 L 6 t / m n C 6 b t p / 9 C 9 L F 4 q Q w / d V X t W z v B a w z V Z 0 c I S S 1 3 M 6 y H y W 3 y y D O Y 6 y L G R 5 x j K J 4 w p l A z P v Z q L d z N q 5 D G b P T p c 3 R 8 + z 7 K f z 5 Z K p 7 5 C 3 w z 5 9 t 8 q W M / 5 d v t q 6 F d m o L 5 8 S T s J + q C N m F r V 4 j C 0 O 7 i O L j f v I 4 e U 1 M x h 6 w A y u 7 i O L t Q / f 4 O 8 + 0 5 G 4 D 8 y Y 3 C d m d D 5 W Z p z u M z t i 9 5 E 3 d j f F L y t m V J r g R m Y u 9 + T w V b 6 o L n V u w d Z x f h g 5 U f c A 3 8 w I u x s E K I b W o O C H t D c T u W l G N 0 7 t x k n e N N u b p n 3 j / G / g h E G G G G a M T Q y y k V U 2 8 s w o E B 4 3 z y + K B c 3 T t Z u n d L 2 e 5 W W Z 5 5 6 m e J U v y Y 6 7 6 b 0 N c 8 B C R 6 Y V a j y V v z o i b C c V T f S v T h M 3 t Q x G / + z C M V P M b e S v r r Y w M 8 1 d y V + d J n b C u Y n 8 1 U P Y T L t i z H 9 2 G i k D c A v 8 3 v n a s A F / z 3 9 0 G h h u 4 A b 8 R 4 8 m h i W 4 i f 7 Z a W R Z g 9 v I X 5 0 m A a t w M 4 9 f f M W w r m Y Z z f G 6 T e v i s v D U z e u 8 p F j j V X U F F t n E V 6 M 0 z 6 b z t K 3 X e e B / 9 k A f / j 8 B A A D / / 1 B L A Q I t A B Q A A g A I A N J 8 b U e D y M O R F g E A A P o A A A A S A A A A A A A A A A A A A A A A A A A A A A B D b 2 5 m a W c v U G F j a 2 F n Z S 5 4 b W x Q S w E C L Q A U A A I A C A D S f G 1 H D 8 r p q w 0 B A A D p A A A A E w A A A A A A A A A A A A A A A A B i A Q A A W 0 N v b n R l b n R f V H l w Z X N d L n h t b F B L A Q I t A B Q A A g A I A N J 8 b U c q T 7 Y D m w M A A M U M A A A T A A A A A A A A A A A A A A A A A L w C A A B G b 3 J t d W x h c y 9 T Z W N 0 a W 9 u M S 5 t U E s F B g A A A A A D A A M A w g A A A K Q G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p 4 q A A A A A A A A f C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d W x 1 a 2 t v M V 8 y I i A v P j x F b n R y e S B U e X B l P S J G a W x s U 3 R h d H V z I i B W Y W x 1 Z T 0 i c 0 N v b X B s Z X R l I i A v P j x F b n R y e S B U e X B l P S J G a W x s Q 2 9 1 b n Q i I F Z h b H V l P S J s M T I i I C 8 + P E V u d H J 5 I F R 5 c G U 9 I k Z p b G x F c n J v c k N v d W 5 0 I i B W Y W x 1 Z T 0 i b D A i I C 8 + P E V u d H J 5 I F R 5 c G U 9 I k Z p b G x D b 2 x 1 b W 5 U e X B l c y I g V m F s d W U 9 I n N C Z 1 V G Q l F V R k J R V U Z C U V V G Q l F V R C I g L z 4 8 R W 5 0 c n k g V H l w Z T 0 i R m l s b E N v b H V t b k 5 h b W V z I i B W Y W x 1 Z T 0 i c 1 s m c X V v d D t L S V J K Q V N U T 1 B B T F Z F T F V U I D I w M T Q m c X V v d D s s J n F 1 b 3 Q 7 d G F t b W k m c X V v d D s s J n F 1 b 3 Q 7 a G V s b W k m c X V v d D s s J n F 1 b 3 Q 7 b W F h b G l z J n F 1 b 3 Q 7 L C Z x d W 9 0 O 2 h 1 a H R p J n F 1 b 3 Q 7 L C Z x d W 9 0 O 3 R v d W t v J n F 1 b 3 Q 7 L C Z x d W 9 0 O 2 t l c 8 O k J n F 1 b 3 Q 7 L C Z x d W 9 0 O 2 h l a W 7 D p C Z x d W 9 0 O y w m c X V v d D t l b G 8 m c X V v d D s s J n F 1 b 3 Q 7 c 3 l 5 c y Z x d W 9 0 O y w m c X V v d D t s b 2 t h J n F 1 b 3 Q 7 L C Z x d W 9 0 O 2 1 h c n J h c y Z x d W 9 0 O y w m c X V v d D t q b 3 V s d S Z x d W 9 0 O y w m c X V v d D t Z S F R F R U 5 T w 4 Q m c X V v d D s s J n F 1 b 3 Q 7 V E F W T 0 l U R S Z x d W 9 0 O 1 0 i I C 8 + P E V u d H J 5 I F R 5 c G U 9 I k Z p b G x F c n J v c k N v Z G U i I F Z h b H V l P S J z V W 5 r b m 9 3 b i I g L z 4 8 R W 5 0 c n k g V H l w Z T 0 i R m l s b E x h c 3 R V c G R h d G V k I i B W Y W x 1 Z T 0 i Z D I w M T U t M T E t M T N U M T M 6 M D Q 6 N D Y u M z c 3 N D U z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1 b H V r a 2 8 x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S w m c X V v d D t j b 2 x 1 b W 5 J Z G V u d G l 0 a W V z J n F 1 b 3 Q 7 O l s m c X V v d D t T Z W N 0 a W 9 u M S 9 U Y X V s d W t r b z Q v T X V 1 d G V 0 d H U g d H l 5 c H B p L n t L S V J K Q V N U T 1 B B T F Z F T F V U I D I w M T U s M H 0 m c X V v d D s s J n F 1 b 3 Q 7 U 2 V j d G l v b j E v V G F 1 b H V r a 2 8 x L 0 1 1 d X R l d H R 1 I H R 5 e X B w a S 5 7 d G F t b W k s M X 0 m c X V v d D s s J n F 1 b 3 Q 7 U 2 V j d G l v b j E v V G F 1 b H V r a 2 8 0 L 0 1 1 d X R l d H R 1 I H R 5 e X B w a S 5 7 d G F t b W k s M X 0 m c X V v d D s s J n F 1 b 3 Q 7 U 2 V j d G l v b j E v V G F 1 b H V r a 2 8 x L 0 1 1 d X R l d H R 1 I H R 5 e X B w a S 5 7 a G V s b W k s M n 0 m c X V v d D s s J n F 1 b 3 Q 7 U 2 V j d G l v b j E v V G F 1 b H V r a 2 8 0 L 0 1 1 d X R l d H R 1 I H R 5 e X B w a S 5 7 a G V s b W k s M n 0 m c X V v d D s s J n F 1 b 3 Q 7 U 2 V j d G l v b j E v V G F 1 b H V r a 2 8 x L 0 1 1 d X R l d H R 1 I H R 5 e X B w a S 5 7 b W F h b G l z L D N 9 J n F 1 b 3 Q 7 L C Z x d W 9 0 O 1 N l Y 3 R p b 2 4 x L 1 R h d W x 1 a 2 t v N C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Q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Q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Q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0 L 0 1 1 d X R l d H R 1 I H R 5 e X B w a S 5 7 a G V p b s O k L D d 9 J n F 1 b 3 Q 7 L C Z x d W 9 0 O 1 N l Y 3 R p b 2 4 x L 1 R h d W x 1 a 2 t v M S 9 N d X V 0 Z X R 0 d S B 0 e X l w c G k u e 2 V s b y w 4 f S Z x d W 9 0 O y w m c X V v d D t T Z W N 0 a W 9 u M S 9 U Y X V s d W t r b z Q v T X V 1 d G V 0 d H U g d H l 5 c H B p L n t l b G 8 s O H 0 m c X V v d D s s J n F 1 b 3 Q 7 U 2 V j d G l v b j E v V G F 1 b H V r a 2 8 x L 0 1 1 d X R l d H R 1 I H R 5 e X B w a S 5 7 c 3 l 5 c y w 5 f S Z x d W 9 0 O y w m c X V v d D t T Z W N 0 a W 9 u M S 9 U Y X V s d W t r b z Q v T X V 1 d G V 0 d H U g d H l 5 c H B p L n t z e X l z L D l 9 J n F 1 b 3 Q 7 L C Z x d W 9 0 O 1 N l Y 3 R p b 2 4 x L 1 R h d W x 1 a 2 t v M S 9 N d X V 0 Z X R 0 d S B 0 e X l w c G k u e 2 x v a 2 E s M T B 9 J n F 1 b 3 Q 7 L C Z x d W 9 0 O 1 N l Y 3 R p b 2 4 x L 1 R h d W x 1 a 2 t v N C 9 N d X V 0 Z X R 0 d S B 0 e X l w c G k u e 2 x v a 2 E s M T B 9 J n F 1 b 3 Q 7 L C Z x d W 9 0 O 1 N l Y 3 R p b 2 4 x L 1 R h d W x 1 a 2 t v M S 9 N d X V 0 Z X R 0 d S B 0 e X l w c G k u e 2 1 h c n J h c y w x M X 0 m c X V v d D s s J n F 1 b 3 Q 7 U 2 V j d G l v b j E v V G F 1 b H V r a 2 8 0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0 L 0 1 1 d X R l d H R 1 I H R 5 e X B w a S 5 7 a m 9 1 b H U s M T J 9 J n F 1 b 3 Q 7 L C Z x d W 9 0 O 1 N l Y 3 R p b 2 4 x L 1 R h d W x 1 a 2 t v M S 9 N d X V 0 Z X R 0 d S B 0 e X l w c G k u e 1 l I V E V F T l P D h C w x M 3 0 m c X V v d D s s J n F 1 b 3 Q 7 U 2 V j d G l v b j E v V G F 1 b H V r a 2 8 0 L 0 1 1 d X R l d H R 1 I H R 5 e X B w a S 5 7 W U h U R U V O U 8 O E L D E z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G F 1 b H V r a 2 8 0 L 0 1 1 d X R l d H R 1 I H R 5 e X B w a S 5 7 S 0 l S S k F T V E 9 Q Q U x W R U x V V C A y M D E 1 L D B 9 J n F 1 b 3 Q 7 L C Z x d W 9 0 O 1 N l Y 3 R p b 2 4 x L 1 R h d W x 1 a 2 t v M S 9 N d X V 0 Z X R 0 d S B 0 e X l w c G k u e 3 R h b W 1 p L D F 9 J n F 1 b 3 Q 7 L C Z x d W 9 0 O 1 N l Y 3 R p b 2 4 x L 1 R h d W x 1 a 2 t v N C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N C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Q v T X V 1 d G V 0 d H U g d H l 5 c H B p L n t t Y W F s a X M s M 3 0 m c X V v d D s s J n F 1 b 3 Q 7 U 2 V j d G l v b j E v V G F 1 b H V r a 2 8 x L 0 1 1 d X R l d H R 1 I H R 5 e X B w a S 5 7 a H V o d G k s N H 0 m c X V v d D s s J n F 1 b 3 Q 7 U 2 V j d G l v b j E v V G F 1 b H V r a 2 8 0 L 0 1 1 d X R l d H R 1 I H R 5 e X B w a S 5 7 a H V o d G k s N H 0 m c X V v d D s s J n F 1 b 3 Q 7 U 2 V j d G l v b j E v V G F 1 b H V r a 2 8 x L 0 1 1 d X R l d H R 1 I H R 5 e X B w a S 5 7 d G 9 1 a 2 8 s N X 0 m c X V v d D s s J n F 1 b 3 Q 7 U 2 V j d G l v b j E v V G F 1 b H V r a 2 8 0 L 0 1 1 d X R l d H R 1 I H R 5 e X B w a S 5 7 d G 9 1 a 2 8 s N X 0 m c X V v d D s s J n F 1 b 3 Q 7 U 2 V j d G l v b j E v V G F 1 b H V r a 2 8 x L 0 1 1 d X R l d H R 1 I H R 5 e X B w a S 5 7 a 2 V z w 6 Q s N n 0 m c X V v d D s s J n F 1 b 3 Q 7 U 2 V j d G l v b j E v V G F 1 b H V r a 2 8 0 L 0 1 1 d X R l d H R 1 I H R 5 e X B w a S 5 7 a 2 V z w 6 Q s N n 0 m c X V v d D s s J n F 1 b 3 Q 7 U 2 V j d G l v b j E v V G F 1 b H V r a 2 8 x L 0 1 1 d X R l d H R 1 I H R 5 e X B w a S 5 7 a G V p b s O k L D d 9 J n F 1 b 3 Q 7 L C Z x d W 9 0 O 1 N l Y 3 R p b 2 4 x L 1 R h d W x 1 a 2 t v N C 9 N d X V 0 Z X R 0 d S B 0 e X l w c G k u e 2 h l a W 7 D p C w 3 f S Z x d W 9 0 O y w m c X V v d D t T Z W N 0 a W 9 u M S 9 U Y X V s d W t r b z E v T X V 1 d G V 0 d H U g d H l 5 c H B p L n t l b G 8 s O H 0 m c X V v d D s s J n F 1 b 3 Q 7 U 2 V j d G l v b j E v V G F 1 b H V r a 2 8 0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0 L 0 1 1 d X R l d H R 1 I H R 5 e X B w a S 5 7 c 3 l 5 c y w 5 f S Z x d W 9 0 O y w m c X V v d D t T Z W N 0 a W 9 u M S 9 U Y X V s d W t r b z E v T X V 1 d G V 0 d H U g d H l 5 c H B p L n t s b 2 t h L D E w f S Z x d W 9 0 O y w m c X V v d D t T Z W N 0 a W 9 u M S 9 U Y X V s d W t r b z Q v T X V 1 d G V 0 d H U g d H l 5 c H B p L n t s b 2 t h L D E w f S Z x d W 9 0 O y w m c X V v d D t T Z W N 0 a W 9 u M S 9 U Y X V s d W t r b z E v T X V 1 d G V 0 d H U g d H l 5 c H B p L n t t Y X J y Y X M s M T F 9 J n F 1 b 3 Q 7 L C Z x d W 9 0 O 1 N l Y 3 R p b 2 4 x L 1 R h d W x 1 a 2 t v N C 9 N d X V 0 Z X R 0 d S B 0 e X l w c G k u e 2 1 h c n J h c y w x M X 0 m c X V v d D s s J n F 1 b 3 Q 7 U 2 V j d G l v b j E v V G F 1 b H V r a 2 8 x L 0 1 1 d X R l d H R 1 I H R 5 e X B w a S 5 7 a m 9 1 b H U s M T J 9 J n F 1 b 3 Q 7 L C Z x d W 9 0 O 1 N l Y 3 R p b 2 4 x L 1 R h d W x 1 a 2 t v N C 9 N d X V 0 Z X R 0 d S B 0 e X l w c G k u e 2 p v d W x 1 L D E y f S Z x d W 9 0 O y w m c X V v d D t T Z W N 0 a W 9 u M S 9 U Y X V s d W t r b z E v T X V 1 d G V 0 d H U g d H l 5 c H B p L n t Z S F R F R U 5 T w 4 Q s M T N 9 J n F 1 b 3 Q 7 L C Z x d W 9 0 O 1 N l Y 3 R p b 2 4 x L 1 R h d W x 1 a 2 t v N C 9 N d X V 0 Z X R 0 d S B 0 e X l w c G k u e 1 l I V E V F T l P D h C w x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X 0 i I C 8 + P E V u d H J 5 I F R 5 c G U 9 I k Z p b G x M Y X N 0 V X B k Y X R l Z C I g V m F s d W U 9 I m Q y M D E 1 L T E x L T E z V D E z O j M 1 O j Q z L j I 5 O T k 1 N T d a I i A v P j x F b n R y e S B U e X B l P S J G a W x s R X J y b 3 J D b 2 R l I i B W Y W x 1 Z T 0 i c 1 V u a 2 5 v d 2 4 i I C 8 + P E V u d H J 5 I F R 5 c G U 9 I k Z p b G x D b 2 x 1 b W 5 O Y W 1 l c y I g V m F s d W U 9 I n N b J n F 1 b 3 Q 7 S 0 l S S k F T V E 9 Q Q U x W R U x V V C A y M D E 1 J n F 1 b 3 Q 7 L C Z x d W 9 0 O z I w M T Q g d G F t b W k m c X V v d D s s J n F 1 b 3 Q 7 d G F t b W k m c X V v d D s s J n F 1 b 3 Q 7 M j A x N C 5 o Z W x t a S Z x d W 9 0 O y w m c X V v d D t o Z W x t a S Z x d W 9 0 O y w m c X V v d D s y M D E 0 I G 1 h Y W x p c y Z x d W 9 0 O y w m c X V v d D t t Y W F s a X M m c X V v d D s s J n F 1 b 3 Q 7 M j A x N C B o d W h 0 a S Z x d W 9 0 O y w m c X V v d D t o d W h 0 a S Z x d W 9 0 O y w m c X V v d D s y M D E 0 L n R v d W t v J n F 1 b 3 Q 7 L C Z x d W 9 0 O 3 R v d W t v J n F 1 b 3 Q 7 L C Z x d W 9 0 O z I w M T Q u a 2 V z w 6 Q m c X V v d D s s J n F 1 b 3 Q 7 a 2 V z w 6 Q m c X V v d D s s J n F 1 b 3 Q 7 M j A x N C 5 o Z W l u w 6 Q m c X V v d D s s J n F 1 b 3 Q 7 a G V p b s O k J n F 1 b 3 Q 7 L C Z x d W 9 0 O z I w M T Q u Z W x v J n F 1 b 3 Q 7 L C Z x d W 9 0 O 2 V s b y Z x d W 9 0 O y w m c X V v d D s y M D E 0 L n N 5 e X M m c X V v d D s s J n F 1 b 3 Q 7 c 3 l 5 c y Z x d W 9 0 O y w m c X V v d D s y M D E 0 L m x v a 2 E m c X V v d D s s J n F 1 b 3 Q 7 b G 9 r Y S Z x d W 9 0 O y w m c X V v d D s y M D E 0 L m 1 h c n J h c y Z x d W 9 0 O y w m c X V v d D t t Y X J y Y X M m c X V v d D s s J n F 1 b 3 Q 7 M j A x N C 5 q b 3 V s d S Z x d W 9 0 O y w m c X V v d D t q b 3 V s d S Z x d W 9 0 O y w m c X V v d D s y M D E 0 L l l I V E V F T l P D h C Z x d W 9 0 O y w m c X V v d D t Z S F R F R U 5 T w 4 Q m c X V v d D t d I i A v P j x F b n R y e S B U e X B l P S J G a W x s Q 2 9 s d W 1 u V H l w Z X M i I F Z h b H V l P S J z Q m d V R k J R V U Z C U V V G Q l F V R k J R V U Z C U V V G Q l F V R k J R T U Z B d 1 V G I i A v P j x F b n R y e S B U e X B l P S J G a W x s R X J y b 3 J D b 3 V u d C I g V m F s d W U 9 I m w w I i A v P j x F b n R y e S B U e X B l P S J G a W x s Q 2 9 1 b n Q i I F Z h b H V l P S J s M T I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1 R h d W x 1 a 2 t v N F 8 y I i A v P j x F b n R y e S B U e X B l P S J R d W V y e U l E I i B W Y W x 1 Z T 0 i c 2 F m Z D Q z N z E 2 L W N i Y m E t N D h j N S 1 i O W V m L T I 1 M z F h Z m J l N z l k N y I g L z 4 8 L 1 N 0 Y W J s Z U V u d H J p Z X M + P C 9 J d G V t P j x J d G V t P j x J d G V t T G 9 j Y X R p b 2 4 + P E l 0 Z W 1 U e X B l P k Z v c m 1 1 b G E 8 L 0 l 0 Z W 1 U e X B l P j x J d G V t U G F 0 a D 5 T Z W N 0 a W 9 u M S 9 U Y X V s d W t r b z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Z a G R p c 3 R l d H l 0 J T I w a 3 l z Z W x 5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0 x h Y W p l b m 5 l d H R 1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O a W 1 l d H R 5 J T I w c 2 F y Y W t r Z W V 0 J T I w d X V k Z W x s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N 1 b 2 R h d G V 0 d X Q l M j B y a X Z p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A b C / B D 2 H T I m 5 W 5 Y d p j j b A A A A A A I A A A A A A A N m A A D A A A A A E A A A A L C c Y W 9 a B 3 s A a y / 7 b c T q M p 8 A A A A A B I A A A K A A A A A Q A A A A D Y + 8 C c O c J a 7 x B D J j / f w J 3 V A A A A D D G 5 L c z W 3 1 h x W y 2 J a y K X Q b / j 4 H F U I Q b F R + Y j r N / 5 o l n U t K U U 3 2 3 W O 2 Y r 2 v c J 0 c K T u + p G u n T d c h c U N f i U x o q r + 6 R V k c 8 j W p z r U + T y o M l D N o c x Q A A A D m G S s k s P K A z y O q m 4 + + 7 g d p D I b P R w = = < / D a t a M a s h u p > 
</file>

<file path=customXml/itemProps1.xml><?xml version="1.0" encoding="utf-8"?>
<ds:datastoreItem xmlns:ds="http://schemas.openxmlformats.org/officeDocument/2006/customXml" ds:itemID="{0CAD5678-D00B-401C-A27B-E7D5CC3243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1</vt:i4>
      </vt:variant>
    </vt:vector>
  </HeadingPairs>
  <TitlesOfParts>
    <vt:vector size="13" baseType="lpstr">
      <vt:lpstr>Otsikko</vt:lpstr>
      <vt:lpstr>Kirjasto</vt:lpstr>
      <vt:lpstr>Museo</vt:lpstr>
      <vt:lpstr>Orkesteri</vt:lpstr>
      <vt:lpstr>Kulttuuri vertailu</vt:lpstr>
      <vt:lpstr>Liikunta</vt:lpstr>
      <vt:lpstr>Nuoriso</vt:lpstr>
      <vt:lpstr>Kulttuuri 2014,2015</vt:lpstr>
      <vt:lpstr>Taul5</vt:lpstr>
      <vt:lpstr>Taul2</vt:lpstr>
      <vt:lpstr>Taul3</vt:lpstr>
      <vt:lpstr>Taul4</vt:lpstr>
      <vt:lpstr>Kirjasto!Print_Area</vt:lpstr>
    </vt:vector>
  </TitlesOfParts>
  <Company>Turun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2016-06-06T12:01:22Z</cp:lastPrinted>
  <dcterms:created xsi:type="dcterms:W3CDTF">2011-04-26T11:05:32Z</dcterms:created>
  <dcterms:modified xsi:type="dcterms:W3CDTF">2016-06-10T07:19:56Z</dcterms:modified>
</cp:coreProperties>
</file>