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siekkin\Desktop\Lautakunnan tekstit\"/>
    </mc:Choice>
  </mc:AlternateContent>
  <xr:revisionPtr revIDLastSave="0" documentId="8_{C9055B9C-D0DA-4D68-8BC8-96692BEB77FA}" xr6:coauthVersionLast="47" xr6:coauthVersionMax="47" xr10:uidLastSave="{00000000-0000-0000-0000-000000000000}"/>
  <bookViews>
    <workbookView xWindow="-110" yWindow="-110" windowWidth="19420" windowHeight="10420" xr2:uid="{44428419-C115-404C-B742-C1CA366E7AFE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7" i="1" l="1"/>
  <c r="H126" i="1" l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I126" i="1" l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J111" i="1" s="1"/>
  <c r="I110" i="1"/>
  <c r="I109" i="1"/>
  <c r="I108" i="1"/>
  <c r="I107" i="1"/>
  <c r="I106" i="1"/>
  <c r="I105" i="1"/>
  <c r="I104" i="1"/>
  <c r="I103" i="1"/>
  <c r="I102" i="1"/>
  <c r="I101" i="1"/>
  <c r="I100" i="1"/>
  <c r="I99" i="1"/>
  <c r="J99" i="1" s="1"/>
  <c r="I98" i="1"/>
  <c r="I97" i="1"/>
  <c r="I96" i="1"/>
  <c r="I95" i="1"/>
  <c r="I94" i="1"/>
  <c r="I93" i="1"/>
  <c r="I92" i="1"/>
  <c r="I91" i="1"/>
  <c r="I90" i="1"/>
  <c r="I89" i="1"/>
  <c r="J89" i="1" s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J61" i="1" s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J45" i="1" s="1"/>
  <c r="I44" i="1"/>
  <c r="I43" i="1"/>
  <c r="I42" i="1"/>
  <c r="I41" i="1"/>
  <c r="I40" i="1"/>
  <c r="I39" i="1"/>
  <c r="I38" i="1"/>
  <c r="I37" i="1"/>
  <c r="I36" i="1"/>
  <c r="I35" i="1"/>
  <c r="J35" i="1" s="1"/>
  <c r="I34" i="1"/>
  <c r="I33" i="1"/>
  <c r="J33" i="1" s="1"/>
  <c r="I32" i="1"/>
  <c r="J32" i="1" s="1"/>
  <c r="I31" i="1"/>
  <c r="I30" i="1"/>
  <c r="I29" i="1"/>
  <c r="I28" i="1"/>
  <c r="I27" i="1"/>
  <c r="J27" i="1" s="1"/>
  <c r="I26" i="1"/>
  <c r="I25" i="1"/>
  <c r="I24" i="1"/>
  <c r="I23" i="1"/>
  <c r="I22" i="1"/>
  <c r="I21" i="1"/>
  <c r="J21" i="1" s="1"/>
  <c r="I20" i="1"/>
  <c r="I19" i="1"/>
  <c r="I18" i="1"/>
  <c r="I17" i="1"/>
  <c r="I16" i="1"/>
  <c r="I15" i="1"/>
  <c r="I14" i="1"/>
  <c r="I13" i="1"/>
  <c r="I12" i="1"/>
  <c r="I11" i="1"/>
  <c r="I10" i="1"/>
  <c r="J10" i="1" s="1"/>
  <c r="I9" i="1"/>
  <c r="I8" i="1"/>
  <c r="I7" i="1"/>
  <c r="I6" i="1"/>
  <c r="I5" i="1"/>
  <c r="I4" i="1"/>
  <c r="J4" i="1" s="1"/>
  <c r="J48" i="1"/>
  <c r="J28" i="1"/>
  <c r="F142" i="1"/>
  <c r="E143" i="1" s="1"/>
  <c r="E127" i="1"/>
  <c r="D127" i="1"/>
  <c r="C127" i="1"/>
  <c r="F99" i="1"/>
  <c r="F33" i="1"/>
  <c r="F107" i="1"/>
  <c r="F71" i="1"/>
  <c r="F45" i="1"/>
  <c r="F28" i="1"/>
  <c r="F21" i="1"/>
  <c r="F10" i="1"/>
  <c r="F111" i="1"/>
  <c r="F89" i="1"/>
  <c r="F90" i="1"/>
  <c r="F48" i="1"/>
  <c r="F27" i="1"/>
  <c r="F4" i="1"/>
  <c r="F5" i="1"/>
  <c r="F61" i="1"/>
  <c r="F35" i="1"/>
  <c r="F32" i="1"/>
  <c r="F149" i="1"/>
  <c r="F148" i="1"/>
  <c r="F145" i="1"/>
  <c r="E146" i="1" s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0" i="1"/>
  <c r="F69" i="1"/>
  <c r="F68" i="1"/>
  <c r="F67" i="1"/>
  <c r="F66" i="1"/>
  <c r="F65" i="1"/>
  <c r="F64" i="1"/>
  <c r="F63" i="1"/>
  <c r="F62" i="1"/>
  <c r="F60" i="1"/>
  <c r="F59" i="1"/>
  <c r="F58" i="1"/>
  <c r="F57" i="1"/>
  <c r="F56" i="1"/>
  <c r="F55" i="1"/>
  <c r="F54" i="1"/>
  <c r="F53" i="1"/>
  <c r="F52" i="1"/>
  <c r="F51" i="1"/>
  <c r="F50" i="1"/>
  <c r="F49" i="1"/>
  <c r="F47" i="1"/>
  <c r="F46" i="1"/>
  <c r="F44" i="1"/>
  <c r="F43" i="1"/>
  <c r="F42" i="1"/>
  <c r="F41" i="1"/>
  <c r="F40" i="1"/>
  <c r="F39" i="1"/>
  <c r="F38" i="1"/>
  <c r="F37" i="1"/>
  <c r="F36" i="1"/>
  <c r="F34" i="1"/>
  <c r="F31" i="1"/>
  <c r="F30" i="1"/>
  <c r="F29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F6" i="1"/>
  <c r="D143" i="1" l="1"/>
  <c r="C143" i="1"/>
  <c r="F127" i="1"/>
  <c r="G127" i="1"/>
  <c r="I127" i="1"/>
  <c r="H127" i="1"/>
  <c r="J107" i="1"/>
  <c r="J71" i="1"/>
  <c r="J90" i="1"/>
  <c r="J102" i="1"/>
  <c r="J74" i="1"/>
  <c r="J80" i="1"/>
  <c r="J87" i="1"/>
  <c r="J6" i="1"/>
  <c r="J95" i="1"/>
  <c r="J18" i="1"/>
  <c r="J26" i="1"/>
  <c r="J36" i="1"/>
  <c r="J42" i="1"/>
  <c r="J5" i="1"/>
  <c r="J118" i="1"/>
  <c r="J16" i="1"/>
  <c r="J24" i="1"/>
  <c r="J40" i="1"/>
  <c r="J125" i="1"/>
  <c r="J55" i="1"/>
  <c r="D146" i="1"/>
  <c r="J62" i="1"/>
  <c r="J70" i="1"/>
  <c r="J84" i="1"/>
  <c r="J100" i="1"/>
  <c r="J106" i="1"/>
  <c r="J115" i="1"/>
  <c r="J123" i="1"/>
  <c r="J65" i="1"/>
  <c r="J25" i="1"/>
  <c r="J34" i="1"/>
  <c r="J41" i="1"/>
  <c r="J49" i="1"/>
  <c r="J15" i="1"/>
  <c r="J23" i="1"/>
  <c r="J57" i="1"/>
  <c r="J56" i="1"/>
  <c r="J9" i="1"/>
  <c r="C146" i="1"/>
  <c r="J11" i="1"/>
  <c r="J14" i="1"/>
  <c r="J19" i="1"/>
  <c r="J22" i="1"/>
  <c r="J29" i="1"/>
  <c r="J39" i="1"/>
  <c r="J43" i="1"/>
  <c r="J46" i="1"/>
  <c r="J50" i="1"/>
  <c r="J53" i="1"/>
  <c r="J58" i="1"/>
  <c r="J13" i="1"/>
  <c r="J64" i="1"/>
  <c r="J67" i="1"/>
  <c r="J73" i="1"/>
  <c r="J76" i="1"/>
  <c r="J79" i="1"/>
  <c r="J82" i="1"/>
  <c r="J86" i="1"/>
  <c r="J94" i="1"/>
  <c r="J97" i="1"/>
  <c r="J101" i="1"/>
  <c r="J109" i="1"/>
  <c r="J112" i="1"/>
  <c r="J117" i="1"/>
  <c r="J120" i="1"/>
  <c r="J7" i="1"/>
  <c r="J31" i="1"/>
  <c r="J38" i="1"/>
  <c r="J44" i="1"/>
  <c r="J52" i="1"/>
  <c r="J69" i="1"/>
  <c r="J83" i="1"/>
  <c r="J92" i="1"/>
  <c r="J105" i="1"/>
  <c r="J114" i="1"/>
  <c r="J122" i="1"/>
  <c r="J47" i="1"/>
  <c r="J54" i="1"/>
  <c r="J8" i="1"/>
  <c r="J12" i="1"/>
  <c r="J20" i="1"/>
  <c r="J30" i="1"/>
  <c r="J37" i="1"/>
  <c r="J51" i="1"/>
  <c r="J59" i="1"/>
  <c r="J66" i="1"/>
  <c r="J75" i="1"/>
  <c r="J81" i="1"/>
  <c r="J88" i="1"/>
  <c r="J96" i="1"/>
  <c r="J103" i="1"/>
  <c r="J110" i="1"/>
  <c r="J119" i="1"/>
  <c r="J126" i="1"/>
  <c r="J17" i="1"/>
  <c r="J60" i="1"/>
  <c r="J63" i="1"/>
  <c r="J68" i="1"/>
  <c r="J72" i="1"/>
  <c r="J77" i="1"/>
  <c r="J78" i="1"/>
  <c r="J85" i="1"/>
  <c r="J91" i="1"/>
  <c r="J93" i="1"/>
  <c r="J98" i="1"/>
  <c r="J104" i="1"/>
  <c r="J108" i="1"/>
  <c r="J113" i="1"/>
  <c r="J116" i="1"/>
  <c r="J121" i="1"/>
  <c r="J124" i="1"/>
  <c r="F128" i="1"/>
  <c r="J128" i="1" l="1"/>
  <c r="F143" i="1"/>
  <c r="J127" i="1"/>
  <c r="F146" i="1"/>
</calcChain>
</file>

<file path=xl/sharedStrings.xml><?xml version="1.0" encoding="utf-8"?>
<sst xmlns="http://schemas.openxmlformats.org/spreadsheetml/2006/main" count="158" uniqueCount="157">
  <si>
    <t>Liikuntalautakunnan avustukset: Liikunta- ja urheiluseurojen toiminta-avustus</t>
  </si>
  <si>
    <t>Toiminta-avustus urheiluseurat 2025</t>
  </si>
  <si>
    <t>KOKONAISBUDJETTI 504 000€</t>
  </si>
  <si>
    <t>Hakijan nimi</t>
  </si>
  <si>
    <t>PISTEET lapset</t>
  </si>
  <si>
    <t>PISTEET nuoret</t>
  </si>
  <si>
    <t>PISTEET aikuiset</t>
  </si>
  <si>
    <t>YHTEENSÄ pisteet 2025</t>
  </si>
  <si>
    <t>EUROA lapset</t>
  </si>
  <si>
    <t>EUROA nuoret</t>
  </si>
  <si>
    <t>EUROA aikuiset</t>
  </si>
  <si>
    <t>EHDOTUS € v.2025</t>
  </si>
  <si>
    <t>PISTEET v.2024</t>
  </si>
  <si>
    <t>PÄÄTÖS € v.2024</t>
  </si>
  <si>
    <t>6-0</t>
  </si>
  <si>
    <t>Aboa Aquanauts ry</t>
  </si>
  <si>
    <t>Aboa WaterSports ry</t>
  </si>
  <si>
    <t>Academic Football Club Campus ry</t>
  </si>
  <si>
    <t>Aerial Unlimited ry</t>
  </si>
  <si>
    <t>Agility-Team Turku ry</t>
  </si>
  <si>
    <t>Aikido Dojo Turku ry, Aikido Dojo Åbo rf</t>
  </si>
  <si>
    <t>Airiston Salibandy ry</t>
  </si>
  <si>
    <t>ARCUS R.Y.</t>
  </si>
  <si>
    <t>Aura Golf ry, ruotsiksi Aura Golf rf</t>
  </si>
  <si>
    <t>Bailes Cubanos - Turun seudun salsa ry</t>
  </si>
  <si>
    <t>Basketball Club Turku ry</t>
  </si>
  <si>
    <t>BMX Turku ry</t>
  </si>
  <si>
    <t>Budokwai ry</t>
  </si>
  <si>
    <t>Bulls Turku ry</t>
  </si>
  <si>
    <t>Copper Hill Curling Club ry</t>
  </si>
  <si>
    <t>DC Diamond ry</t>
  </si>
  <si>
    <t>Dirty River Roller Derby ry</t>
  </si>
  <si>
    <t>FBC Turku ry</t>
  </si>
  <si>
    <t>Finnfighters' Gym ry</t>
  </si>
  <si>
    <t>Football Club International Turku ry</t>
  </si>
  <si>
    <t>Fotbollsföreningen ÅIFK rf</t>
  </si>
  <si>
    <t>Friidrottsföreningen ÅIFK rf</t>
  </si>
  <si>
    <t>Frisbeegolfseura FORE Turku ry</t>
  </si>
  <si>
    <t>Functio Laesa r.y.</t>
  </si>
  <si>
    <t>Handbollsföreningen ÅIFK rf</t>
  </si>
  <si>
    <t>Harjattula Golf &amp; Country Club ry</t>
  </si>
  <si>
    <t>Hirvensalon Voimistelu- ja Urheiluseura Heitto ry</t>
  </si>
  <si>
    <t>Hunks Basketball Club ry</t>
  </si>
  <si>
    <t>Hutikuti ry</t>
  </si>
  <si>
    <t>Kiekko-67 juniorikiekko ry</t>
  </si>
  <si>
    <t>Konkarit r.y.</t>
  </si>
  <si>
    <t>KRAV MAGA TURKU</t>
  </si>
  <si>
    <t>Kyokushin Karate Turku Finland ry</t>
  </si>
  <si>
    <t>Lahjan Tytöt ry</t>
  </si>
  <si>
    <t>Lounais-Suomen Kiipeilykerho Kruxi ry</t>
  </si>
  <si>
    <t>Maarian Mahti r.y.</t>
  </si>
  <si>
    <t>Nesteen Soutajat - NESTE Rowing Club r.y.</t>
  </si>
  <si>
    <t>Paattisten Pamaus r.y.</t>
  </si>
  <si>
    <t>Potku -79 r.y.</t>
  </si>
  <si>
    <t>Pyrkivä Gymnastics ry</t>
  </si>
  <si>
    <t>Reigando Budo ry</t>
  </si>
  <si>
    <t>Rendaino r.y.</t>
  </si>
  <si>
    <t>Runosmäen Urheilijat ry</t>
  </si>
  <si>
    <t>Saaristomeren Melojat ry</t>
  </si>
  <si>
    <t>Saaronniemen Saukot ry</t>
  </si>
  <si>
    <t>Salibandyseura TVA ry</t>
  </si>
  <si>
    <t>Samba Carioca ry</t>
  </si>
  <si>
    <t>Skating Club Turku ry / Skating Club Åbo rf</t>
  </si>
  <si>
    <t>Tanssiseura Sekahaku ry</t>
  </si>
  <si>
    <t>Tanssiurheiluseura Bolero ry</t>
  </si>
  <si>
    <t>THE FINN-ASIA CRICKET ASSOCIATION/ SUOMI-AASIA KRIKETTI YHDISTYS ry</t>
  </si>
  <si>
    <t>TPS Juniorijalkapallo ry</t>
  </si>
  <si>
    <t>TPS Juniorijääkiekko ry</t>
  </si>
  <si>
    <t>TPS Keilaajat ry</t>
  </si>
  <si>
    <t>TPS Salibandy ry</t>
  </si>
  <si>
    <t>Turku Aikikai ry</t>
  </si>
  <si>
    <t>Turku Beach Volley ry</t>
  </si>
  <si>
    <t>Turku Disco &amp; Show Dancers ry</t>
  </si>
  <si>
    <t>Turku Thai-Boxing Club r.y.</t>
  </si>
  <si>
    <t>Turku-Pesis ry</t>
  </si>
  <si>
    <t>Turun Atleettiklubi ry</t>
  </si>
  <si>
    <t>Turun Avantouimarit r.y.</t>
  </si>
  <si>
    <t>Turun Bandy-Seura TBS ry</t>
  </si>
  <si>
    <t>Turun Cheerleadingseura Smash ry</t>
  </si>
  <si>
    <t>Turun Erotuomarikerho ry</t>
  </si>
  <si>
    <t>Turun Flamenco ry, Åbo Flamenco rf</t>
  </si>
  <si>
    <t>Turun Hapkido-seura ry</t>
  </si>
  <si>
    <t>Turun Historiallisen Miekkailun Seura ry</t>
  </si>
  <si>
    <t>Turun Joogayhdistys ry</t>
  </si>
  <si>
    <t>Turun Judoseura ry</t>
  </si>
  <si>
    <t>Turun Ju-jutsuseura ry</t>
  </si>
  <si>
    <t>Turun Jyry ry</t>
  </si>
  <si>
    <t>Turun Jääkiekkotuomarit ry</t>
  </si>
  <si>
    <t>Turun Keilailuliitto - Åbo Bowlingförbund r.y.</t>
  </si>
  <si>
    <t>Turun Kontaktikarateseura ry, Åbo Kontaktkarateclub rf</t>
  </si>
  <si>
    <t>Turun Kuurojen Urheiluseura Valpas r.y.</t>
  </si>
  <si>
    <t>Turun Latu ry</t>
  </si>
  <si>
    <t>Turun Liikuntaseura ry</t>
  </si>
  <si>
    <t>Turun Miekkailijat ry, Åbo Fäktare rf</t>
  </si>
  <si>
    <t>Turun Moottorikerho ry, Åbo Motorklubb rf</t>
  </si>
  <si>
    <t>Turun Naisvoimistelijat ry</t>
  </si>
  <si>
    <t>Turun Nappulaliiga r.y.</t>
  </si>
  <si>
    <t>Turun Nuorten Miesten Kristillinen Yhdistys ry</t>
  </si>
  <si>
    <t>Turun Pallokerho ry</t>
  </si>
  <si>
    <t>Turun Parkour Oppimiskeskus ry</t>
  </si>
  <si>
    <t>Turun Pétanque -seura ry</t>
  </si>
  <si>
    <t>Turun Pursiseura ry</t>
  </si>
  <si>
    <t>Turun Pyrkivä r.y.</t>
  </si>
  <si>
    <t>Turun Ratsastajat - Åbo Ryttare r.y.</t>
  </si>
  <si>
    <t>Turun Riennon Taitoluistelu ry</t>
  </si>
  <si>
    <t>Turun Riennon Voimistelu ry</t>
  </si>
  <si>
    <t>Turun Senioriurheilijat ry</t>
  </si>
  <si>
    <t>Turun Seudun Agilityurheilijat ry</t>
  </si>
  <si>
    <t>Turun Seudun Ampujat ry</t>
  </si>
  <si>
    <t>Turun Shakinystävät ry, ruotsiksi Åbo Schackvänner rf</t>
  </si>
  <si>
    <t>Turun Sirkus ry</t>
  </si>
  <si>
    <t>Turun Sulka ry</t>
  </si>
  <si>
    <t>Turun Suunnistajat r.y.</t>
  </si>
  <si>
    <t>Turun Taekwondo ry</t>
  </si>
  <si>
    <t>Turun Työväen Shakkikerho ry</t>
  </si>
  <si>
    <t>Turun Työväen Voimailijat ry</t>
  </si>
  <si>
    <t>Turun Uimarit ry</t>
  </si>
  <si>
    <t>Turun Urheilukiipeilijät ry</t>
  </si>
  <si>
    <t>Turun Urheiluliitto r.y.</t>
  </si>
  <si>
    <t>Turun Urheiluratsastajat ry</t>
  </si>
  <si>
    <t>Turun Voimamiehet r.y.</t>
  </si>
  <si>
    <t>Turun Voimistelijat r.y.</t>
  </si>
  <si>
    <t>Turun Weikot ry</t>
  </si>
  <si>
    <t>Turun Wushu Kungfu Seura ry</t>
  </si>
  <si>
    <t>TVS-Tennis ry</t>
  </si>
  <si>
    <t>Työväen voimistelu- ja urheiluseura Turun Kisa-Veikot ry</t>
  </si>
  <si>
    <t>Työväen voimistelu- ja urheiluseura Turun Teräs ry</t>
  </si>
  <si>
    <t>Uinti Turku - Åbo Simning ry / Uinti Turku - Åbo Simning rf</t>
  </si>
  <si>
    <t>Unity Cheer ry</t>
  </si>
  <si>
    <t>Varsinais-Suomen Rhönradvoimistelijat ry</t>
  </si>
  <si>
    <t>Voimistelu- ja Urheiluseura Turun Rientävä ry</t>
  </si>
  <si>
    <t>Voimistelu-ja Urheiluseura Maarian Reipas ry</t>
  </si>
  <si>
    <t>V-S Masters ry</t>
  </si>
  <si>
    <t>Well-Parrat ry</t>
  </si>
  <si>
    <t>Åbo Club de Fútbol ry</t>
  </si>
  <si>
    <t>Åbo Lawn-Tennis Klubb rf</t>
  </si>
  <si>
    <t>ÅBO TURNFÖRENING R.F.</t>
  </si>
  <si>
    <t>YHTEENSÄ</t>
  </si>
  <si>
    <t>V. 2025 pisteen arvo:</t>
  </si>
  <si>
    <t>lapset ja nuoret:</t>
  </si>
  <si>
    <t>aikuiset:</t>
  </si>
  <si>
    <t>V. 2024 pisteen arvo:</t>
  </si>
  <si>
    <t>V. 2023 pisteen arvo:</t>
  </si>
  <si>
    <t>V. 2022 pisteen arvo:</t>
  </si>
  <si>
    <t>Starttiavustus 200€:</t>
  </si>
  <si>
    <t>Starttiavustusta ei esitetä kenellekään hakijoista.</t>
  </si>
  <si>
    <t>Hylättävät:</t>
  </si>
  <si>
    <t>Hockey Club Kilppari ry</t>
  </si>
  <si>
    <t>LAPSET</t>
  </si>
  <si>
    <t>NUORET</t>
  </si>
  <si>
    <t>AIKUISET</t>
  </si>
  <si>
    <t>2025 /  pisteet</t>
  </si>
  <si>
    <t>2025 /  %-osuudet</t>
  </si>
  <si>
    <t>2024 /  pisteet</t>
  </si>
  <si>
    <t>2024 /  %-osuudet</t>
  </si>
  <si>
    <t>2023 /  pisteet</t>
  </si>
  <si>
    <t>2023 /  %-osuudet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</si>
</sst>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-* #,##0.0000000_-;\-* #,##0.0000000_-;_-* &quot;-&quot;??_-;_-@_-"/>
    <numFmt numFmtId="166" formatCode="_-* #,##0.00000000_-;\-* #,##0.00000000_-;_-* &quot;-&quot;??_-;_-@_-"/>
    <numFmt numFmtId="167" formatCode="_-* #,##0.0_-;\-* #,##0.0_-;_-* &quot;-&quot;??_-;_-@_-"/>
    <numFmt numFmtId="168" formatCode="_-* #,##0.0000000000_-;\-* #,##0.0000000000_-;_-* &quot;-&quot;??_-;_-@_-"/>
    <numFmt numFmtId="169" formatCode="_-* #,##0.000000000_-;\-* #,##0.000000000_-;_-* &quot;-&quot;??_-;_-@_-"/>
    <numFmt numFmtId="170" formatCode="_-* #,##0.0000_-;\-* #,##0.0000_-;_-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4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8"/>
      <color theme="1"/>
      <name val="Arial"/>
      <family val="2"/>
    </font>
    <font>
      <strike/>
      <sz val="11"/>
      <color theme="1"/>
      <name val="Arial"/>
      <family val="2"/>
    </font>
    <font>
      <sz val="11"/>
      <color rgb="FF1F1F1F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"/>
    </xf>
    <xf numFmtId="164" fontId="3" fillId="0" borderId="0" xfId="1" applyNumberFormat="1" applyFont="1"/>
    <xf numFmtId="164" fontId="4" fillId="0" borderId="0" xfId="1" applyNumberFormat="1" applyFont="1"/>
    <xf numFmtId="166" fontId="5" fillId="0" borderId="0" xfId="1" applyNumberFormat="1" applyFont="1"/>
    <xf numFmtId="43" fontId="3" fillId="0" borderId="0" xfId="1" applyFont="1" applyFill="1"/>
    <xf numFmtId="0" fontId="3" fillId="0" borderId="0" xfId="0" applyFont="1"/>
    <xf numFmtId="164" fontId="3" fillId="0" borderId="0" xfId="0" applyNumberFormat="1" applyFont="1"/>
    <xf numFmtId="43" fontId="3" fillId="0" borderId="0" xfId="1" applyFont="1"/>
    <xf numFmtId="164" fontId="5" fillId="0" borderId="10" xfId="1" applyNumberFormat="1" applyFont="1" applyBorder="1" applyAlignment="1">
      <alignment horizontal="center" wrapText="1"/>
    </xf>
    <xf numFmtId="164" fontId="5" fillId="2" borderId="15" xfId="1" applyNumberFormat="1" applyFont="1" applyFill="1" applyBorder="1" applyAlignment="1">
      <alignment horizontal="center" wrapText="1"/>
    </xf>
    <xf numFmtId="43" fontId="5" fillId="0" borderId="9" xfId="1" applyFont="1" applyBorder="1" applyAlignment="1">
      <alignment horizontal="center" wrapText="1"/>
    </xf>
    <xf numFmtId="43" fontId="5" fillId="0" borderId="10" xfId="1" applyFont="1" applyBorder="1" applyAlignment="1">
      <alignment horizontal="center" wrapText="1"/>
    </xf>
    <xf numFmtId="49" fontId="5" fillId="2" borderId="16" xfId="0" applyNumberFormat="1" applyFont="1" applyFill="1" applyBorder="1" applyAlignment="1">
      <alignment horizontal="center" wrapText="1"/>
    </xf>
    <xf numFmtId="164" fontId="5" fillId="0" borderId="0" xfId="1" applyNumberFormat="1" applyFont="1" applyAlignment="1">
      <alignment horizontal="center" wrapText="1"/>
    </xf>
    <xf numFmtId="43" fontId="5" fillId="0" borderId="0" xfId="1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164" fontId="3" fillId="0" borderId="1" xfId="1" applyNumberFormat="1" applyFont="1" applyBorder="1" applyAlignment="1">
      <alignment horizontal="center" wrapText="1"/>
    </xf>
    <xf numFmtId="164" fontId="3" fillId="0" borderId="0" xfId="1" applyNumberFormat="1" applyFont="1" applyAlignment="1">
      <alignment horizontal="center" wrapText="1"/>
    </xf>
    <xf numFmtId="164" fontId="6" fillId="0" borderId="0" xfId="1" applyNumberFormat="1" applyFont="1" applyAlignment="1">
      <alignment horizontal="center" wrapText="1"/>
    </xf>
    <xf numFmtId="164" fontId="6" fillId="2" borderId="3" xfId="1" applyNumberFormat="1" applyFont="1" applyFill="1" applyBorder="1"/>
    <xf numFmtId="43" fontId="3" fillId="0" borderId="0" xfId="1" applyFont="1" applyFill="1" applyBorder="1"/>
    <xf numFmtId="43" fontId="3" fillId="2" borderId="3" xfId="0" applyNumberFormat="1" applyFont="1" applyFill="1" applyBorder="1"/>
    <xf numFmtId="164" fontId="5" fillId="0" borderId="0" xfId="1" applyNumberFormat="1" applyFont="1" applyFill="1" applyAlignment="1">
      <alignment horizontal="center" wrapText="1"/>
    </xf>
    <xf numFmtId="43" fontId="5" fillId="0" borderId="0" xfId="1" applyFont="1" applyFill="1" applyAlignment="1">
      <alignment horizontal="center" wrapText="1"/>
    </xf>
    <xf numFmtId="164" fontId="6" fillId="0" borderId="2" xfId="1" applyNumberFormat="1" applyFont="1" applyBorder="1"/>
    <xf numFmtId="164" fontId="6" fillId="0" borderId="0" xfId="1" applyNumberFormat="1" applyFont="1"/>
    <xf numFmtId="164" fontId="3" fillId="0" borderId="2" xfId="1" applyNumberFormat="1" applyFont="1" applyBorder="1"/>
    <xf numFmtId="164" fontId="3" fillId="2" borderId="3" xfId="1" applyNumberFormat="1" applyFont="1" applyFill="1" applyBorder="1"/>
    <xf numFmtId="0" fontId="6" fillId="0" borderId="0" xfId="0" applyFont="1"/>
    <xf numFmtId="167" fontId="3" fillId="0" borderId="0" xfId="1" applyNumberFormat="1" applyFont="1"/>
    <xf numFmtId="167" fontId="3" fillId="2" borderId="3" xfId="1" applyNumberFormat="1" applyFont="1" applyFill="1" applyBorder="1"/>
    <xf numFmtId="164" fontId="7" fillId="0" borderId="2" xfId="1" applyNumberFormat="1" applyFont="1" applyBorder="1"/>
    <xf numFmtId="164" fontId="7" fillId="0" borderId="0" xfId="1" applyNumberFormat="1" applyFont="1"/>
    <xf numFmtId="164" fontId="7" fillId="2" borderId="3" xfId="1" applyNumberFormat="1" applyFont="1" applyFill="1" applyBorder="1"/>
    <xf numFmtId="167" fontId="7" fillId="0" borderId="0" xfId="1" applyNumberFormat="1" applyFont="1"/>
    <xf numFmtId="167" fontId="7" fillId="2" borderId="3" xfId="1" applyNumberFormat="1" applyFont="1" applyFill="1" applyBorder="1"/>
    <xf numFmtId="167" fontId="7" fillId="0" borderId="2" xfId="1" applyNumberFormat="1" applyFont="1" applyBorder="1"/>
    <xf numFmtId="0" fontId="8" fillId="0" borderId="0" xfId="0" applyFont="1" applyAlignment="1">
      <alignment vertical="top" wrapText="1"/>
    </xf>
    <xf numFmtId="43" fontId="6" fillId="0" borderId="0" xfId="1" applyFont="1" applyFill="1"/>
    <xf numFmtId="0" fontId="7" fillId="0" borderId="0" xfId="0" applyFont="1"/>
    <xf numFmtId="0" fontId="3" fillId="0" borderId="4" xfId="0" applyFont="1" applyBorder="1"/>
    <xf numFmtId="164" fontId="7" fillId="0" borderId="13" xfId="1" applyNumberFormat="1" applyFont="1" applyBorder="1"/>
    <xf numFmtId="164" fontId="7" fillId="0" borderId="4" xfId="1" applyNumberFormat="1" applyFont="1" applyBorder="1"/>
    <xf numFmtId="164" fontId="7" fillId="2" borderId="5" xfId="1" applyNumberFormat="1" applyFont="1" applyFill="1" applyBorder="1"/>
    <xf numFmtId="43" fontId="3" fillId="0" borderId="13" xfId="1" applyFont="1" applyFill="1" applyBorder="1"/>
    <xf numFmtId="43" fontId="3" fillId="0" borderId="4" xfId="1" applyFont="1" applyFill="1" applyBorder="1"/>
    <xf numFmtId="43" fontId="3" fillId="0" borderId="14" xfId="1" applyFont="1" applyFill="1" applyBorder="1"/>
    <xf numFmtId="43" fontId="3" fillId="2" borderId="6" xfId="0" applyNumberFormat="1" applyFont="1" applyFill="1" applyBorder="1"/>
    <xf numFmtId="164" fontId="3" fillId="0" borderId="13" xfId="0" applyNumberFormat="1" applyFont="1" applyBorder="1"/>
    <xf numFmtId="43" fontId="3" fillId="0" borderId="0" xfId="1" applyFont="1" applyBorder="1"/>
    <xf numFmtId="0" fontId="5" fillId="0" borderId="0" xfId="0" applyFont="1"/>
    <xf numFmtId="164" fontId="5" fillId="0" borderId="0" xfId="1" applyNumberFormat="1" applyFont="1"/>
    <xf numFmtId="164" fontId="5" fillId="2" borderId="6" xfId="1" applyNumberFormat="1" applyFont="1" applyFill="1" applyBorder="1"/>
    <xf numFmtId="43" fontId="5" fillId="0" borderId="0" xfId="1" applyFont="1" applyFill="1" applyBorder="1"/>
    <xf numFmtId="43" fontId="5" fillId="2" borderId="6" xfId="0" applyNumberFormat="1" applyFont="1" applyFill="1" applyBorder="1"/>
    <xf numFmtId="164" fontId="5" fillId="0" borderId="0" xfId="0" applyNumberFormat="1" applyFont="1"/>
    <xf numFmtId="164" fontId="5" fillId="0" borderId="0" xfId="1" applyNumberFormat="1" applyFont="1" applyFill="1"/>
    <xf numFmtId="164" fontId="5" fillId="0" borderId="0" xfId="1" applyNumberFormat="1" applyFont="1" applyFill="1" applyBorder="1"/>
    <xf numFmtId="43" fontId="3" fillId="0" borderId="0" xfId="0" applyNumberFormat="1" applyFont="1"/>
    <xf numFmtId="164" fontId="3" fillId="0" borderId="0" xfId="1" applyNumberFormat="1" applyFont="1" applyFill="1"/>
    <xf numFmtId="164" fontId="9" fillId="0" borderId="0" xfId="1" applyNumberFormat="1" applyFont="1"/>
    <xf numFmtId="165" fontId="5" fillId="0" borderId="0" xfId="1" applyNumberFormat="1" applyFont="1"/>
    <xf numFmtId="169" fontId="5" fillId="0" borderId="0" xfId="1" applyNumberFormat="1" applyFont="1"/>
    <xf numFmtId="165" fontId="10" fillId="0" borderId="0" xfId="1" applyNumberFormat="1" applyFont="1"/>
    <xf numFmtId="168" fontId="3" fillId="0" borderId="0" xfId="1" applyNumberFormat="1" applyFont="1"/>
    <xf numFmtId="166" fontId="3" fillId="0" borderId="0" xfId="1" applyNumberFormat="1" applyFont="1"/>
    <xf numFmtId="168" fontId="5" fillId="0" borderId="0" xfId="1" applyNumberFormat="1" applyFont="1"/>
    <xf numFmtId="170" fontId="3" fillId="0" borderId="0" xfId="1" applyNumberFormat="1" applyFont="1"/>
    <xf numFmtId="165" fontId="3" fillId="0" borderId="0" xfId="1" applyNumberFormat="1" applyFont="1"/>
    <xf numFmtId="169" fontId="3" fillId="0" borderId="0" xfId="1" applyNumberFormat="1" applyFont="1"/>
    <xf numFmtId="0" fontId="3" fillId="0" borderId="1" xfId="0" applyFont="1" applyBorder="1"/>
    <xf numFmtId="164" fontId="5" fillId="0" borderId="7" xfId="1" applyNumberFormat="1" applyFont="1" applyBorder="1" applyAlignment="1">
      <alignment horizontal="center"/>
    </xf>
    <xf numFmtId="167" fontId="5" fillId="0" borderId="7" xfId="1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3" fillId="0" borderId="9" xfId="0" applyFont="1" applyBorder="1"/>
    <xf numFmtId="167" fontId="5" fillId="0" borderId="10" xfId="1" applyNumberFormat="1" applyFont="1" applyBorder="1" applyAlignment="1">
      <alignment horizontal="center"/>
    </xf>
    <xf numFmtId="167" fontId="5" fillId="0" borderId="11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7" fontId="3" fillId="0" borderId="10" xfId="1" applyNumberFormat="1" applyFont="1" applyBorder="1" applyAlignment="1">
      <alignment horizontal="center"/>
    </xf>
    <xf numFmtId="167" fontId="3" fillId="0" borderId="11" xfId="0" applyNumberFormat="1" applyFont="1" applyBorder="1" applyAlignment="1">
      <alignment horizontal="center"/>
    </xf>
    <xf numFmtId="0" fontId="3" fillId="0" borderId="2" xfId="0" applyFont="1" applyBorder="1"/>
    <xf numFmtId="164" fontId="3" fillId="0" borderId="7" xfId="1" applyNumberFormat="1" applyFont="1" applyBorder="1"/>
    <xf numFmtId="164" fontId="3" fillId="0" borderId="8" xfId="0" applyNumberFormat="1" applyFont="1" applyBorder="1"/>
    <xf numFmtId="167" fontId="3" fillId="0" borderId="10" xfId="1" applyNumberFormat="1" applyFont="1" applyBorder="1"/>
    <xf numFmtId="167" fontId="3" fillId="0" borderId="11" xfId="0" applyNumberFormat="1" applyFont="1" applyBorder="1"/>
    <xf numFmtId="49" fontId="5" fillId="0" borderId="10" xfId="0" applyNumberFormat="1" applyFont="1" applyBorder="1" applyAlignment="1">
      <alignment wrapText="1"/>
    </xf>
    <xf numFmtId="0" fontId="11" fillId="0" borderId="0" xfId="0" applyFont="1"/>
    <xf numFmtId="164" fontId="13" fillId="0" borderId="0" xfId="1" applyNumberFormat="1" applyFont="1" applyAlignment="1">
      <alignment horizontal="right"/>
    </xf>
    <xf numFmtId="0" fontId="12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colors>
    <mruColors>
      <color rgb="FFE9BC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63C62-9848-44AB-8229-82C2A69DF855}">
  <dimension ref="A1:O198"/>
  <sheetViews>
    <sheetView tabSelected="1" topLeftCell="B1" zoomScale="110" zoomScaleNormal="110" workbookViewId="0">
      <pane ySplit="3" topLeftCell="A4" activePane="bottomLeft" state="frozen"/>
      <selection pane="bottomLeft" activeCell="H127" sqref="H127"/>
    </sheetView>
  </sheetViews>
  <sheetFormatPr defaultRowHeight="14.5" x14ac:dyDescent="0.35"/>
  <cols>
    <col min="1" max="1" width="5.54296875" customWidth="1"/>
    <col min="2" max="2" width="64.54296875" customWidth="1"/>
    <col min="3" max="3" width="11.7265625" customWidth="1"/>
    <col min="4" max="4" width="15.453125" customWidth="1"/>
    <col min="5" max="5" width="13.1796875" bestFit="1" customWidth="1"/>
    <col min="6" max="6" width="14.54296875" customWidth="1"/>
    <col min="7" max="7" width="13.26953125" customWidth="1"/>
    <col min="8" max="8" width="16.81640625" customWidth="1"/>
    <col min="9" max="9" width="12.26953125" customWidth="1"/>
    <col min="10" max="10" width="13.453125" customWidth="1"/>
    <col min="11" max="11" width="9.453125" customWidth="1"/>
    <col min="12" max="12" width="11" customWidth="1"/>
    <col min="13" max="13" width="11.81640625" customWidth="1"/>
    <col min="14" max="14" width="10.81640625" customWidth="1"/>
  </cols>
  <sheetData>
    <row r="1" spans="1:15" x14ac:dyDescent="0.35">
      <c r="A1" s="1"/>
      <c r="B1" s="53" t="s">
        <v>0</v>
      </c>
      <c r="C1" s="4"/>
      <c r="D1" s="5"/>
      <c r="E1" s="4"/>
      <c r="F1" s="4"/>
      <c r="G1" s="6"/>
      <c r="H1" s="4"/>
      <c r="I1" s="7"/>
      <c r="J1" s="8"/>
      <c r="K1" s="9"/>
      <c r="L1" s="8"/>
      <c r="M1" s="4"/>
      <c r="N1" s="10"/>
      <c r="O1" s="8"/>
    </row>
    <row r="2" spans="1:15" x14ac:dyDescent="0.35">
      <c r="A2" s="1"/>
      <c r="B2" s="53" t="s">
        <v>1</v>
      </c>
      <c r="C2" s="54" t="s">
        <v>2</v>
      </c>
      <c r="D2" s="4"/>
      <c r="E2" s="4"/>
      <c r="F2" s="4"/>
      <c r="G2" s="7"/>
      <c r="H2" s="7"/>
      <c r="I2" s="7"/>
      <c r="J2" s="8"/>
      <c r="K2" s="9"/>
      <c r="L2" s="8"/>
      <c r="M2" s="4"/>
      <c r="N2" s="10"/>
      <c r="O2" s="8"/>
    </row>
    <row r="3" spans="1:15" ht="42.5" x14ac:dyDescent="0.35">
      <c r="A3" s="2"/>
      <c r="B3" s="94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14" t="s">
        <v>10</v>
      </c>
      <c r="J3" s="15" t="s">
        <v>11</v>
      </c>
      <c r="K3" s="11" t="s">
        <v>12</v>
      </c>
      <c r="L3" s="14" t="s">
        <v>13</v>
      </c>
      <c r="M3" s="16"/>
      <c r="N3" s="17"/>
      <c r="O3" s="18"/>
    </row>
    <row r="4" spans="1:15" x14ac:dyDescent="0.35">
      <c r="A4" s="2"/>
      <c r="B4" s="8" t="s">
        <v>14</v>
      </c>
      <c r="C4" s="19">
        <v>0</v>
      </c>
      <c r="D4" s="20">
        <v>0</v>
      </c>
      <c r="E4" s="21">
        <v>1452</v>
      </c>
      <c r="F4" s="22">
        <f t="shared" ref="F4:F38" si="0">SUM(C4:E4)</f>
        <v>1452</v>
      </c>
      <c r="G4" s="23">
        <f>C4*0.7621952</f>
        <v>0</v>
      </c>
      <c r="H4" s="23">
        <f>D4*0.7621952</f>
        <v>0</v>
      </c>
      <c r="I4" s="23">
        <f>E4*0.714858291</f>
        <v>1037.9742385320001</v>
      </c>
      <c r="J4" s="24">
        <f t="shared" ref="J4:J67" si="1">SUM(G4:I4)</f>
        <v>1037.9742385320001</v>
      </c>
      <c r="K4" s="25"/>
      <c r="L4" s="26"/>
      <c r="M4" s="25"/>
      <c r="N4" s="17"/>
      <c r="O4" s="18"/>
    </row>
    <row r="5" spans="1:15" x14ac:dyDescent="0.35">
      <c r="A5" s="2"/>
      <c r="B5" s="8" t="s">
        <v>15</v>
      </c>
      <c r="C5" s="27">
        <v>420</v>
      </c>
      <c r="D5" s="28">
        <v>240</v>
      </c>
      <c r="E5" s="28">
        <v>370</v>
      </c>
      <c r="F5" s="22">
        <f t="shared" si="0"/>
        <v>1030</v>
      </c>
      <c r="G5" s="23">
        <f t="shared" ref="G5:G68" si="2">C5*0.7621952</f>
        <v>320.121984</v>
      </c>
      <c r="H5" s="23">
        <f t="shared" ref="H5:H68" si="3">D5*0.7621952</f>
        <v>182.92684799999998</v>
      </c>
      <c r="I5" s="23">
        <f t="shared" ref="I5:I68" si="4">E5*0.714858291</f>
        <v>264.49756766999997</v>
      </c>
      <c r="J5" s="24">
        <f t="shared" si="1"/>
        <v>767.54639966999991</v>
      </c>
      <c r="K5" s="25"/>
      <c r="L5" s="26"/>
      <c r="M5" s="25"/>
      <c r="N5" s="17"/>
      <c r="O5" s="18"/>
    </row>
    <row r="6" spans="1:15" x14ac:dyDescent="0.35">
      <c r="A6" s="1"/>
      <c r="B6" s="8" t="s">
        <v>16</v>
      </c>
      <c r="C6" s="29">
        <v>1346</v>
      </c>
      <c r="D6" s="4">
        <v>5664</v>
      </c>
      <c r="E6" s="4">
        <v>121</v>
      </c>
      <c r="F6" s="30">
        <f t="shared" si="0"/>
        <v>7131</v>
      </c>
      <c r="G6" s="23">
        <f t="shared" si="2"/>
        <v>1025.9147392</v>
      </c>
      <c r="H6" s="23">
        <f t="shared" si="3"/>
        <v>4317.0736127999999</v>
      </c>
      <c r="I6" s="23">
        <f t="shared" si="4"/>
        <v>86.497853210999992</v>
      </c>
      <c r="J6" s="24">
        <f t="shared" si="1"/>
        <v>5429.4862052110002</v>
      </c>
      <c r="K6" s="9">
        <v>6515</v>
      </c>
      <c r="L6" s="7">
        <v>5016.45</v>
      </c>
      <c r="M6" s="7"/>
      <c r="N6" s="10"/>
      <c r="O6" s="8"/>
    </row>
    <row r="7" spans="1:15" x14ac:dyDescent="0.35">
      <c r="A7" s="1"/>
      <c r="B7" s="8" t="s">
        <v>17</v>
      </c>
      <c r="C7" s="29">
        <v>0</v>
      </c>
      <c r="D7" s="4">
        <v>0</v>
      </c>
      <c r="E7" s="4">
        <v>828</v>
      </c>
      <c r="F7" s="30">
        <f t="shared" si="0"/>
        <v>828</v>
      </c>
      <c r="G7" s="23">
        <f t="shared" si="2"/>
        <v>0</v>
      </c>
      <c r="H7" s="23">
        <f t="shared" si="3"/>
        <v>0</v>
      </c>
      <c r="I7" s="23">
        <f t="shared" si="4"/>
        <v>591.90266494799994</v>
      </c>
      <c r="J7" s="24">
        <f t="shared" si="1"/>
        <v>591.90266494799994</v>
      </c>
      <c r="K7" s="9">
        <v>864</v>
      </c>
      <c r="L7" s="7">
        <v>665.27</v>
      </c>
      <c r="M7" s="7"/>
      <c r="N7" s="10"/>
      <c r="O7" s="8"/>
    </row>
    <row r="8" spans="1:15" x14ac:dyDescent="0.35">
      <c r="A8" s="1"/>
      <c r="B8" s="31" t="s">
        <v>18</v>
      </c>
      <c r="C8" s="29">
        <v>532</v>
      </c>
      <c r="D8" s="4">
        <v>996</v>
      </c>
      <c r="E8" s="4">
        <v>40</v>
      </c>
      <c r="F8" s="30">
        <f t="shared" si="0"/>
        <v>1568</v>
      </c>
      <c r="G8" s="23">
        <f t="shared" si="2"/>
        <v>405.48784639999997</v>
      </c>
      <c r="H8" s="23">
        <f t="shared" si="3"/>
        <v>759.14641919999997</v>
      </c>
      <c r="I8" s="23">
        <f t="shared" si="4"/>
        <v>28.59433164</v>
      </c>
      <c r="J8" s="24">
        <f t="shared" si="1"/>
        <v>1193.22859724</v>
      </c>
      <c r="K8" s="9">
        <v>1632</v>
      </c>
      <c r="L8" s="7">
        <v>1256.6099999999999</v>
      </c>
      <c r="M8" s="7"/>
      <c r="N8" s="10"/>
      <c r="O8" s="8"/>
    </row>
    <row r="9" spans="1:15" x14ac:dyDescent="0.35">
      <c r="A9" s="1"/>
      <c r="B9" s="8" t="s">
        <v>19</v>
      </c>
      <c r="C9" s="29">
        <v>92</v>
      </c>
      <c r="D9" s="4">
        <v>414</v>
      </c>
      <c r="E9" s="4">
        <v>2070</v>
      </c>
      <c r="F9" s="30">
        <f t="shared" si="0"/>
        <v>2576</v>
      </c>
      <c r="G9" s="23">
        <f t="shared" si="2"/>
        <v>70.121958399999997</v>
      </c>
      <c r="H9" s="23">
        <f t="shared" si="3"/>
        <v>315.54881280000001</v>
      </c>
      <c r="I9" s="23">
        <f t="shared" si="4"/>
        <v>1479.75666237</v>
      </c>
      <c r="J9" s="24">
        <f>SUM(G9:I9)</f>
        <v>1865.4274335699999</v>
      </c>
      <c r="K9" s="9">
        <v>3840</v>
      </c>
      <c r="L9" s="7">
        <v>2956.74</v>
      </c>
      <c r="M9" s="7"/>
      <c r="N9" s="10"/>
      <c r="O9" s="8"/>
    </row>
    <row r="10" spans="1:15" x14ac:dyDescent="0.35">
      <c r="A10" s="1"/>
      <c r="B10" s="8" t="s">
        <v>20</v>
      </c>
      <c r="C10" s="29">
        <v>0</v>
      </c>
      <c r="D10" s="4">
        <v>0</v>
      </c>
      <c r="E10" s="32">
        <v>126.5</v>
      </c>
      <c r="F10" s="33">
        <f t="shared" si="0"/>
        <v>126.5</v>
      </c>
      <c r="G10" s="23">
        <f t="shared" si="2"/>
        <v>0</v>
      </c>
      <c r="H10" s="23">
        <f t="shared" si="3"/>
        <v>0</v>
      </c>
      <c r="I10" s="23">
        <f t="shared" si="4"/>
        <v>90.429573811499992</v>
      </c>
      <c r="J10" s="24">
        <f>SUM(G10:I10)</f>
        <v>90.429573811499992</v>
      </c>
      <c r="K10" s="9"/>
      <c r="L10" s="7"/>
      <c r="M10" s="7"/>
      <c r="N10" s="10"/>
      <c r="O10" s="8"/>
    </row>
    <row r="11" spans="1:15" x14ac:dyDescent="0.35">
      <c r="A11" s="1"/>
      <c r="B11" s="8" t="s">
        <v>21</v>
      </c>
      <c r="C11" s="34">
        <v>2420</v>
      </c>
      <c r="D11" s="35">
        <v>1584</v>
      </c>
      <c r="E11" s="35">
        <v>781</v>
      </c>
      <c r="F11" s="36">
        <f t="shared" si="0"/>
        <v>4785</v>
      </c>
      <c r="G11" s="23">
        <f t="shared" si="2"/>
        <v>1844.5123839999999</v>
      </c>
      <c r="H11" s="23">
        <f t="shared" si="3"/>
        <v>1207.3171967999999</v>
      </c>
      <c r="I11" s="23">
        <f t="shared" si="4"/>
        <v>558.30432527100004</v>
      </c>
      <c r="J11" s="24">
        <f t="shared" si="1"/>
        <v>3610.1339060709997</v>
      </c>
      <c r="K11" s="9">
        <v>4186</v>
      </c>
      <c r="L11" s="7">
        <v>3223.15</v>
      </c>
      <c r="M11" s="7"/>
      <c r="N11" s="10"/>
      <c r="O11" s="8"/>
    </row>
    <row r="12" spans="1:15" x14ac:dyDescent="0.35">
      <c r="A12" s="1"/>
      <c r="B12" s="8" t="s">
        <v>22</v>
      </c>
      <c r="C12" s="34">
        <v>0</v>
      </c>
      <c r="D12" s="35">
        <v>504</v>
      </c>
      <c r="E12" s="35">
        <v>396</v>
      </c>
      <c r="F12" s="36">
        <f t="shared" si="0"/>
        <v>900</v>
      </c>
      <c r="G12" s="23">
        <f t="shared" si="2"/>
        <v>0</v>
      </c>
      <c r="H12" s="23">
        <f t="shared" si="3"/>
        <v>384.14638079999997</v>
      </c>
      <c r="I12" s="23">
        <f t="shared" si="4"/>
        <v>283.08388323600002</v>
      </c>
      <c r="J12" s="24">
        <f t="shared" si="1"/>
        <v>667.23026403599999</v>
      </c>
      <c r="K12" s="9">
        <v>1476</v>
      </c>
      <c r="L12" s="7">
        <v>1136.5</v>
      </c>
      <c r="M12" s="7"/>
      <c r="N12" s="10"/>
      <c r="O12" s="8"/>
    </row>
    <row r="13" spans="1:15" x14ac:dyDescent="0.35">
      <c r="A13" s="1"/>
      <c r="B13" s="8" t="s">
        <v>23</v>
      </c>
      <c r="C13" s="34">
        <v>926</v>
      </c>
      <c r="D13" s="35">
        <v>4712</v>
      </c>
      <c r="E13" s="37">
        <v>10615.5</v>
      </c>
      <c r="F13" s="38">
        <f t="shared" si="0"/>
        <v>16253.5</v>
      </c>
      <c r="G13" s="23">
        <f t="shared" si="2"/>
        <v>705.79275519999999</v>
      </c>
      <c r="H13" s="23">
        <f t="shared" si="3"/>
        <v>3591.4637823999997</v>
      </c>
      <c r="I13" s="23">
        <f t="shared" si="4"/>
        <v>7588.5781881104995</v>
      </c>
      <c r="J13" s="24">
        <f t="shared" si="1"/>
        <v>11885.834725710498</v>
      </c>
      <c r="K13" s="9">
        <v>17430</v>
      </c>
      <c r="L13" s="7">
        <v>13420.82</v>
      </c>
      <c r="M13" s="7"/>
      <c r="N13" s="10"/>
      <c r="O13" s="8"/>
    </row>
    <row r="14" spans="1:15" x14ac:dyDescent="0.35">
      <c r="A14" s="1"/>
      <c r="B14" s="8" t="s">
        <v>24</v>
      </c>
      <c r="C14" s="34">
        <v>0</v>
      </c>
      <c r="D14" s="35">
        <v>0</v>
      </c>
      <c r="E14" s="35">
        <v>390</v>
      </c>
      <c r="F14" s="36">
        <f t="shared" si="0"/>
        <v>390</v>
      </c>
      <c r="G14" s="23">
        <f t="shared" si="2"/>
        <v>0</v>
      </c>
      <c r="H14" s="23">
        <f t="shared" si="3"/>
        <v>0</v>
      </c>
      <c r="I14" s="23">
        <f t="shared" si="4"/>
        <v>278.79473349</v>
      </c>
      <c r="J14" s="24">
        <f t="shared" si="1"/>
        <v>278.79473349</v>
      </c>
      <c r="K14" s="9">
        <v>420</v>
      </c>
      <c r="L14" s="7">
        <v>323.39</v>
      </c>
      <c r="M14" s="7"/>
      <c r="N14" s="10"/>
      <c r="O14" s="8"/>
    </row>
    <row r="15" spans="1:15" x14ac:dyDescent="0.35">
      <c r="A15" s="1"/>
      <c r="B15" s="8" t="s">
        <v>25</v>
      </c>
      <c r="C15" s="34">
        <v>1456</v>
      </c>
      <c r="D15" s="35">
        <v>0</v>
      </c>
      <c r="E15" s="35">
        <v>240</v>
      </c>
      <c r="F15" s="36">
        <f t="shared" si="0"/>
        <v>1696</v>
      </c>
      <c r="G15" s="23">
        <f t="shared" si="2"/>
        <v>1109.7562112000001</v>
      </c>
      <c r="H15" s="23">
        <f t="shared" si="3"/>
        <v>0</v>
      </c>
      <c r="I15" s="23">
        <f t="shared" si="4"/>
        <v>171.56598983999999</v>
      </c>
      <c r="J15" s="24">
        <f t="shared" si="1"/>
        <v>1281.32220104</v>
      </c>
      <c r="K15" s="9">
        <v>880</v>
      </c>
      <c r="L15" s="7">
        <v>677.59</v>
      </c>
      <c r="M15" s="7"/>
      <c r="N15" s="10"/>
      <c r="O15" s="8"/>
    </row>
    <row r="16" spans="1:15" x14ac:dyDescent="0.35">
      <c r="A16" s="1"/>
      <c r="B16" s="8" t="s">
        <v>26</v>
      </c>
      <c r="C16" s="39">
        <v>575.20000000000005</v>
      </c>
      <c r="D16" s="37">
        <v>387.2</v>
      </c>
      <c r="E16" s="37">
        <v>12</v>
      </c>
      <c r="F16" s="38">
        <f t="shared" si="0"/>
        <v>974.40000000000009</v>
      </c>
      <c r="G16" s="23">
        <f t="shared" si="2"/>
        <v>438.41467904000001</v>
      </c>
      <c r="H16" s="23">
        <f t="shared" si="3"/>
        <v>295.12198143999996</v>
      </c>
      <c r="I16" s="23">
        <f t="shared" si="4"/>
        <v>8.5782994919999993</v>
      </c>
      <c r="J16" s="24">
        <f t="shared" si="1"/>
        <v>742.11495997199995</v>
      </c>
      <c r="K16" s="9">
        <v>614</v>
      </c>
      <c r="L16" s="7">
        <v>472.77</v>
      </c>
      <c r="M16" s="7"/>
      <c r="N16" s="10"/>
      <c r="O16" s="8"/>
    </row>
    <row r="17" spans="1:15" x14ac:dyDescent="0.35">
      <c r="A17" s="1"/>
      <c r="B17" s="8" t="s">
        <v>27</v>
      </c>
      <c r="C17" s="34">
        <v>6256</v>
      </c>
      <c r="D17" s="35">
        <v>4324</v>
      </c>
      <c r="E17" s="37">
        <v>1851.5</v>
      </c>
      <c r="F17" s="38">
        <f t="shared" si="0"/>
        <v>12431.5</v>
      </c>
      <c r="G17" s="23">
        <f t="shared" si="2"/>
        <v>4768.2931712</v>
      </c>
      <c r="H17" s="23">
        <f t="shared" si="3"/>
        <v>3295.7320448</v>
      </c>
      <c r="I17" s="23">
        <f t="shared" si="4"/>
        <v>1323.5601257865001</v>
      </c>
      <c r="J17" s="24">
        <f t="shared" si="1"/>
        <v>9387.5853417865001</v>
      </c>
      <c r="K17" s="9">
        <v>14125</v>
      </c>
      <c r="L17" s="7">
        <v>10876.03</v>
      </c>
      <c r="M17" s="7"/>
      <c r="N17" s="10"/>
      <c r="O17" s="8"/>
    </row>
    <row r="18" spans="1:15" x14ac:dyDescent="0.35">
      <c r="A18" s="1"/>
      <c r="B18" s="8" t="s">
        <v>28</v>
      </c>
      <c r="C18" s="34">
        <v>0</v>
      </c>
      <c r="D18" s="35">
        <v>0</v>
      </c>
      <c r="E18" s="35">
        <v>557</v>
      </c>
      <c r="F18" s="36">
        <f t="shared" si="0"/>
        <v>557</v>
      </c>
      <c r="G18" s="23">
        <f t="shared" si="2"/>
        <v>0</v>
      </c>
      <c r="H18" s="23">
        <f t="shared" si="3"/>
        <v>0</v>
      </c>
      <c r="I18" s="23">
        <f t="shared" si="4"/>
        <v>398.17606808699998</v>
      </c>
      <c r="J18" s="24">
        <f t="shared" si="1"/>
        <v>398.17606808699998</v>
      </c>
      <c r="K18" s="9">
        <v>568</v>
      </c>
      <c r="L18" s="7">
        <v>437.35</v>
      </c>
      <c r="M18" s="7"/>
      <c r="N18" s="10"/>
      <c r="O18" s="8"/>
    </row>
    <row r="19" spans="1:15" x14ac:dyDescent="0.35">
      <c r="A19" s="1"/>
      <c r="B19" s="8" t="s">
        <v>29</v>
      </c>
      <c r="C19" s="34">
        <v>0</v>
      </c>
      <c r="D19" s="35">
        <v>0</v>
      </c>
      <c r="E19" s="35">
        <v>873</v>
      </c>
      <c r="F19" s="36">
        <f t="shared" si="0"/>
        <v>873</v>
      </c>
      <c r="G19" s="23">
        <f t="shared" si="2"/>
        <v>0</v>
      </c>
      <c r="H19" s="23">
        <f t="shared" si="3"/>
        <v>0</v>
      </c>
      <c r="I19" s="23">
        <f t="shared" si="4"/>
        <v>624.07128804299998</v>
      </c>
      <c r="J19" s="24">
        <f t="shared" si="1"/>
        <v>624.07128804299998</v>
      </c>
      <c r="K19" s="9">
        <v>1137</v>
      </c>
      <c r="L19" s="7">
        <v>875.47</v>
      </c>
      <c r="M19" s="7"/>
      <c r="N19" s="10"/>
      <c r="O19" s="8"/>
    </row>
    <row r="20" spans="1:15" x14ac:dyDescent="0.35">
      <c r="A20" s="1"/>
      <c r="B20" s="8" t="s">
        <v>30</v>
      </c>
      <c r="C20" s="34">
        <v>120</v>
      </c>
      <c r="D20" s="35">
        <v>0</v>
      </c>
      <c r="E20" s="35">
        <v>140</v>
      </c>
      <c r="F20" s="36">
        <f t="shared" si="0"/>
        <v>260</v>
      </c>
      <c r="G20" s="23">
        <f t="shared" si="2"/>
        <v>91.463423999999989</v>
      </c>
      <c r="H20" s="23">
        <f t="shared" si="3"/>
        <v>0</v>
      </c>
      <c r="I20" s="23">
        <f t="shared" si="4"/>
        <v>100.08016074</v>
      </c>
      <c r="J20" s="24">
        <f t="shared" si="1"/>
        <v>191.54358473999997</v>
      </c>
      <c r="K20" s="9">
        <v>200</v>
      </c>
      <c r="L20" s="7">
        <v>154</v>
      </c>
      <c r="M20" s="7"/>
      <c r="N20" s="10"/>
      <c r="O20" s="8"/>
    </row>
    <row r="21" spans="1:15" x14ac:dyDescent="0.35">
      <c r="A21" s="1"/>
      <c r="B21" s="8" t="s">
        <v>31</v>
      </c>
      <c r="C21" s="34">
        <v>0</v>
      </c>
      <c r="D21" s="35">
        <v>60</v>
      </c>
      <c r="E21" s="35">
        <v>381</v>
      </c>
      <c r="F21" s="36">
        <f t="shared" si="0"/>
        <v>441</v>
      </c>
      <c r="G21" s="23">
        <f t="shared" si="2"/>
        <v>0</v>
      </c>
      <c r="H21" s="23">
        <f t="shared" si="3"/>
        <v>45.731711999999995</v>
      </c>
      <c r="I21" s="23">
        <f t="shared" si="4"/>
        <v>272.36100887099997</v>
      </c>
      <c r="J21" s="24">
        <f t="shared" si="1"/>
        <v>318.09272087099998</v>
      </c>
      <c r="K21" s="9"/>
      <c r="L21" s="7"/>
      <c r="M21" s="7"/>
      <c r="N21" s="10"/>
      <c r="O21" s="8"/>
    </row>
    <row r="22" spans="1:15" x14ac:dyDescent="0.35">
      <c r="A22" s="1"/>
      <c r="B22" s="8" t="s">
        <v>32</v>
      </c>
      <c r="C22" s="34">
        <v>4866</v>
      </c>
      <c r="D22" s="35">
        <v>6908</v>
      </c>
      <c r="E22" s="35">
        <v>1348</v>
      </c>
      <c r="F22" s="36">
        <f t="shared" si="0"/>
        <v>13122</v>
      </c>
      <c r="G22" s="23">
        <f t="shared" si="2"/>
        <v>3708.8418431999999</v>
      </c>
      <c r="H22" s="23">
        <f t="shared" si="3"/>
        <v>5265.2444415999998</v>
      </c>
      <c r="I22" s="23">
        <f t="shared" si="4"/>
        <v>963.62897626799997</v>
      </c>
      <c r="J22" s="24">
        <f t="shared" si="1"/>
        <v>9937.7152610680005</v>
      </c>
      <c r="K22" s="9">
        <v>15367</v>
      </c>
      <c r="L22" s="7">
        <v>11832.35</v>
      </c>
      <c r="M22" s="7"/>
      <c r="N22" s="10"/>
      <c r="O22" s="8"/>
    </row>
    <row r="23" spans="1:15" x14ac:dyDescent="0.35">
      <c r="A23" s="1"/>
      <c r="B23" s="31" t="s">
        <v>33</v>
      </c>
      <c r="C23" s="34">
        <v>1332</v>
      </c>
      <c r="D23" s="35">
        <v>1932</v>
      </c>
      <c r="E23" s="35">
        <v>2553</v>
      </c>
      <c r="F23" s="36">
        <f t="shared" si="0"/>
        <v>5817</v>
      </c>
      <c r="G23" s="23">
        <f t="shared" si="2"/>
        <v>1015.2440064</v>
      </c>
      <c r="H23" s="23">
        <f t="shared" si="3"/>
        <v>1472.5611263999999</v>
      </c>
      <c r="I23" s="23">
        <f t="shared" si="4"/>
        <v>1825.0332169230001</v>
      </c>
      <c r="J23" s="24">
        <f t="shared" si="1"/>
        <v>4312.8383497230006</v>
      </c>
      <c r="K23" s="9">
        <v>5448</v>
      </c>
      <c r="L23" s="7">
        <v>4194.87</v>
      </c>
      <c r="M23" s="7"/>
      <c r="N23" s="10"/>
      <c r="O23" s="8"/>
    </row>
    <row r="24" spans="1:15" x14ac:dyDescent="0.35">
      <c r="A24" s="1"/>
      <c r="B24" s="8" t="s">
        <v>34</v>
      </c>
      <c r="C24" s="34">
        <v>6104</v>
      </c>
      <c r="D24" s="35">
        <v>10384</v>
      </c>
      <c r="E24" s="35">
        <v>0</v>
      </c>
      <c r="F24" s="36">
        <f t="shared" si="0"/>
        <v>16488</v>
      </c>
      <c r="G24" s="23">
        <f t="shared" si="2"/>
        <v>4652.4395008000001</v>
      </c>
      <c r="H24" s="23">
        <f t="shared" si="3"/>
        <v>7914.6349567999996</v>
      </c>
      <c r="I24" s="23">
        <f t="shared" si="4"/>
        <v>0</v>
      </c>
      <c r="J24" s="24">
        <f t="shared" si="1"/>
        <v>12567.0744576</v>
      </c>
      <c r="K24" s="9">
        <v>15844</v>
      </c>
      <c r="L24" s="7">
        <v>12199.63</v>
      </c>
      <c r="M24" s="7"/>
      <c r="N24" s="10"/>
      <c r="O24" s="8"/>
    </row>
    <row r="25" spans="1:15" x14ac:dyDescent="0.35">
      <c r="A25" s="1"/>
      <c r="B25" s="8" t="s">
        <v>35</v>
      </c>
      <c r="C25" s="34">
        <v>7744</v>
      </c>
      <c r="D25" s="35">
        <v>3392</v>
      </c>
      <c r="E25" s="35">
        <v>1089</v>
      </c>
      <c r="F25" s="36">
        <f t="shared" si="0"/>
        <v>12225</v>
      </c>
      <c r="G25" s="23">
        <f t="shared" si="2"/>
        <v>5902.4396287999998</v>
      </c>
      <c r="H25" s="23">
        <f t="shared" si="3"/>
        <v>2585.3661183999998</v>
      </c>
      <c r="I25" s="23">
        <f t="shared" si="4"/>
        <v>778.48067889899994</v>
      </c>
      <c r="J25" s="24">
        <f t="shared" si="1"/>
        <v>9266.2864260989991</v>
      </c>
      <c r="K25" s="9">
        <v>12299</v>
      </c>
      <c r="L25" s="7">
        <v>9470.0400000000009</v>
      </c>
      <c r="M25" s="7"/>
      <c r="N25" s="10"/>
      <c r="O25" s="8"/>
    </row>
    <row r="26" spans="1:15" x14ac:dyDescent="0.35">
      <c r="A26" s="1"/>
      <c r="B26" s="8" t="s">
        <v>36</v>
      </c>
      <c r="C26" s="34">
        <v>440</v>
      </c>
      <c r="D26" s="35">
        <v>616</v>
      </c>
      <c r="E26" s="35">
        <v>22</v>
      </c>
      <c r="F26" s="36">
        <f t="shared" si="0"/>
        <v>1078</v>
      </c>
      <c r="G26" s="23">
        <f t="shared" si="2"/>
        <v>335.36588799999998</v>
      </c>
      <c r="H26" s="23">
        <f t="shared" si="3"/>
        <v>469.5122432</v>
      </c>
      <c r="I26" s="23">
        <f t="shared" si="4"/>
        <v>15.726882401999999</v>
      </c>
      <c r="J26" s="24">
        <f t="shared" si="1"/>
        <v>820.60501360199999</v>
      </c>
      <c r="K26" s="9">
        <v>1193</v>
      </c>
      <c r="L26" s="7">
        <v>918.59</v>
      </c>
      <c r="M26" s="7"/>
      <c r="N26" s="10"/>
      <c r="O26" s="8"/>
    </row>
    <row r="27" spans="1:15" x14ac:dyDescent="0.35">
      <c r="A27" s="1"/>
      <c r="B27" s="8" t="s">
        <v>37</v>
      </c>
      <c r="C27" s="34">
        <v>0</v>
      </c>
      <c r="D27" s="35">
        <v>500</v>
      </c>
      <c r="E27" s="35">
        <v>250</v>
      </c>
      <c r="F27" s="36">
        <f t="shared" si="0"/>
        <v>750</v>
      </c>
      <c r="G27" s="23">
        <f t="shared" si="2"/>
        <v>0</v>
      </c>
      <c r="H27" s="23">
        <f t="shared" si="3"/>
        <v>381.0976</v>
      </c>
      <c r="I27" s="23">
        <f t="shared" si="4"/>
        <v>178.71457275</v>
      </c>
      <c r="J27" s="24">
        <f t="shared" si="1"/>
        <v>559.81217274999995</v>
      </c>
      <c r="K27" s="9"/>
      <c r="L27" s="7"/>
      <c r="M27" s="7"/>
      <c r="N27" s="10"/>
      <c r="O27" s="8"/>
    </row>
    <row r="28" spans="1:15" x14ac:dyDescent="0.35">
      <c r="A28" s="1"/>
      <c r="B28" s="8" t="s">
        <v>38</v>
      </c>
      <c r="C28" s="34">
        <v>0</v>
      </c>
      <c r="D28" s="35">
        <v>0</v>
      </c>
      <c r="E28" s="35">
        <v>1732</v>
      </c>
      <c r="F28" s="36">
        <f t="shared" si="0"/>
        <v>1732</v>
      </c>
      <c r="G28" s="23">
        <f t="shared" si="2"/>
        <v>0</v>
      </c>
      <c r="H28" s="23">
        <f t="shared" si="3"/>
        <v>0</v>
      </c>
      <c r="I28" s="23">
        <f t="shared" si="4"/>
        <v>1238.1345600120001</v>
      </c>
      <c r="J28" s="24">
        <f t="shared" si="1"/>
        <v>1238.1345600120001</v>
      </c>
      <c r="K28" s="9"/>
      <c r="L28" s="7"/>
      <c r="M28" s="7"/>
      <c r="N28" s="10"/>
      <c r="O28" s="8"/>
    </row>
    <row r="29" spans="1:15" x14ac:dyDescent="0.35">
      <c r="A29" s="1"/>
      <c r="B29" s="8" t="s">
        <v>39</v>
      </c>
      <c r="C29" s="34">
        <v>1386</v>
      </c>
      <c r="D29" s="35">
        <v>4136</v>
      </c>
      <c r="E29" s="35">
        <v>242</v>
      </c>
      <c r="F29" s="36">
        <f t="shared" si="0"/>
        <v>5764</v>
      </c>
      <c r="G29" s="23">
        <f t="shared" si="2"/>
        <v>1056.4025471999998</v>
      </c>
      <c r="H29" s="23">
        <f t="shared" si="3"/>
        <v>3152.4393471999997</v>
      </c>
      <c r="I29" s="23">
        <f t="shared" si="4"/>
        <v>172.99570642199998</v>
      </c>
      <c r="J29" s="24">
        <f t="shared" si="1"/>
        <v>4381.8376008219993</v>
      </c>
      <c r="K29" s="9">
        <v>6497</v>
      </c>
      <c r="L29" s="7">
        <v>5002.59</v>
      </c>
      <c r="M29" s="7"/>
      <c r="N29" s="10"/>
      <c r="O29" s="8"/>
    </row>
    <row r="30" spans="1:15" x14ac:dyDescent="0.35">
      <c r="A30" s="1"/>
      <c r="B30" s="8" t="s">
        <v>40</v>
      </c>
      <c r="C30" s="34">
        <v>100</v>
      </c>
      <c r="D30" s="35">
        <v>1380</v>
      </c>
      <c r="E30" s="35">
        <v>5840</v>
      </c>
      <c r="F30" s="36">
        <f t="shared" si="0"/>
        <v>7320</v>
      </c>
      <c r="G30" s="23">
        <f t="shared" si="2"/>
        <v>76.219520000000003</v>
      </c>
      <c r="H30" s="23">
        <f t="shared" si="3"/>
        <v>1051.8293759999999</v>
      </c>
      <c r="I30" s="23">
        <f t="shared" si="4"/>
        <v>4174.7724194399998</v>
      </c>
      <c r="J30" s="24">
        <f t="shared" si="1"/>
        <v>5302.82131544</v>
      </c>
      <c r="K30" s="9">
        <v>6276</v>
      </c>
      <c r="L30" s="7">
        <v>4832.42</v>
      </c>
      <c r="M30" s="7"/>
      <c r="N30" s="10"/>
      <c r="O30" s="8"/>
    </row>
    <row r="31" spans="1:15" x14ac:dyDescent="0.35">
      <c r="A31" s="1"/>
      <c r="B31" s="31" t="s">
        <v>41</v>
      </c>
      <c r="C31" s="34">
        <v>2084</v>
      </c>
      <c r="D31" s="35">
        <v>360</v>
      </c>
      <c r="E31" s="35">
        <v>2683</v>
      </c>
      <c r="F31" s="36">
        <f t="shared" si="0"/>
        <v>5127</v>
      </c>
      <c r="G31" s="23">
        <f t="shared" si="2"/>
        <v>1588.4147968</v>
      </c>
      <c r="H31" s="23">
        <f t="shared" si="3"/>
        <v>274.39027199999998</v>
      </c>
      <c r="I31" s="23">
        <f t="shared" si="4"/>
        <v>1917.964794753</v>
      </c>
      <c r="J31" s="24">
        <f t="shared" si="1"/>
        <v>3780.7698635529996</v>
      </c>
      <c r="K31" s="9">
        <v>6024</v>
      </c>
      <c r="L31" s="7">
        <v>4638.38</v>
      </c>
      <c r="M31" s="7"/>
      <c r="N31" s="10"/>
      <c r="O31" s="8"/>
    </row>
    <row r="32" spans="1:15" ht="14.5" customHeight="1" x14ac:dyDescent="0.35">
      <c r="A32" s="1"/>
      <c r="B32" s="40" t="s">
        <v>42</v>
      </c>
      <c r="C32" s="34">
        <v>0</v>
      </c>
      <c r="D32" s="35">
        <v>72</v>
      </c>
      <c r="E32" s="35">
        <v>612</v>
      </c>
      <c r="F32" s="36">
        <f t="shared" si="0"/>
        <v>684</v>
      </c>
      <c r="G32" s="23">
        <f t="shared" si="2"/>
        <v>0</v>
      </c>
      <c r="H32" s="23">
        <f t="shared" si="3"/>
        <v>54.878054399999996</v>
      </c>
      <c r="I32" s="23">
        <f t="shared" si="4"/>
        <v>437.49327409199998</v>
      </c>
      <c r="J32" s="24">
        <f t="shared" si="1"/>
        <v>492.37132849199998</v>
      </c>
      <c r="K32" s="9"/>
      <c r="L32" s="7"/>
      <c r="M32" s="7"/>
      <c r="N32" s="10"/>
      <c r="O32" s="8"/>
    </row>
    <row r="33" spans="1:15" ht="14.5" customHeight="1" x14ac:dyDescent="0.35">
      <c r="A33" s="1"/>
      <c r="B33" s="40" t="s">
        <v>43</v>
      </c>
      <c r="C33" s="34">
        <v>0</v>
      </c>
      <c r="D33" s="35">
        <v>0</v>
      </c>
      <c r="E33" s="35">
        <v>300</v>
      </c>
      <c r="F33" s="36">
        <f t="shared" si="0"/>
        <v>300</v>
      </c>
      <c r="G33" s="23">
        <f t="shared" si="2"/>
        <v>0</v>
      </c>
      <c r="H33" s="23">
        <f t="shared" si="3"/>
        <v>0</v>
      </c>
      <c r="I33" s="23">
        <f t="shared" si="4"/>
        <v>214.4574873</v>
      </c>
      <c r="J33" s="24">
        <f t="shared" si="1"/>
        <v>214.4574873</v>
      </c>
      <c r="K33" s="9"/>
      <c r="L33" s="7"/>
      <c r="M33" s="7"/>
      <c r="N33" s="10"/>
      <c r="O33" s="8"/>
    </row>
    <row r="34" spans="1:15" x14ac:dyDescent="0.35">
      <c r="A34" s="1"/>
      <c r="B34" s="8" t="s">
        <v>44</v>
      </c>
      <c r="C34" s="34">
        <v>0</v>
      </c>
      <c r="D34" s="35">
        <v>0</v>
      </c>
      <c r="E34" s="35">
        <v>324</v>
      </c>
      <c r="F34" s="36">
        <f t="shared" si="0"/>
        <v>324</v>
      </c>
      <c r="G34" s="23">
        <f t="shared" si="2"/>
        <v>0</v>
      </c>
      <c r="H34" s="23">
        <f t="shared" si="3"/>
        <v>0</v>
      </c>
      <c r="I34" s="23">
        <f t="shared" si="4"/>
        <v>231.614086284</v>
      </c>
      <c r="J34" s="24">
        <f t="shared" si="1"/>
        <v>231.614086284</v>
      </c>
      <c r="K34" s="9">
        <v>440</v>
      </c>
      <c r="L34" s="7">
        <v>338.79</v>
      </c>
      <c r="M34" s="7"/>
      <c r="N34" s="10"/>
      <c r="O34" s="8"/>
    </row>
    <row r="35" spans="1:15" x14ac:dyDescent="0.35">
      <c r="A35" s="1"/>
      <c r="B35" s="8" t="s">
        <v>45</v>
      </c>
      <c r="C35" s="34">
        <v>0</v>
      </c>
      <c r="D35" s="35">
        <v>0</v>
      </c>
      <c r="E35" s="35">
        <v>648</v>
      </c>
      <c r="F35" s="36">
        <f t="shared" si="0"/>
        <v>648</v>
      </c>
      <c r="G35" s="23">
        <f t="shared" si="2"/>
        <v>0</v>
      </c>
      <c r="H35" s="23">
        <f t="shared" si="3"/>
        <v>0</v>
      </c>
      <c r="I35" s="23">
        <f t="shared" si="4"/>
        <v>463.22817256799999</v>
      </c>
      <c r="J35" s="24">
        <f t="shared" si="1"/>
        <v>463.22817256799999</v>
      </c>
      <c r="K35" s="9"/>
      <c r="L35" s="7"/>
      <c r="M35" s="7"/>
      <c r="N35" s="10"/>
      <c r="O35" s="8"/>
    </row>
    <row r="36" spans="1:15" x14ac:dyDescent="0.35">
      <c r="A36" s="1"/>
      <c r="B36" s="8" t="s">
        <v>46</v>
      </c>
      <c r="C36" s="34">
        <v>0</v>
      </c>
      <c r="D36" s="35">
        <v>138</v>
      </c>
      <c r="E36" s="35">
        <v>2208</v>
      </c>
      <c r="F36" s="36">
        <f t="shared" si="0"/>
        <v>2346</v>
      </c>
      <c r="G36" s="23">
        <f t="shared" si="2"/>
        <v>0</v>
      </c>
      <c r="H36" s="23">
        <f t="shared" si="3"/>
        <v>105.18293759999999</v>
      </c>
      <c r="I36" s="23">
        <f t="shared" si="4"/>
        <v>1578.407106528</v>
      </c>
      <c r="J36" s="24">
        <f t="shared" si="1"/>
        <v>1683.590044128</v>
      </c>
      <c r="K36" s="9">
        <v>2508</v>
      </c>
      <c r="L36" s="7">
        <v>1931.12</v>
      </c>
      <c r="M36" s="7"/>
      <c r="N36" s="10"/>
      <c r="O36" s="8"/>
    </row>
    <row r="37" spans="1:15" x14ac:dyDescent="0.35">
      <c r="A37" s="1"/>
      <c r="B37" s="8" t="s">
        <v>47</v>
      </c>
      <c r="C37" s="34">
        <v>322</v>
      </c>
      <c r="D37" s="35">
        <v>966</v>
      </c>
      <c r="E37" s="37">
        <v>333.5</v>
      </c>
      <c r="F37" s="38">
        <f t="shared" si="0"/>
        <v>1621.5</v>
      </c>
      <c r="G37" s="23">
        <f t="shared" si="2"/>
        <v>245.4268544</v>
      </c>
      <c r="H37" s="23">
        <f t="shared" si="3"/>
        <v>736.28056319999996</v>
      </c>
      <c r="I37" s="23">
        <f t="shared" si="4"/>
        <v>238.40524004849999</v>
      </c>
      <c r="J37" s="24">
        <f t="shared" si="1"/>
        <v>1220.1126576484999</v>
      </c>
      <c r="K37" s="9">
        <v>1704</v>
      </c>
      <c r="L37" s="7">
        <v>1312.05</v>
      </c>
      <c r="M37" s="7"/>
      <c r="N37" s="10"/>
      <c r="O37" s="8"/>
    </row>
    <row r="38" spans="1:15" x14ac:dyDescent="0.35">
      <c r="A38" s="1"/>
      <c r="B38" s="8" t="s">
        <v>48</v>
      </c>
      <c r="C38" s="34">
        <v>12426</v>
      </c>
      <c r="D38" s="35">
        <v>8264</v>
      </c>
      <c r="E38" s="35">
        <v>1452</v>
      </c>
      <c r="F38" s="36">
        <f t="shared" si="0"/>
        <v>22142</v>
      </c>
      <c r="G38" s="23">
        <f t="shared" si="2"/>
        <v>9471.0375551999987</v>
      </c>
      <c r="H38" s="23">
        <f t="shared" si="3"/>
        <v>6298.7811327999998</v>
      </c>
      <c r="I38" s="23">
        <f t="shared" si="4"/>
        <v>1037.9742385320001</v>
      </c>
      <c r="J38" s="24">
        <f t="shared" si="1"/>
        <v>16807.792926531998</v>
      </c>
      <c r="K38" s="9">
        <v>18862</v>
      </c>
      <c r="L38" s="7">
        <v>14523.44</v>
      </c>
      <c r="M38" s="7"/>
      <c r="N38" s="10"/>
      <c r="O38" s="8"/>
    </row>
    <row r="39" spans="1:15" x14ac:dyDescent="0.35">
      <c r="A39" s="1"/>
      <c r="B39" s="8" t="s">
        <v>49</v>
      </c>
      <c r="C39" s="34">
        <v>1058</v>
      </c>
      <c r="D39" s="35">
        <v>2438</v>
      </c>
      <c r="E39" s="35">
        <v>2875</v>
      </c>
      <c r="F39" s="36">
        <f t="shared" ref="F39:F67" si="5">SUM(C39:E39)</f>
        <v>6371</v>
      </c>
      <c r="G39" s="23">
        <f t="shared" si="2"/>
        <v>806.4025216</v>
      </c>
      <c r="H39" s="23">
        <f t="shared" si="3"/>
        <v>1858.2318975999999</v>
      </c>
      <c r="I39" s="23">
        <f t="shared" si="4"/>
        <v>2055.217586625</v>
      </c>
      <c r="J39" s="24">
        <f t="shared" si="1"/>
        <v>4719.8520058249997</v>
      </c>
      <c r="K39" s="9">
        <v>6126</v>
      </c>
      <c r="L39" s="7">
        <v>4716.92</v>
      </c>
      <c r="M39" s="7"/>
      <c r="N39" s="10"/>
      <c r="O39" s="8"/>
    </row>
    <row r="40" spans="1:15" x14ac:dyDescent="0.35">
      <c r="A40" s="1"/>
      <c r="B40" s="8" t="s">
        <v>50</v>
      </c>
      <c r="C40" s="34">
        <v>1537</v>
      </c>
      <c r="D40" s="35">
        <v>666</v>
      </c>
      <c r="E40" s="35">
        <v>856</v>
      </c>
      <c r="F40" s="36">
        <f t="shared" si="5"/>
        <v>3059</v>
      </c>
      <c r="G40" s="23">
        <f t="shared" si="2"/>
        <v>1171.4940223999999</v>
      </c>
      <c r="H40" s="23">
        <f t="shared" si="3"/>
        <v>507.62200319999999</v>
      </c>
      <c r="I40" s="23">
        <f t="shared" si="4"/>
        <v>611.91869709599996</v>
      </c>
      <c r="J40" s="24">
        <f t="shared" si="1"/>
        <v>2291.0347226959998</v>
      </c>
      <c r="K40" s="9">
        <v>2531</v>
      </c>
      <c r="L40" s="7">
        <v>1948.83</v>
      </c>
      <c r="M40" s="7"/>
      <c r="N40" s="10"/>
      <c r="O40" s="8"/>
    </row>
    <row r="41" spans="1:15" x14ac:dyDescent="0.35">
      <c r="A41" s="1"/>
      <c r="B41" s="8" t="s">
        <v>51</v>
      </c>
      <c r="C41" s="34">
        <v>0</v>
      </c>
      <c r="D41" s="35">
        <v>138</v>
      </c>
      <c r="E41" s="37">
        <v>448.5</v>
      </c>
      <c r="F41" s="38">
        <f t="shared" si="5"/>
        <v>586.5</v>
      </c>
      <c r="G41" s="23">
        <f t="shared" si="2"/>
        <v>0</v>
      </c>
      <c r="H41" s="23">
        <f t="shared" si="3"/>
        <v>105.18293759999999</v>
      </c>
      <c r="I41" s="23">
        <f t="shared" si="4"/>
        <v>320.61394351349998</v>
      </c>
      <c r="J41" s="24">
        <f t="shared" si="1"/>
        <v>425.79688111349998</v>
      </c>
      <c r="K41" s="9">
        <v>80</v>
      </c>
      <c r="L41" s="7">
        <v>61.6</v>
      </c>
      <c r="M41" s="7"/>
      <c r="N41" s="10"/>
      <c r="O41" s="8"/>
    </row>
    <row r="42" spans="1:15" x14ac:dyDescent="0.35">
      <c r="A42" s="1"/>
      <c r="B42" s="8" t="s">
        <v>52</v>
      </c>
      <c r="C42" s="34">
        <v>0</v>
      </c>
      <c r="D42" s="35">
        <v>588</v>
      </c>
      <c r="E42" s="35">
        <v>281</v>
      </c>
      <c r="F42" s="36">
        <f t="shared" si="5"/>
        <v>869</v>
      </c>
      <c r="G42" s="23">
        <f t="shared" si="2"/>
        <v>0</v>
      </c>
      <c r="H42" s="23">
        <f t="shared" si="3"/>
        <v>448.17077759999995</v>
      </c>
      <c r="I42" s="23">
        <f t="shared" si="4"/>
        <v>200.87517977100001</v>
      </c>
      <c r="J42" s="24">
        <f t="shared" si="1"/>
        <v>649.04595737099999</v>
      </c>
      <c r="K42" s="9">
        <v>1430</v>
      </c>
      <c r="L42" s="7">
        <v>1101.08</v>
      </c>
      <c r="M42" s="7"/>
      <c r="N42" s="10"/>
      <c r="O42" s="8"/>
    </row>
    <row r="43" spans="1:15" x14ac:dyDescent="0.35">
      <c r="A43" s="1"/>
      <c r="B43" s="8" t="s">
        <v>53</v>
      </c>
      <c r="C43" s="34">
        <v>0</v>
      </c>
      <c r="D43" s="35">
        <v>0</v>
      </c>
      <c r="E43" s="35">
        <v>278</v>
      </c>
      <c r="F43" s="36">
        <f t="shared" si="5"/>
        <v>278</v>
      </c>
      <c r="G43" s="23">
        <f t="shared" si="2"/>
        <v>0</v>
      </c>
      <c r="H43" s="23">
        <f t="shared" si="3"/>
        <v>0</v>
      </c>
      <c r="I43" s="23">
        <f t="shared" si="4"/>
        <v>198.730604898</v>
      </c>
      <c r="J43" s="24">
        <f t="shared" si="1"/>
        <v>198.730604898</v>
      </c>
      <c r="K43" s="9">
        <v>256</v>
      </c>
      <c r="L43" s="7">
        <v>197.12</v>
      </c>
      <c r="M43" s="7"/>
      <c r="N43" s="10"/>
      <c r="O43" s="8"/>
    </row>
    <row r="44" spans="1:15" x14ac:dyDescent="0.35">
      <c r="A44" s="1"/>
      <c r="B44" s="8" t="s">
        <v>54</v>
      </c>
      <c r="C44" s="34">
        <v>8506</v>
      </c>
      <c r="D44" s="35">
        <v>4692</v>
      </c>
      <c r="E44" s="35">
        <v>256</v>
      </c>
      <c r="F44" s="36">
        <f t="shared" si="5"/>
        <v>13454</v>
      </c>
      <c r="G44" s="23">
        <f t="shared" si="2"/>
        <v>6483.2323711999998</v>
      </c>
      <c r="H44" s="23">
        <f t="shared" si="3"/>
        <v>3576.2198783999997</v>
      </c>
      <c r="I44" s="23">
        <f t="shared" si="4"/>
        <v>183.00372249599999</v>
      </c>
      <c r="J44" s="24">
        <f t="shared" si="1"/>
        <v>10242.455972095999</v>
      </c>
      <c r="K44" s="9">
        <v>13124</v>
      </c>
      <c r="L44" s="7">
        <v>10105.27</v>
      </c>
      <c r="M44" s="7"/>
      <c r="N44" s="10"/>
      <c r="O44" s="8"/>
    </row>
    <row r="45" spans="1:15" x14ac:dyDescent="0.35">
      <c r="A45" s="1"/>
      <c r="B45" s="8" t="s">
        <v>55</v>
      </c>
      <c r="C45" s="34">
        <v>161</v>
      </c>
      <c r="D45" s="35">
        <v>644</v>
      </c>
      <c r="E45" s="35">
        <v>345</v>
      </c>
      <c r="F45" s="36">
        <f t="shared" si="5"/>
        <v>1150</v>
      </c>
      <c r="G45" s="23">
        <f t="shared" si="2"/>
        <v>122.7134272</v>
      </c>
      <c r="H45" s="23">
        <f t="shared" si="3"/>
        <v>490.85370879999999</v>
      </c>
      <c r="I45" s="23">
        <f t="shared" si="4"/>
        <v>246.62611039499998</v>
      </c>
      <c r="J45" s="24">
        <f t="shared" si="1"/>
        <v>860.19324639499996</v>
      </c>
      <c r="K45" s="9"/>
      <c r="L45" s="7"/>
      <c r="M45" s="7"/>
      <c r="N45" s="10"/>
      <c r="O45" s="8"/>
    </row>
    <row r="46" spans="1:15" x14ac:dyDescent="0.35">
      <c r="A46" s="1"/>
      <c r="B46" s="8" t="s">
        <v>56</v>
      </c>
      <c r="C46" s="34">
        <v>0</v>
      </c>
      <c r="D46" s="35">
        <v>0</v>
      </c>
      <c r="E46" s="35">
        <v>275</v>
      </c>
      <c r="F46" s="36">
        <f t="shared" si="5"/>
        <v>275</v>
      </c>
      <c r="G46" s="23">
        <f t="shared" si="2"/>
        <v>0</v>
      </c>
      <c r="H46" s="23">
        <f t="shared" si="3"/>
        <v>0</v>
      </c>
      <c r="I46" s="23">
        <f t="shared" si="4"/>
        <v>196.58603002499999</v>
      </c>
      <c r="J46" s="24">
        <f t="shared" si="1"/>
        <v>196.58603002499999</v>
      </c>
      <c r="K46" s="9">
        <v>508</v>
      </c>
      <c r="L46" s="7">
        <v>391.15</v>
      </c>
      <c r="M46" s="7"/>
      <c r="N46" s="10"/>
      <c r="O46" s="8"/>
    </row>
    <row r="47" spans="1:15" x14ac:dyDescent="0.35">
      <c r="A47" s="1"/>
      <c r="B47" s="8" t="s">
        <v>57</v>
      </c>
      <c r="C47" s="34">
        <v>828</v>
      </c>
      <c r="D47" s="35">
        <v>324</v>
      </c>
      <c r="E47" s="37">
        <v>2414.5</v>
      </c>
      <c r="F47" s="38">
        <f t="shared" si="5"/>
        <v>3566.5</v>
      </c>
      <c r="G47" s="23">
        <f t="shared" si="2"/>
        <v>631.09762560000001</v>
      </c>
      <c r="H47" s="23">
        <f t="shared" si="3"/>
        <v>246.95124479999998</v>
      </c>
      <c r="I47" s="23">
        <f t="shared" si="4"/>
        <v>1726.0253436194998</v>
      </c>
      <c r="J47" s="24">
        <f t="shared" si="1"/>
        <v>2604.0742140194998</v>
      </c>
      <c r="K47" s="9">
        <v>3894</v>
      </c>
      <c r="L47" s="7">
        <v>2998.32</v>
      </c>
      <c r="M47" s="7"/>
      <c r="N47" s="10"/>
      <c r="O47" s="8"/>
    </row>
    <row r="48" spans="1:15" x14ac:dyDescent="0.35">
      <c r="A48" s="1"/>
      <c r="B48" s="8" t="s">
        <v>58</v>
      </c>
      <c r="C48" s="34">
        <v>60</v>
      </c>
      <c r="D48" s="35">
        <v>0</v>
      </c>
      <c r="E48" s="35">
        <v>820</v>
      </c>
      <c r="F48" s="36">
        <f t="shared" si="5"/>
        <v>880</v>
      </c>
      <c r="G48" s="23">
        <f t="shared" si="2"/>
        <v>45.731711999999995</v>
      </c>
      <c r="H48" s="23">
        <f t="shared" si="3"/>
        <v>0</v>
      </c>
      <c r="I48" s="23">
        <f t="shared" si="4"/>
        <v>586.18379861999995</v>
      </c>
      <c r="J48" s="24">
        <f t="shared" si="1"/>
        <v>631.91551061999996</v>
      </c>
      <c r="K48" s="9"/>
      <c r="L48" s="7"/>
      <c r="M48" s="7"/>
      <c r="N48" s="10"/>
      <c r="O48" s="8"/>
    </row>
    <row r="49" spans="1:15" x14ac:dyDescent="0.35">
      <c r="A49" s="1"/>
      <c r="B49" s="8" t="s">
        <v>59</v>
      </c>
      <c r="C49" s="34">
        <v>44</v>
      </c>
      <c r="D49" s="35">
        <v>88</v>
      </c>
      <c r="E49" s="35">
        <v>4356</v>
      </c>
      <c r="F49" s="36">
        <f t="shared" si="5"/>
        <v>4488</v>
      </c>
      <c r="G49" s="23">
        <f t="shared" si="2"/>
        <v>33.536588799999997</v>
      </c>
      <c r="H49" s="23">
        <f t="shared" si="3"/>
        <v>67.073177599999994</v>
      </c>
      <c r="I49" s="23">
        <f t="shared" si="4"/>
        <v>3113.9227155959998</v>
      </c>
      <c r="J49" s="24">
        <f t="shared" si="1"/>
        <v>3214.5324819959997</v>
      </c>
      <c r="K49" s="9">
        <v>4378</v>
      </c>
      <c r="L49" s="7">
        <v>3370.99</v>
      </c>
      <c r="M49" s="7"/>
      <c r="N49" s="10"/>
      <c r="O49" s="8"/>
    </row>
    <row r="50" spans="1:15" x14ac:dyDescent="0.35">
      <c r="A50" s="1"/>
      <c r="B50" s="31" t="s">
        <v>60</v>
      </c>
      <c r="C50" s="34">
        <v>0</v>
      </c>
      <c r="D50" s="35">
        <v>0</v>
      </c>
      <c r="E50" s="35">
        <v>1587</v>
      </c>
      <c r="F50" s="36">
        <f t="shared" si="5"/>
        <v>1587</v>
      </c>
      <c r="G50" s="23">
        <f t="shared" si="2"/>
        <v>0</v>
      </c>
      <c r="H50" s="23">
        <f t="shared" si="3"/>
        <v>0</v>
      </c>
      <c r="I50" s="23">
        <f t="shared" si="4"/>
        <v>1134.4801078169999</v>
      </c>
      <c r="J50" s="24">
        <f t="shared" si="1"/>
        <v>1134.4801078169999</v>
      </c>
      <c r="K50" s="9">
        <v>2250</v>
      </c>
      <c r="L50" s="7">
        <v>1732.46</v>
      </c>
      <c r="M50" s="7"/>
      <c r="N50" s="10"/>
      <c r="O50" s="8"/>
    </row>
    <row r="51" spans="1:15" x14ac:dyDescent="0.35">
      <c r="A51" s="1"/>
      <c r="B51" s="8" t="s">
        <v>61</v>
      </c>
      <c r="C51" s="34">
        <v>460</v>
      </c>
      <c r="D51" s="35">
        <v>414</v>
      </c>
      <c r="E51" s="35">
        <v>1265</v>
      </c>
      <c r="F51" s="36">
        <f t="shared" si="5"/>
        <v>2139</v>
      </c>
      <c r="G51" s="23">
        <f t="shared" si="2"/>
        <v>350.60979199999997</v>
      </c>
      <c r="H51" s="23">
        <f t="shared" si="3"/>
        <v>315.54881280000001</v>
      </c>
      <c r="I51" s="23">
        <f t="shared" si="4"/>
        <v>904.29573811499995</v>
      </c>
      <c r="J51" s="24">
        <f t="shared" si="1"/>
        <v>1570.4543429149999</v>
      </c>
      <c r="K51" s="9">
        <v>2448</v>
      </c>
      <c r="L51" s="7">
        <v>1884.92</v>
      </c>
      <c r="M51" s="7"/>
      <c r="N51" s="10"/>
      <c r="O51" s="8"/>
    </row>
    <row r="52" spans="1:15" x14ac:dyDescent="0.35">
      <c r="A52" s="1"/>
      <c r="B52" s="8" t="s">
        <v>62</v>
      </c>
      <c r="C52" s="34">
        <v>3306</v>
      </c>
      <c r="D52" s="35">
        <v>2636</v>
      </c>
      <c r="E52" s="35">
        <v>343</v>
      </c>
      <c r="F52" s="36">
        <f t="shared" si="5"/>
        <v>6285</v>
      </c>
      <c r="G52" s="23">
        <f t="shared" si="2"/>
        <v>2519.8173311999999</v>
      </c>
      <c r="H52" s="23">
        <f t="shared" si="3"/>
        <v>2009.1465472</v>
      </c>
      <c r="I52" s="23">
        <f t="shared" si="4"/>
        <v>245.19639381299999</v>
      </c>
      <c r="J52" s="24">
        <f t="shared" si="1"/>
        <v>4774.1602722130001</v>
      </c>
      <c r="K52" s="9">
        <v>4916</v>
      </c>
      <c r="L52" s="7">
        <v>3785.24</v>
      </c>
      <c r="M52" s="7"/>
      <c r="N52" s="10"/>
      <c r="O52" s="8"/>
    </row>
    <row r="53" spans="1:15" x14ac:dyDescent="0.35">
      <c r="A53" s="1"/>
      <c r="B53" s="31" t="s">
        <v>63</v>
      </c>
      <c r="C53" s="34">
        <v>0</v>
      </c>
      <c r="D53" s="35">
        <v>0</v>
      </c>
      <c r="E53" s="35">
        <v>2104</v>
      </c>
      <c r="F53" s="36">
        <f t="shared" si="5"/>
        <v>2104</v>
      </c>
      <c r="G53" s="23">
        <f t="shared" si="2"/>
        <v>0</v>
      </c>
      <c r="H53" s="23">
        <f t="shared" si="3"/>
        <v>0</v>
      </c>
      <c r="I53" s="23">
        <f t="shared" si="4"/>
        <v>1504.061844264</v>
      </c>
      <c r="J53" s="24">
        <f t="shared" si="1"/>
        <v>1504.061844264</v>
      </c>
      <c r="K53" s="9">
        <v>2160</v>
      </c>
      <c r="L53" s="41">
        <v>1663.17</v>
      </c>
      <c r="M53" s="41"/>
      <c r="N53" s="10"/>
      <c r="O53" s="8"/>
    </row>
    <row r="54" spans="1:15" x14ac:dyDescent="0.35">
      <c r="A54" s="1"/>
      <c r="B54" s="31" t="s">
        <v>64</v>
      </c>
      <c r="C54" s="34">
        <v>1676</v>
      </c>
      <c r="D54" s="35">
        <v>960</v>
      </c>
      <c r="E54" s="35">
        <v>1428</v>
      </c>
      <c r="F54" s="36">
        <f t="shared" si="5"/>
        <v>4064</v>
      </c>
      <c r="G54" s="23">
        <f t="shared" si="2"/>
        <v>1277.4391552</v>
      </c>
      <c r="H54" s="23">
        <f t="shared" si="3"/>
        <v>731.70739199999991</v>
      </c>
      <c r="I54" s="23">
        <f t="shared" si="4"/>
        <v>1020.817639548</v>
      </c>
      <c r="J54" s="24">
        <f t="shared" si="1"/>
        <v>3029.964186748</v>
      </c>
      <c r="K54" s="9">
        <v>4126</v>
      </c>
      <c r="L54" s="41">
        <v>3176.95</v>
      </c>
      <c r="M54" s="41"/>
      <c r="N54" s="10"/>
      <c r="O54" s="8"/>
    </row>
    <row r="55" spans="1:15" x14ac:dyDescent="0.35">
      <c r="A55" s="1"/>
      <c r="B55" s="97" t="s">
        <v>65</v>
      </c>
      <c r="C55" s="34">
        <v>0</v>
      </c>
      <c r="D55" s="35">
        <v>0</v>
      </c>
      <c r="E55" s="35">
        <v>316</v>
      </c>
      <c r="F55" s="36">
        <f t="shared" si="5"/>
        <v>316</v>
      </c>
      <c r="G55" s="23">
        <f t="shared" si="2"/>
        <v>0</v>
      </c>
      <c r="H55" s="23">
        <f t="shared" si="3"/>
        <v>0</v>
      </c>
      <c r="I55" s="23">
        <f t="shared" si="4"/>
        <v>225.89521995600001</v>
      </c>
      <c r="J55" s="24">
        <f t="shared" si="1"/>
        <v>225.89521995600001</v>
      </c>
      <c r="K55" s="9">
        <v>300</v>
      </c>
      <c r="L55" s="7">
        <v>231</v>
      </c>
      <c r="M55" s="7"/>
      <c r="N55" s="10"/>
      <c r="O55" s="8"/>
    </row>
    <row r="56" spans="1:15" x14ac:dyDescent="0.35">
      <c r="A56" s="1"/>
      <c r="B56" s="8" t="s">
        <v>66</v>
      </c>
      <c r="C56" s="34">
        <v>9588</v>
      </c>
      <c r="D56" s="35">
        <v>12408</v>
      </c>
      <c r="E56" s="35">
        <v>1014</v>
      </c>
      <c r="F56" s="36">
        <f t="shared" si="5"/>
        <v>23010</v>
      </c>
      <c r="G56" s="23">
        <f t="shared" si="2"/>
        <v>7307.9275775999995</v>
      </c>
      <c r="H56" s="23">
        <f t="shared" si="3"/>
        <v>9457.3180415999996</v>
      </c>
      <c r="I56" s="23">
        <f t="shared" si="4"/>
        <v>724.86630707400002</v>
      </c>
      <c r="J56" s="24">
        <f t="shared" si="1"/>
        <v>17490.111926273999</v>
      </c>
      <c r="K56" s="9">
        <v>23113</v>
      </c>
      <c r="L56" s="7">
        <v>17796.64</v>
      </c>
      <c r="M56" s="7"/>
      <c r="N56" s="10"/>
      <c r="O56" s="8"/>
    </row>
    <row r="57" spans="1:15" x14ac:dyDescent="0.35">
      <c r="A57" s="1"/>
      <c r="B57" s="8" t="s">
        <v>67</v>
      </c>
      <c r="C57" s="34">
        <v>11214</v>
      </c>
      <c r="D57" s="35">
        <v>14374</v>
      </c>
      <c r="E57" s="37">
        <v>1114.5</v>
      </c>
      <c r="F57" s="38">
        <f t="shared" si="5"/>
        <v>26702.5</v>
      </c>
      <c r="G57" s="23">
        <f t="shared" si="2"/>
        <v>8547.2569727999999</v>
      </c>
      <c r="H57" s="23">
        <f t="shared" si="3"/>
        <v>10955.7938048</v>
      </c>
      <c r="I57" s="23">
        <f t="shared" si="4"/>
        <v>796.70956531950003</v>
      </c>
      <c r="J57" s="24">
        <f t="shared" si="1"/>
        <v>20299.760342919501</v>
      </c>
      <c r="K57" s="9">
        <v>26581</v>
      </c>
      <c r="L57" s="7">
        <v>20466.95</v>
      </c>
      <c r="M57" s="7"/>
      <c r="N57" s="10"/>
      <c r="O57" s="8"/>
    </row>
    <row r="58" spans="1:15" x14ac:dyDescent="0.35">
      <c r="A58" s="1"/>
      <c r="B58" s="8" t="s">
        <v>68</v>
      </c>
      <c r="C58" s="34">
        <v>36</v>
      </c>
      <c r="D58" s="35">
        <v>180</v>
      </c>
      <c r="E58" s="35">
        <v>531</v>
      </c>
      <c r="F58" s="36">
        <f t="shared" si="5"/>
        <v>747</v>
      </c>
      <c r="G58" s="23">
        <f t="shared" si="2"/>
        <v>27.439027199999998</v>
      </c>
      <c r="H58" s="23">
        <f t="shared" si="3"/>
        <v>137.19513599999999</v>
      </c>
      <c r="I58" s="23">
        <f t="shared" si="4"/>
        <v>379.58975252099998</v>
      </c>
      <c r="J58" s="24">
        <f t="shared" si="1"/>
        <v>544.22391572099991</v>
      </c>
      <c r="K58" s="9">
        <v>552</v>
      </c>
      <c r="L58" s="7">
        <v>425.03</v>
      </c>
      <c r="M58" s="7"/>
      <c r="N58" s="10"/>
      <c r="O58" s="8"/>
    </row>
    <row r="59" spans="1:15" x14ac:dyDescent="0.35">
      <c r="A59" s="1"/>
      <c r="B59" s="8" t="s">
        <v>69</v>
      </c>
      <c r="C59" s="34">
        <v>2802</v>
      </c>
      <c r="D59" s="35">
        <v>7204</v>
      </c>
      <c r="E59" s="35">
        <v>482</v>
      </c>
      <c r="F59" s="36">
        <f t="shared" si="5"/>
        <v>10488</v>
      </c>
      <c r="G59" s="23">
        <f t="shared" si="2"/>
        <v>2135.6709504</v>
      </c>
      <c r="H59" s="23">
        <f t="shared" si="3"/>
        <v>5490.8542207999999</v>
      </c>
      <c r="I59" s="23">
        <f t="shared" si="4"/>
        <v>344.561696262</v>
      </c>
      <c r="J59" s="24">
        <f t="shared" si="1"/>
        <v>7971.0868674619996</v>
      </c>
      <c r="K59" s="9">
        <v>13668</v>
      </c>
      <c r="L59" s="7">
        <v>10524.14</v>
      </c>
      <c r="M59" s="7"/>
      <c r="N59" s="10"/>
      <c r="O59" s="8"/>
    </row>
    <row r="60" spans="1:15" x14ac:dyDescent="0.35">
      <c r="A60" s="1"/>
      <c r="B60" s="8" t="s">
        <v>70</v>
      </c>
      <c r="C60" s="34">
        <v>220</v>
      </c>
      <c r="D60" s="35">
        <v>598</v>
      </c>
      <c r="E60" s="35">
        <v>1219</v>
      </c>
      <c r="F60" s="36">
        <f t="shared" si="5"/>
        <v>2037</v>
      </c>
      <c r="G60" s="23">
        <f t="shared" si="2"/>
        <v>167.68294399999999</v>
      </c>
      <c r="H60" s="23">
        <f t="shared" si="3"/>
        <v>455.79272959999997</v>
      </c>
      <c r="I60" s="23">
        <f t="shared" si="4"/>
        <v>871.41225672899998</v>
      </c>
      <c r="J60" s="24">
        <f t="shared" si="1"/>
        <v>1494.887930329</v>
      </c>
      <c r="K60" s="9">
        <v>2152</v>
      </c>
      <c r="L60" s="7">
        <v>1657.01</v>
      </c>
      <c r="M60" s="7"/>
      <c r="N60" s="10"/>
      <c r="O60" s="8"/>
    </row>
    <row r="61" spans="1:15" x14ac:dyDescent="0.35">
      <c r="A61" s="1"/>
      <c r="B61" s="8" t="s">
        <v>71</v>
      </c>
      <c r="C61" s="34">
        <v>216</v>
      </c>
      <c r="D61" s="35">
        <v>396</v>
      </c>
      <c r="E61" s="35">
        <v>207</v>
      </c>
      <c r="F61" s="36">
        <f t="shared" si="5"/>
        <v>819</v>
      </c>
      <c r="G61" s="23">
        <f t="shared" si="2"/>
        <v>164.63416319999999</v>
      </c>
      <c r="H61" s="23">
        <f t="shared" si="3"/>
        <v>301.82929919999998</v>
      </c>
      <c r="I61" s="23">
        <f t="shared" si="4"/>
        <v>147.97566623699998</v>
      </c>
      <c r="J61" s="24">
        <f t="shared" si="1"/>
        <v>614.43912863699995</v>
      </c>
      <c r="K61" s="9"/>
      <c r="L61" s="7"/>
      <c r="M61" s="7"/>
      <c r="N61" s="10"/>
      <c r="O61" s="8"/>
    </row>
    <row r="62" spans="1:15" x14ac:dyDescent="0.35">
      <c r="A62" s="1"/>
      <c r="B62" s="8" t="s">
        <v>72</v>
      </c>
      <c r="C62" s="34">
        <v>2866</v>
      </c>
      <c r="D62" s="35">
        <v>3716</v>
      </c>
      <c r="E62" s="35">
        <v>140</v>
      </c>
      <c r="F62" s="36">
        <f t="shared" si="5"/>
        <v>6722</v>
      </c>
      <c r="G62" s="23">
        <f t="shared" si="2"/>
        <v>2184.4514432000001</v>
      </c>
      <c r="H62" s="23">
        <f t="shared" si="3"/>
        <v>2832.3173631999998</v>
      </c>
      <c r="I62" s="23">
        <f t="shared" si="4"/>
        <v>100.08016074</v>
      </c>
      <c r="J62" s="24">
        <f t="shared" si="1"/>
        <v>5116.8489671399993</v>
      </c>
      <c r="K62" s="9">
        <v>7742</v>
      </c>
      <c r="L62" s="7">
        <v>5961.22</v>
      </c>
      <c r="M62" s="7"/>
      <c r="N62" s="10"/>
      <c r="O62" s="8"/>
    </row>
    <row r="63" spans="1:15" x14ac:dyDescent="0.35">
      <c r="A63" s="1"/>
      <c r="B63" s="31" t="s">
        <v>73</v>
      </c>
      <c r="C63" s="34">
        <v>690</v>
      </c>
      <c r="D63" s="35">
        <v>4968</v>
      </c>
      <c r="E63" s="37">
        <v>2748.5</v>
      </c>
      <c r="F63" s="38">
        <f t="shared" si="5"/>
        <v>8406.5</v>
      </c>
      <c r="G63" s="23">
        <f t="shared" si="2"/>
        <v>525.91468799999996</v>
      </c>
      <c r="H63" s="23">
        <f t="shared" si="3"/>
        <v>3786.5857535999999</v>
      </c>
      <c r="I63" s="23">
        <f t="shared" si="4"/>
        <v>1964.7880128135</v>
      </c>
      <c r="J63" s="24">
        <f t="shared" si="1"/>
        <v>6277.2884544135004</v>
      </c>
      <c r="K63" s="9">
        <v>7475</v>
      </c>
      <c r="L63" s="7">
        <v>5755.63</v>
      </c>
      <c r="M63" s="7"/>
      <c r="N63" s="10"/>
      <c r="O63" s="8"/>
    </row>
    <row r="64" spans="1:15" x14ac:dyDescent="0.35">
      <c r="A64" s="1"/>
      <c r="B64" s="8" t="s">
        <v>74</v>
      </c>
      <c r="C64" s="34">
        <v>618</v>
      </c>
      <c r="D64" s="35">
        <v>1304</v>
      </c>
      <c r="E64" s="35">
        <v>350</v>
      </c>
      <c r="F64" s="36">
        <f t="shared" si="5"/>
        <v>2272</v>
      </c>
      <c r="G64" s="23">
        <f t="shared" si="2"/>
        <v>471.03663359999996</v>
      </c>
      <c r="H64" s="23">
        <f t="shared" si="3"/>
        <v>993.9025408</v>
      </c>
      <c r="I64" s="23">
        <f t="shared" si="4"/>
        <v>250.20040184999999</v>
      </c>
      <c r="J64" s="24">
        <f t="shared" si="1"/>
        <v>1715.1395762499999</v>
      </c>
      <c r="K64" s="9">
        <v>2562</v>
      </c>
      <c r="L64" s="7">
        <v>1972.7</v>
      </c>
      <c r="M64" s="7"/>
      <c r="N64" s="10"/>
      <c r="O64" s="8"/>
    </row>
    <row r="65" spans="1:15" x14ac:dyDescent="0.35">
      <c r="A65" s="1"/>
      <c r="B65" s="8" t="s">
        <v>75</v>
      </c>
      <c r="C65" s="34">
        <v>72</v>
      </c>
      <c r="D65" s="35">
        <v>926</v>
      </c>
      <c r="E65" s="35">
        <v>730</v>
      </c>
      <c r="F65" s="36">
        <f t="shared" si="5"/>
        <v>1728</v>
      </c>
      <c r="G65" s="23">
        <f t="shared" si="2"/>
        <v>54.878054399999996</v>
      </c>
      <c r="H65" s="23">
        <f t="shared" si="3"/>
        <v>705.79275519999999</v>
      </c>
      <c r="I65" s="23">
        <f t="shared" si="4"/>
        <v>521.84655242999997</v>
      </c>
      <c r="J65" s="24">
        <f t="shared" si="1"/>
        <v>1282.51736203</v>
      </c>
      <c r="K65" s="9">
        <v>1224</v>
      </c>
      <c r="L65" s="7">
        <v>942.46</v>
      </c>
      <c r="M65" s="7"/>
      <c r="N65" s="10"/>
      <c r="O65" s="8"/>
    </row>
    <row r="66" spans="1:15" x14ac:dyDescent="0.35">
      <c r="A66" s="1"/>
      <c r="B66" s="8" t="s">
        <v>76</v>
      </c>
      <c r="C66" s="34">
        <v>0</v>
      </c>
      <c r="D66" s="35">
        <v>0</v>
      </c>
      <c r="E66" s="35">
        <v>2831</v>
      </c>
      <c r="F66" s="36">
        <f t="shared" si="5"/>
        <v>2831</v>
      </c>
      <c r="G66" s="23">
        <f t="shared" si="2"/>
        <v>0</v>
      </c>
      <c r="H66" s="23">
        <f t="shared" si="3"/>
        <v>0</v>
      </c>
      <c r="I66" s="23">
        <f t="shared" si="4"/>
        <v>2023.763821821</v>
      </c>
      <c r="J66" s="24">
        <f t="shared" si="1"/>
        <v>2023.763821821</v>
      </c>
      <c r="K66" s="9">
        <v>3131</v>
      </c>
      <c r="L66" s="7">
        <v>2410.8200000000002</v>
      </c>
      <c r="M66" s="7"/>
      <c r="N66" s="10"/>
      <c r="O66" s="8"/>
    </row>
    <row r="67" spans="1:15" x14ac:dyDescent="0.35">
      <c r="A67" s="1"/>
      <c r="B67" s="8" t="s">
        <v>77</v>
      </c>
      <c r="C67" s="34">
        <v>0</v>
      </c>
      <c r="D67" s="35">
        <v>0</v>
      </c>
      <c r="E67" s="35">
        <v>712</v>
      </c>
      <c r="F67" s="36">
        <f t="shared" si="5"/>
        <v>712</v>
      </c>
      <c r="G67" s="23">
        <f t="shared" si="2"/>
        <v>0</v>
      </c>
      <c r="H67" s="23">
        <f t="shared" si="3"/>
        <v>0</v>
      </c>
      <c r="I67" s="23">
        <f t="shared" si="4"/>
        <v>508.97910319199997</v>
      </c>
      <c r="J67" s="24">
        <f t="shared" si="1"/>
        <v>508.97910319199997</v>
      </c>
      <c r="K67" s="9">
        <v>679</v>
      </c>
      <c r="L67" s="7">
        <v>522.82000000000005</v>
      </c>
      <c r="M67" s="7"/>
      <c r="N67" s="10"/>
      <c r="O67" s="8"/>
    </row>
    <row r="68" spans="1:15" x14ac:dyDescent="0.35">
      <c r="A68" s="1"/>
      <c r="B68" s="8" t="s">
        <v>78</v>
      </c>
      <c r="C68" s="34">
        <v>5914</v>
      </c>
      <c r="D68" s="35">
        <v>6196</v>
      </c>
      <c r="E68" s="35">
        <v>406</v>
      </c>
      <c r="F68" s="36">
        <f t="shared" ref="F68:F97" si="6">SUM(C68:E68)</f>
        <v>12516</v>
      </c>
      <c r="G68" s="23">
        <f t="shared" si="2"/>
        <v>4507.6224127999994</v>
      </c>
      <c r="H68" s="23">
        <f t="shared" si="3"/>
        <v>4722.5614592000002</v>
      </c>
      <c r="I68" s="23">
        <f t="shared" si="4"/>
        <v>290.23246614599998</v>
      </c>
      <c r="J68" s="24">
        <f t="shared" ref="J68:J126" si="7">SUM(G68:I68)</f>
        <v>9520.4163381460003</v>
      </c>
      <c r="K68" s="9">
        <v>12461</v>
      </c>
      <c r="L68" s="7">
        <v>9594.77</v>
      </c>
      <c r="M68" s="7"/>
      <c r="N68" s="10"/>
      <c r="O68" s="8"/>
    </row>
    <row r="69" spans="1:15" x14ac:dyDescent="0.35">
      <c r="A69" s="1"/>
      <c r="B69" s="8" t="s">
        <v>79</v>
      </c>
      <c r="C69" s="34">
        <v>0</v>
      </c>
      <c r="D69" s="35">
        <v>140</v>
      </c>
      <c r="E69" s="35">
        <v>240</v>
      </c>
      <c r="F69" s="36">
        <f t="shared" si="6"/>
        <v>380</v>
      </c>
      <c r="G69" s="23">
        <f t="shared" ref="G69:G126" si="8">C69*0.7621952</f>
        <v>0</v>
      </c>
      <c r="H69" s="23">
        <f t="shared" ref="H69:H126" si="9">D69*0.7621952</f>
        <v>106.70732799999999</v>
      </c>
      <c r="I69" s="23">
        <f t="shared" ref="I69:I126" si="10">E69*0.714858291</f>
        <v>171.56598983999999</v>
      </c>
      <c r="J69" s="24">
        <f t="shared" si="7"/>
        <v>278.27331784</v>
      </c>
      <c r="K69" s="9">
        <v>510</v>
      </c>
      <c r="L69" s="7">
        <v>392.69</v>
      </c>
      <c r="M69" s="7"/>
      <c r="N69" s="10"/>
      <c r="O69" s="8"/>
    </row>
    <row r="70" spans="1:15" x14ac:dyDescent="0.35">
      <c r="A70" s="1"/>
      <c r="B70" s="8" t="s">
        <v>80</v>
      </c>
      <c r="C70" s="34">
        <v>0</v>
      </c>
      <c r="D70" s="35">
        <v>360</v>
      </c>
      <c r="E70" s="35">
        <v>400</v>
      </c>
      <c r="F70" s="36">
        <f t="shared" si="6"/>
        <v>760</v>
      </c>
      <c r="G70" s="23">
        <f t="shared" si="8"/>
        <v>0</v>
      </c>
      <c r="H70" s="23">
        <f t="shared" si="9"/>
        <v>274.39027199999998</v>
      </c>
      <c r="I70" s="23">
        <f t="shared" si="10"/>
        <v>285.94331640000001</v>
      </c>
      <c r="J70" s="24">
        <f t="shared" si="7"/>
        <v>560.33358840000005</v>
      </c>
      <c r="K70" s="9">
        <v>787</v>
      </c>
      <c r="L70" s="7">
        <v>605.98</v>
      </c>
      <c r="M70" s="7"/>
      <c r="N70" s="10"/>
      <c r="O70" s="8"/>
    </row>
    <row r="71" spans="1:15" x14ac:dyDescent="0.35">
      <c r="A71" s="1"/>
      <c r="B71" s="8" t="s">
        <v>81</v>
      </c>
      <c r="C71" s="34">
        <v>0</v>
      </c>
      <c r="D71" s="35">
        <v>88</v>
      </c>
      <c r="E71" s="35">
        <v>319</v>
      </c>
      <c r="F71" s="36">
        <f t="shared" si="6"/>
        <v>407</v>
      </c>
      <c r="G71" s="23">
        <f t="shared" si="8"/>
        <v>0</v>
      </c>
      <c r="H71" s="23">
        <f t="shared" si="9"/>
        <v>67.073177599999994</v>
      </c>
      <c r="I71" s="23">
        <f t="shared" si="10"/>
        <v>228.03979482899999</v>
      </c>
      <c r="J71" s="24">
        <f t="shared" si="7"/>
        <v>295.11297242899997</v>
      </c>
      <c r="K71" s="9"/>
      <c r="L71" s="7"/>
      <c r="M71" s="7"/>
      <c r="N71" s="10"/>
      <c r="O71" s="8"/>
    </row>
    <row r="72" spans="1:15" x14ac:dyDescent="0.35">
      <c r="A72" s="1"/>
      <c r="B72" s="8" t="s">
        <v>82</v>
      </c>
      <c r="C72" s="34">
        <v>0</v>
      </c>
      <c r="D72" s="35">
        <v>72</v>
      </c>
      <c r="E72" s="35">
        <v>252</v>
      </c>
      <c r="F72" s="36">
        <f t="shared" si="6"/>
        <v>324</v>
      </c>
      <c r="G72" s="23">
        <f t="shared" si="8"/>
        <v>0</v>
      </c>
      <c r="H72" s="23">
        <f t="shared" si="9"/>
        <v>54.878054399999996</v>
      </c>
      <c r="I72" s="23">
        <f t="shared" si="10"/>
        <v>180.144289332</v>
      </c>
      <c r="J72" s="24">
        <f t="shared" si="7"/>
        <v>235.022343732</v>
      </c>
      <c r="K72" s="9">
        <v>144</v>
      </c>
      <c r="L72" s="7">
        <v>110.88</v>
      </c>
      <c r="M72" s="7"/>
      <c r="N72" s="10"/>
      <c r="O72" s="8"/>
    </row>
    <row r="73" spans="1:15" x14ac:dyDescent="0.35">
      <c r="A73" s="1"/>
      <c r="B73" s="8" t="s">
        <v>83</v>
      </c>
      <c r="C73" s="34">
        <v>0</v>
      </c>
      <c r="D73" s="35">
        <v>0</v>
      </c>
      <c r="E73" s="35">
        <v>493</v>
      </c>
      <c r="F73" s="36">
        <f t="shared" si="6"/>
        <v>493</v>
      </c>
      <c r="G73" s="23">
        <f t="shared" si="8"/>
        <v>0</v>
      </c>
      <c r="H73" s="23">
        <f t="shared" si="9"/>
        <v>0</v>
      </c>
      <c r="I73" s="23">
        <f t="shared" si="10"/>
        <v>352.425137463</v>
      </c>
      <c r="J73" s="24">
        <f t="shared" si="7"/>
        <v>352.425137463</v>
      </c>
      <c r="K73" s="9">
        <v>454</v>
      </c>
      <c r="L73" s="7">
        <v>349.57</v>
      </c>
      <c r="M73" s="7"/>
      <c r="N73" s="10"/>
      <c r="O73" s="8"/>
    </row>
    <row r="74" spans="1:15" x14ac:dyDescent="0.35">
      <c r="A74" s="1"/>
      <c r="B74" s="8" t="s">
        <v>84</v>
      </c>
      <c r="C74" s="34">
        <v>1248</v>
      </c>
      <c r="D74" s="35">
        <v>1408</v>
      </c>
      <c r="E74" s="35">
        <v>880</v>
      </c>
      <c r="F74" s="36">
        <f t="shared" si="6"/>
        <v>3536</v>
      </c>
      <c r="G74" s="23">
        <f t="shared" si="8"/>
        <v>951.2196095999999</v>
      </c>
      <c r="H74" s="23">
        <f t="shared" si="9"/>
        <v>1073.1708415999999</v>
      </c>
      <c r="I74" s="23">
        <f t="shared" si="10"/>
        <v>629.07529607999993</v>
      </c>
      <c r="J74" s="24">
        <f t="shared" si="7"/>
        <v>2653.46574728</v>
      </c>
      <c r="K74" s="9">
        <v>3403</v>
      </c>
      <c r="L74" s="7">
        <v>2620.2600000000002</v>
      </c>
      <c r="M74" s="7"/>
      <c r="N74" s="10"/>
      <c r="O74" s="8"/>
    </row>
    <row r="75" spans="1:15" x14ac:dyDescent="0.35">
      <c r="A75" s="1"/>
      <c r="B75" s="8" t="s">
        <v>85</v>
      </c>
      <c r="C75" s="34">
        <v>2139</v>
      </c>
      <c r="D75" s="35">
        <v>644</v>
      </c>
      <c r="E75" s="35">
        <v>2875</v>
      </c>
      <c r="F75" s="36">
        <f t="shared" si="6"/>
        <v>5658</v>
      </c>
      <c r="G75" s="23">
        <f t="shared" si="8"/>
        <v>1630.3355328</v>
      </c>
      <c r="H75" s="23">
        <f t="shared" si="9"/>
        <v>490.85370879999999</v>
      </c>
      <c r="I75" s="23">
        <f t="shared" si="10"/>
        <v>2055.217586625</v>
      </c>
      <c r="J75" s="24">
        <f t="shared" si="7"/>
        <v>4176.406828225</v>
      </c>
      <c r="K75" s="9">
        <v>5754</v>
      </c>
      <c r="L75" s="7">
        <v>4430.49</v>
      </c>
      <c r="M75" s="7"/>
      <c r="N75" s="10"/>
      <c r="O75" s="8"/>
    </row>
    <row r="76" spans="1:15" x14ac:dyDescent="0.35">
      <c r="A76" s="1"/>
      <c r="B76" s="8" t="s">
        <v>86</v>
      </c>
      <c r="C76" s="34">
        <v>3551</v>
      </c>
      <c r="D76" s="35">
        <v>3452</v>
      </c>
      <c r="E76" s="37">
        <v>2895.5</v>
      </c>
      <c r="F76" s="38">
        <f t="shared" si="6"/>
        <v>9898.5</v>
      </c>
      <c r="G76" s="23">
        <f t="shared" si="8"/>
        <v>2706.5551551999997</v>
      </c>
      <c r="H76" s="23">
        <f t="shared" si="9"/>
        <v>2631.0978304</v>
      </c>
      <c r="I76" s="23">
        <f t="shared" si="10"/>
        <v>2069.8721815905001</v>
      </c>
      <c r="J76" s="24">
        <f t="shared" si="7"/>
        <v>7407.5251671904998</v>
      </c>
      <c r="K76" s="9">
        <v>9457</v>
      </c>
      <c r="L76" s="7">
        <v>7281.74</v>
      </c>
      <c r="M76" s="7"/>
      <c r="N76" s="10"/>
      <c r="O76" s="8"/>
    </row>
    <row r="77" spans="1:15" x14ac:dyDescent="0.35">
      <c r="A77" s="1"/>
      <c r="B77" s="8" t="s">
        <v>87</v>
      </c>
      <c r="C77" s="34">
        <v>0</v>
      </c>
      <c r="D77" s="35">
        <v>1640</v>
      </c>
      <c r="E77" s="35">
        <v>1250</v>
      </c>
      <c r="F77" s="36">
        <f t="shared" si="6"/>
        <v>2890</v>
      </c>
      <c r="G77" s="23">
        <f t="shared" si="8"/>
        <v>0</v>
      </c>
      <c r="H77" s="23">
        <f t="shared" si="9"/>
        <v>1250.0001279999999</v>
      </c>
      <c r="I77" s="23">
        <f t="shared" si="10"/>
        <v>893.57286375000001</v>
      </c>
      <c r="J77" s="24">
        <f t="shared" si="7"/>
        <v>2143.5729917499998</v>
      </c>
      <c r="K77" s="9">
        <v>3062</v>
      </c>
      <c r="L77" s="7">
        <v>2357.69</v>
      </c>
      <c r="M77" s="7"/>
      <c r="N77" s="10"/>
      <c r="O77" s="8"/>
    </row>
    <row r="78" spans="1:15" x14ac:dyDescent="0.35">
      <c r="A78" s="1"/>
      <c r="B78" s="8" t="s">
        <v>88</v>
      </c>
      <c r="C78" s="34">
        <v>0</v>
      </c>
      <c r="D78" s="35">
        <v>0</v>
      </c>
      <c r="E78" s="35">
        <v>3890</v>
      </c>
      <c r="F78" s="36">
        <f t="shared" si="6"/>
        <v>3890</v>
      </c>
      <c r="G78" s="23">
        <f t="shared" si="8"/>
        <v>0</v>
      </c>
      <c r="H78" s="23">
        <f t="shared" si="9"/>
        <v>0</v>
      </c>
      <c r="I78" s="23">
        <f t="shared" si="10"/>
        <v>2780.7987519899998</v>
      </c>
      <c r="J78" s="24">
        <f t="shared" si="7"/>
        <v>2780.7987519899998</v>
      </c>
      <c r="K78" s="9">
        <v>4392</v>
      </c>
      <c r="L78" s="7">
        <v>3381.77</v>
      </c>
      <c r="M78" s="7"/>
      <c r="N78" s="10"/>
      <c r="O78" s="8"/>
    </row>
    <row r="79" spans="1:15" x14ac:dyDescent="0.35">
      <c r="A79" s="1"/>
      <c r="B79" s="8" t="s">
        <v>89</v>
      </c>
      <c r="C79" s="34">
        <v>0</v>
      </c>
      <c r="D79" s="35">
        <v>690</v>
      </c>
      <c r="E79" s="37">
        <v>1115.5</v>
      </c>
      <c r="F79" s="38">
        <f t="shared" si="6"/>
        <v>1805.5</v>
      </c>
      <c r="G79" s="23">
        <f t="shared" si="8"/>
        <v>0</v>
      </c>
      <c r="H79" s="23">
        <f t="shared" si="9"/>
        <v>525.91468799999996</v>
      </c>
      <c r="I79" s="23">
        <f t="shared" si="10"/>
        <v>797.42442361049996</v>
      </c>
      <c r="J79" s="24">
        <f t="shared" si="7"/>
        <v>1323.3391116104999</v>
      </c>
      <c r="K79" s="9">
        <v>1764</v>
      </c>
      <c r="L79" s="7">
        <v>1358.25</v>
      </c>
      <c r="M79" s="7"/>
      <c r="N79" s="10"/>
      <c r="O79" s="8"/>
    </row>
    <row r="80" spans="1:15" x14ac:dyDescent="0.35">
      <c r="A80" s="1"/>
      <c r="B80" s="8" t="s">
        <v>90</v>
      </c>
      <c r="C80" s="34">
        <v>0</v>
      </c>
      <c r="D80" s="35">
        <v>212</v>
      </c>
      <c r="E80" s="35">
        <v>579</v>
      </c>
      <c r="F80" s="36">
        <f t="shared" si="6"/>
        <v>791</v>
      </c>
      <c r="G80" s="23">
        <f t="shared" si="8"/>
        <v>0</v>
      </c>
      <c r="H80" s="23">
        <f t="shared" si="9"/>
        <v>161.58538239999999</v>
      </c>
      <c r="I80" s="23">
        <f t="shared" si="10"/>
        <v>413.90295048899998</v>
      </c>
      <c r="J80" s="24">
        <f t="shared" si="7"/>
        <v>575.48833288899993</v>
      </c>
      <c r="K80" s="9">
        <v>860</v>
      </c>
      <c r="L80" s="7">
        <v>662.19</v>
      </c>
      <c r="M80" s="7"/>
      <c r="N80" s="10"/>
      <c r="O80" s="8"/>
    </row>
    <row r="81" spans="1:15" x14ac:dyDescent="0.35">
      <c r="A81" s="1"/>
      <c r="B81" s="31" t="s">
        <v>91</v>
      </c>
      <c r="C81" s="34">
        <v>460</v>
      </c>
      <c r="D81" s="35">
        <v>0</v>
      </c>
      <c r="E81" s="35">
        <v>5380</v>
      </c>
      <c r="F81" s="36">
        <f t="shared" si="6"/>
        <v>5840</v>
      </c>
      <c r="G81" s="23">
        <f t="shared" si="8"/>
        <v>350.60979199999997</v>
      </c>
      <c r="H81" s="23">
        <f t="shared" si="9"/>
        <v>0</v>
      </c>
      <c r="I81" s="23">
        <f t="shared" si="10"/>
        <v>3845.9376055799999</v>
      </c>
      <c r="J81" s="24">
        <f t="shared" si="7"/>
        <v>4196.5473975799996</v>
      </c>
      <c r="K81" s="9">
        <v>5080</v>
      </c>
      <c r="L81" s="7">
        <v>3911.52</v>
      </c>
      <c r="M81" s="7"/>
      <c r="N81" s="10"/>
      <c r="O81" s="8"/>
    </row>
    <row r="82" spans="1:15" x14ac:dyDescent="0.35">
      <c r="A82" s="1"/>
      <c r="B82" s="8" t="s">
        <v>92</v>
      </c>
      <c r="C82" s="34">
        <v>520</v>
      </c>
      <c r="D82" s="35">
        <v>556</v>
      </c>
      <c r="E82" s="35">
        <v>0</v>
      </c>
      <c r="F82" s="36">
        <f t="shared" si="6"/>
        <v>1076</v>
      </c>
      <c r="G82" s="23">
        <f t="shared" si="8"/>
        <v>396.34150399999999</v>
      </c>
      <c r="H82" s="23">
        <f t="shared" si="9"/>
        <v>423.78053119999998</v>
      </c>
      <c r="I82" s="23">
        <f t="shared" si="10"/>
        <v>0</v>
      </c>
      <c r="J82" s="24">
        <f t="shared" si="7"/>
        <v>820.12203520000003</v>
      </c>
      <c r="K82" s="9">
        <v>500</v>
      </c>
      <c r="L82" s="7">
        <v>384.99</v>
      </c>
      <c r="M82" s="7"/>
      <c r="N82" s="10"/>
      <c r="O82" s="8"/>
    </row>
    <row r="83" spans="1:15" x14ac:dyDescent="0.35">
      <c r="A83" s="1"/>
      <c r="B83" s="8" t="s">
        <v>93</v>
      </c>
      <c r="C83" s="34">
        <v>312</v>
      </c>
      <c r="D83" s="35">
        <v>1368</v>
      </c>
      <c r="E83" s="35">
        <v>513</v>
      </c>
      <c r="F83" s="36">
        <f t="shared" si="6"/>
        <v>2193</v>
      </c>
      <c r="G83" s="23">
        <f t="shared" si="8"/>
        <v>237.80490239999997</v>
      </c>
      <c r="H83" s="23">
        <f t="shared" si="9"/>
        <v>1042.6830336</v>
      </c>
      <c r="I83" s="23">
        <f t="shared" si="10"/>
        <v>366.72230328299997</v>
      </c>
      <c r="J83" s="24">
        <f t="shared" si="7"/>
        <v>1647.210239283</v>
      </c>
      <c r="K83" s="9">
        <v>1602</v>
      </c>
      <c r="L83" s="7">
        <v>1233.51</v>
      </c>
      <c r="M83" s="7"/>
      <c r="N83" s="10"/>
      <c r="O83" s="8"/>
    </row>
    <row r="84" spans="1:15" x14ac:dyDescent="0.35">
      <c r="A84" s="1"/>
      <c r="B84" s="8" t="s">
        <v>94</v>
      </c>
      <c r="C84" s="34">
        <v>277</v>
      </c>
      <c r="D84" s="35">
        <v>1050</v>
      </c>
      <c r="E84" s="35">
        <v>430</v>
      </c>
      <c r="F84" s="36">
        <f t="shared" si="6"/>
        <v>1757</v>
      </c>
      <c r="G84" s="23">
        <f t="shared" si="8"/>
        <v>211.12807039999998</v>
      </c>
      <c r="H84" s="23">
        <f t="shared" si="9"/>
        <v>800.30495999999994</v>
      </c>
      <c r="I84" s="23">
        <f t="shared" si="10"/>
        <v>307.38906513000001</v>
      </c>
      <c r="J84" s="24">
        <f t="shared" si="7"/>
        <v>1318.8220955299998</v>
      </c>
      <c r="K84" s="9">
        <v>2142</v>
      </c>
      <c r="L84" s="7">
        <v>1649.31</v>
      </c>
      <c r="M84" s="7"/>
      <c r="N84" s="10"/>
      <c r="O84" s="8"/>
    </row>
    <row r="85" spans="1:15" x14ac:dyDescent="0.35">
      <c r="A85" s="1"/>
      <c r="B85" s="8" t="s">
        <v>95</v>
      </c>
      <c r="C85" s="34">
        <v>4394</v>
      </c>
      <c r="D85" s="35">
        <v>260</v>
      </c>
      <c r="E85" s="37">
        <v>4161.5</v>
      </c>
      <c r="F85" s="38">
        <f t="shared" si="6"/>
        <v>8815.5</v>
      </c>
      <c r="G85" s="23">
        <f t="shared" si="8"/>
        <v>3349.0857087999998</v>
      </c>
      <c r="H85" s="23">
        <f t="shared" si="9"/>
        <v>198.17075199999999</v>
      </c>
      <c r="I85" s="23">
        <f t="shared" si="10"/>
        <v>2974.8827779965</v>
      </c>
      <c r="J85" s="24">
        <f t="shared" si="7"/>
        <v>6522.1392387964997</v>
      </c>
      <c r="K85" s="9">
        <v>8377</v>
      </c>
      <c r="L85" s="7">
        <v>6450.16</v>
      </c>
      <c r="M85" s="7"/>
      <c r="N85" s="10"/>
      <c r="O85" s="8"/>
    </row>
    <row r="86" spans="1:15" x14ac:dyDescent="0.35">
      <c r="A86" s="1"/>
      <c r="B86" s="8" t="s">
        <v>96</v>
      </c>
      <c r="C86" s="34">
        <v>28209</v>
      </c>
      <c r="D86" s="35">
        <v>10764</v>
      </c>
      <c r="E86" s="35">
        <v>1242</v>
      </c>
      <c r="F86" s="36">
        <f t="shared" si="6"/>
        <v>40215</v>
      </c>
      <c r="G86" s="23">
        <f t="shared" si="8"/>
        <v>21500.764396799997</v>
      </c>
      <c r="H86" s="23">
        <f t="shared" si="9"/>
        <v>8204.2691328000001</v>
      </c>
      <c r="I86" s="23">
        <f t="shared" si="10"/>
        <v>887.85399742200002</v>
      </c>
      <c r="J86" s="24">
        <f t="shared" si="7"/>
        <v>30592.887527021998</v>
      </c>
      <c r="K86" s="9">
        <v>36524</v>
      </c>
      <c r="L86" s="7">
        <v>28122.9</v>
      </c>
      <c r="M86" s="7"/>
      <c r="N86" s="10"/>
      <c r="O86" s="8"/>
    </row>
    <row r="87" spans="1:15" x14ac:dyDescent="0.35">
      <c r="A87" s="1"/>
      <c r="B87" s="8" t="s">
        <v>97</v>
      </c>
      <c r="C87" s="34">
        <v>3894</v>
      </c>
      <c r="D87" s="35">
        <v>8432</v>
      </c>
      <c r="E87" s="35">
        <v>5118</v>
      </c>
      <c r="F87" s="36">
        <f t="shared" si="6"/>
        <v>17444</v>
      </c>
      <c r="G87" s="23">
        <f t="shared" si="8"/>
        <v>2967.9881087999997</v>
      </c>
      <c r="H87" s="23">
        <f t="shared" si="9"/>
        <v>6426.8299263999997</v>
      </c>
      <c r="I87" s="23">
        <f t="shared" si="10"/>
        <v>3658.6447333379997</v>
      </c>
      <c r="J87" s="24">
        <f t="shared" si="7"/>
        <v>13053.462768538</v>
      </c>
      <c r="K87" s="9">
        <v>17893</v>
      </c>
      <c r="L87" s="7">
        <v>13777.33</v>
      </c>
      <c r="M87" s="7"/>
      <c r="N87" s="10"/>
      <c r="O87" s="8"/>
    </row>
    <row r="88" spans="1:15" x14ac:dyDescent="0.35">
      <c r="A88" s="1"/>
      <c r="B88" s="8" t="s">
        <v>98</v>
      </c>
      <c r="C88" s="34">
        <v>1238</v>
      </c>
      <c r="D88" s="35">
        <v>7012</v>
      </c>
      <c r="E88" s="35">
        <v>1440</v>
      </c>
      <c r="F88" s="36">
        <f t="shared" si="6"/>
        <v>9690</v>
      </c>
      <c r="G88" s="23">
        <f t="shared" si="8"/>
        <v>943.59765759999993</v>
      </c>
      <c r="H88" s="23">
        <f t="shared" si="9"/>
        <v>5344.5127423999993</v>
      </c>
      <c r="I88" s="23">
        <f t="shared" si="10"/>
        <v>1029.39593904</v>
      </c>
      <c r="J88" s="24">
        <f t="shared" si="7"/>
        <v>7317.5063390399991</v>
      </c>
      <c r="K88" s="9">
        <v>10060</v>
      </c>
      <c r="L88" s="7">
        <v>7746.04</v>
      </c>
      <c r="M88" s="7"/>
      <c r="N88" s="10"/>
      <c r="O88" s="8"/>
    </row>
    <row r="89" spans="1:15" x14ac:dyDescent="0.35">
      <c r="A89" s="1"/>
      <c r="B89" s="8" t="s">
        <v>99</v>
      </c>
      <c r="C89" s="34">
        <v>6480</v>
      </c>
      <c r="D89" s="35">
        <v>1760</v>
      </c>
      <c r="E89" s="37">
        <v>930.5</v>
      </c>
      <c r="F89" s="38">
        <f t="shared" si="6"/>
        <v>9170.5</v>
      </c>
      <c r="G89" s="23">
        <f t="shared" si="8"/>
        <v>4939.0248959999999</v>
      </c>
      <c r="H89" s="23">
        <f t="shared" si="9"/>
        <v>1341.4635519999999</v>
      </c>
      <c r="I89" s="23">
        <f t="shared" si="10"/>
        <v>665.17563977550003</v>
      </c>
      <c r="J89" s="24">
        <f t="shared" si="7"/>
        <v>6945.6640877754999</v>
      </c>
      <c r="K89" s="9"/>
      <c r="L89" s="7"/>
      <c r="M89" s="7"/>
      <c r="N89" s="10"/>
      <c r="O89" s="8"/>
    </row>
    <row r="90" spans="1:15" x14ac:dyDescent="0.35">
      <c r="A90" s="1"/>
      <c r="B90" s="8" t="s">
        <v>100</v>
      </c>
      <c r="C90" s="34">
        <v>23</v>
      </c>
      <c r="D90" s="35">
        <v>184</v>
      </c>
      <c r="E90" s="37">
        <v>609.5</v>
      </c>
      <c r="F90" s="38">
        <f t="shared" si="6"/>
        <v>816.5</v>
      </c>
      <c r="G90" s="23">
        <f t="shared" si="8"/>
        <v>17.530489599999999</v>
      </c>
      <c r="H90" s="23">
        <f t="shared" si="9"/>
        <v>140.24391679999999</v>
      </c>
      <c r="I90" s="23">
        <f t="shared" si="10"/>
        <v>435.70612836449999</v>
      </c>
      <c r="J90" s="24">
        <f t="shared" si="7"/>
        <v>593.48053476450002</v>
      </c>
      <c r="K90" s="9">
        <v>564</v>
      </c>
      <c r="L90" s="7">
        <v>434.27</v>
      </c>
      <c r="M90" s="7"/>
      <c r="N90" s="10"/>
      <c r="O90" s="8"/>
    </row>
    <row r="91" spans="1:15" x14ac:dyDescent="0.35">
      <c r="A91" s="1"/>
      <c r="B91" s="8" t="s">
        <v>101</v>
      </c>
      <c r="C91" s="34">
        <v>1957</v>
      </c>
      <c r="D91" s="35">
        <v>2052</v>
      </c>
      <c r="E91" s="35">
        <v>11556</v>
      </c>
      <c r="F91" s="36">
        <f t="shared" si="6"/>
        <v>15565</v>
      </c>
      <c r="G91" s="23">
        <f t="shared" si="8"/>
        <v>1491.6160063999998</v>
      </c>
      <c r="H91" s="23">
        <f t="shared" si="9"/>
        <v>1564.0245504</v>
      </c>
      <c r="I91" s="23">
        <f t="shared" si="10"/>
        <v>8260.9024107959995</v>
      </c>
      <c r="J91" s="24">
        <f t="shared" si="7"/>
        <v>11316.542967596</v>
      </c>
      <c r="K91" s="9">
        <v>15372</v>
      </c>
      <c r="L91" s="7">
        <v>11836.2</v>
      </c>
      <c r="M91" s="7"/>
      <c r="N91" s="10"/>
      <c r="O91" s="8"/>
    </row>
    <row r="92" spans="1:15" x14ac:dyDescent="0.35">
      <c r="A92" s="1"/>
      <c r="B92" s="8" t="s">
        <v>102</v>
      </c>
      <c r="C92" s="34">
        <v>1064</v>
      </c>
      <c r="D92" s="35">
        <v>2636</v>
      </c>
      <c r="E92" s="35">
        <v>1855</v>
      </c>
      <c r="F92" s="36">
        <f t="shared" si="6"/>
        <v>5555</v>
      </c>
      <c r="G92" s="23">
        <f t="shared" si="8"/>
        <v>810.97569279999993</v>
      </c>
      <c r="H92" s="23">
        <f t="shared" si="9"/>
        <v>2009.1465472</v>
      </c>
      <c r="I92" s="23">
        <f t="shared" si="10"/>
        <v>1326.062129805</v>
      </c>
      <c r="J92" s="24">
        <f t="shared" si="7"/>
        <v>4146.1843698049997</v>
      </c>
      <c r="K92" s="9">
        <v>5448</v>
      </c>
      <c r="L92" s="7">
        <v>4194.87</v>
      </c>
      <c r="M92" s="7"/>
      <c r="N92" s="10"/>
      <c r="O92" s="8"/>
    </row>
    <row r="93" spans="1:15" x14ac:dyDescent="0.35">
      <c r="A93" s="1"/>
      <c r="B93" s="8" t="s">
        <v>103</v>
      </c>
      <c r="C93" s="34">
        <v>250</v>
      </c>
      <c r="D93" s="35">
        <v>2464</v>
      </c>
      <c r="E93" s="35">
        <v>483</v>
      </c>
      <c r="F93" s="36">
        <f t="shared" si="6"/>
        <v>3197</v>
      </c>
      <c r="G93" s="23">
        <f t="shared" si="8"/>
        <v>190.5488</v>
      </c>
      <c r="H93" s="23">
        <f t="shared" si="9"/>
        <v>1878.0489728</v>
      </c>
      <c r="I93" s="23">
        <f t="shared" si="10"/>
        <v>345.27655455299998</v>
      </c>
      <c r="J93" s="24">
        <f t="shared" si="7"/>
        <v>2413.8743273529999</v>
      </c>
      <c r="K93" s="9">
        <v>4831</v>
      </c>
      <c r="L93" s="7">
        <v>3719.79</v>
      </c>
      <c r="M93" s="7"/>
      <c r="N93" s="10"/>
      <c r="O93" s="8"/>
    </row>
    <row r="94" spans="1:15" x14ac:dyDescent="0.35">
      <c r="A94" s="1"/>
      <c r="B94" s="8" t="s">
        <v>104</v>
      </c>
      <c r="C94" s="34">
        <v>5324</v>
      </c>
      <c r="D94" s="35">
        <v>4852</v>
      </c>
      <c r="E94" s="35">
        <v>1419</v>
      </c>
      <c r="F94" s="36">
        <f t="shared" si="6"/>
        <v>11595</v>
      </c>
      <c r="G94" s="23">
        <f t="shared" si="8"/>
        <v>4057.9272447999997</v>
      </c>
      <c r="H94" s="23">
        <f t="shared" si="9"/>
        <v>3698.1711103999996</v>
      </c>
      <c r="I94" s="23">
        <f t="shared" si="10"/>
        <v>1014.383914929</v>
      </c>
      <c r="J94" s="24">
        <f t="shared" si="7"/>
        <v>8770.4822701289995</v>
      </c>
      <c r="K94" s="9">
        <v>11910</v>
      </c>
      <c r="L94" s="7">
        <v>9170.51</v>
      </c>
      <c r="M94" s="7"/>
      <c r="N94" s="10"/>
      <c r="O94" s="8"/>
    </row>
    <row r="95" spans="1:15" x14ac:dyDescent="0.35">
      <c r="A95" s="1"/>
      <c r="B95" s="8" t="s">
        <v>105</v>
      </c>
      <c r="C95" s="34">
        <v>338</v>
      </c>
      <c r="D95" s="35">
        <v>0</v>
      </c>
      <c r="E95" s="35">
        <v>632</v>
      </c>
      <c r="F95" s="36">
        <f t="shared" si="6"/>
        <v>970</v>
      </c>
      <c r="G95" s="23">
        <f t="shared" si="8"/>
        <v>257.62197759999998</v>
      </c>
      <c r="H95" s="23">
        <f t="shared" si="9"/>
        <v>0</v>
      </c>
      <c r="I95" s="23">
        <f t="shared" si="10"/>
        <v>451.79043991200001</v>
      </c>
      <c r="J95" s="24">
        <f t="shared" si="7"/>
        <v>709.41241751200005</v>
      </c>
      <c r="K95" s="9">
        <v>1098</v>
      </c>
      <c r="L95" s="7">
        <v>845.44</v>
      </c>
      <c r="M95" s="7"/>
      <c r="N95" s="10"/>
      <c r="O95" s="8"/>
    </row>
    <row r="96" spans="1:15" x14ac:dyDescent="0.35">
      <c r="A96" s="1"/>
      <c r="B96" s="8" t="s">
        <v>106</v>
      </c>
      <c r="C96" s="34">
        <v>0</v>
      </c>
      <c r="D96" s="35">
        <v>0</v>
      </c>
      <c r="E96" s="37">
        <v>1069.5</v>
      </c>
      <c r="F96" s="38">
        <f t="shared" si="6"/>
        <v>1069.5</v>
      </c>
      <c r="G96" s="23">
        <f t="shared" si="8"/>
        <v>0</v>
      </c>
      <c r="H96" s="23">
        <f t="shared" si="9"/>
        <v>0</v>
      </c>
      <c r="I96" s="23">
        <f t="shared" si="10"/>
        <v>764.54094222449999</v>
      </c>
      <c r="J96" s="24">
        <f t="shared" si="7"/>
        <v>764.54094222449999</v>
      </c>
      <c r="K96" s="9">
        <v>1116</v>
      </c>
      <c r="L96" s="7">
        <v>859.3</v>
      </c>
      <c r="M96" s="7"/>
      <c r="N96" s="10"/>
      <c r="O96" s="8"/>
    </row>
    <row r="97" spans="1:15" x14ac:dyDescent="0.35">
      <c r="A97" s="1"/>
      <c r="B97" s="8" t="s">
        <v>107</v>
      </c>
      <c r="C97" s="34">
        <v>92</v>
      </c>
      <c r="D97" s="35">
        <v>178</v>
      </c>
      <c r="E97" s="35">
        <v>1876</v>
      </c>
      <c r="F97" s="36">
        <f t="shared" si="6"/>
        <v>2146</v>
      </c>
      <c r="G97" s="23">
        <f t="shared" si="8"/>
        <v>70.121958399999997</v>
      </c>
      <c r="H97" s="23">
        <f t="shared" si="9"/>
        <v>135.6707456</v>
      </c>
      <c r="I97" s="23">
        <f t="shared" si="10"/>
        <v>1341.0741539159999</v>
      </c>
      <c r="J97" s="24">
        <f t="shared" si="7"/>
        <v>1546.8668579159998</v>
      </c>
      <c r="K97" s="9">
        <v>2511</v>
      </c>
      <c r="L97" s="7">
        <v>1933.43</v>
      </c>
      <c r="M97" s="7"/>
      <c r="N97" s="10"/>
      <c r="O97" s="8"/>
    </row>
    <row r="98" spans="1:15" x14ac:dyDescent="0.35">
      <c r="A98" s="1"/>
      <c r="B98" s="8" t="s">
        <v>108</v>
      </c>
      <c r="C98" s="34">
        <v>144</v>
      </c>
      <c r="D98" s="35">
        <v>2440</v>
      </c>
      <c r="E98" s="35">
        <v>5037</v>
      </c>
      <c r="F98" s="36">
        <f t="shared" ref="F98:F126" si="11">SUM(C98:E98)</f>
        <v>7621</v>
      </c>
      <c r="G98" s="23">
        <f t="shared" si="8"/>
        <v>109.75610879999999</v>
      </c>
      <c r="H98" s="23">
        <f t="shared" si="9"/>
        <v>1859.7562879999998</v>
      </c>
      <c r="I98" s="23">
        <f t="shared" si="10"/>
        <v>3600.7412117670001</v>
      </c>
      <c r="J98" s="24">
        <f t="shared" si="7"/>
        <v>5570.2536085669999</v>
      </c>
      <c r="K98" s="9">
        <v>7356</v>
      </c>
      <c r="L98" s="7">
        <v>5664</v>
      </c>
      <c r="M98" s="7"/>
      <c r="N98" s="10"/>
      <c r="O98" s="8"/>
    </row>
    <row r="99" spans="1:15" x14ac:dyDescent="0.35">
      <c r="A99" s="1"/>
      <c r="B99" s="8" t="s">
        <v>109</v>
      </c>
      <c r="C99" s="34">
        <v>0</v>
      </c>
      <c r="D99" s="35">
        <v>0</v>
      </c>
      <c r="E99" s="35">
        <v>210</v>
      </c>
      <c r="F99" s="36">
        <f t="shared" si="11"/>
        <v>210</v>
      </c>
      <c r="G99" s="23">
        <f t="shared" si="8"/>
        <v>0</v>
      </c>
      <c r="H99" s="23">
        <f t="shared" si="9"/>
        <v>0</v>
      </c>
      <c r="I99" s="23">
        <f t="shared" si="10"/>
        <v>150.12024110999999</v>
      </c>
      <c r="J99" s="24">
        <f t="shared" si="7"/>
        <v>150.12024110999999</v>
      </c>
      <c r="K99" s="9"/>
      <c r="L99" s="7"/>
      <c r="M99" s="7"/>
      <c r="N99" s="10"/>
      <c r="O99" s="8"/>
    </row>
    <row r="100" spans="1:15" x14ac:dyDescent="0.35">
      <c r="A100" s="1"/>
      <c r="B100" s="31" t="s">
        <v>110</v>
      </c>
      <c r="C100" s="34">
        <v>3620</v>
      </c>
      <c r="D100" s="35">
        <v>2600</v>
      </c>
      <c r="E100" s="35">
        <v>0</v>
      </c>
      <c r="F100" s="36">
        <f t="shared" si="11"/>
        <v>6220</v>
      </c>
      <c r="G100" s="23">
        <f t="shared" si="8"/>
        <v>2759.146624</v>
      </c>
      <c r="H100" s="23">
        <f t="shared" si="9"/>
        <v>1981.7075199999999</v>
      </c>
      <c r="I100" s="23">
        <f t="shared" si="10"/>
        <v>0</v>
      </c>
      <c r="J100" s="24">
        <f t="shared" si="7"/>
        <v>4740.8541439999999</v>
      </c>
      <c r="K100" s="9">
        <v>4940</v>
      </c>
      <c r="L100" s="7">
        <v>3803.72</v>
      </c>
      <c r="M100" s="7"/>
      <c r="N100" s="10"/>
      <c r="O100" s="8"/>
    </row>
    <row r="101" spans="1:15" x14ac:dyDescent="0.35">
      <c r="A101" s="1"/>
      <c r="B101" s="8" t="s">
        <v>111</v>
      </c>
      <c r="C101" s="34">
        <v>180</v>
      </c>
      <c r="D101" s="35">
        <v>900</v>
      </c>
      <c r="E101" s="35">
        <v>321</v>
      </c>
      <c r="F101" s="36">
        <f t="shared" si="11"/>
        <v>1401</v>
      </c>
      <c r="G101" s="23">
        <f t="shared" si="8"/>
        <v>137.19513599999999</v>
      </c>
      <c r="H101" s="23">
        <f t="shared" si="9"/>
        <v>685.97568000000001</v>
      </c>
      <c r="I101" s="23">
        <f t="shared" si="10"/>
        <v>229.46951141099998</v>
      </c>
      <c r="J101" s="24">
        <f t="shared" si="7"/>
        <v>1052.640327411</v>
      </c>
      <c r="K101" s="9">
        <v>1437</v>
      </c>
      <c r="L101" s="7">
        <v>1106.47</v>
      </c>
      <c r="M101" s="7"/>
      <c r="N101" s="10"/>
      <c r="O101" s="8"/>
    </row>
    <row r="102" spans="1:15" x14ac:dyDescent="0.35">
      <c r="A102" s="1"/>
      <c r="B102" s="8" t="s">
        <v>112</v>
      </c>
      <c r="C102" s="34">
        <v>1452</v>
      </c>
      <c r="D102" s="35">
        <v>1762</v>
      </c>
      <c r="E102" s="35">
        <v>1139</v>
      </c>
      <c r="F102" s="36">
        <f t="shared" si="11"/>
        <v>4353</v>
      </c>
      <c r="G102" s="23">
        <f t="shared" si="8"/>
        <v>1106.7074304</v>
      </c>
      <c r="H102" s="23">
        <f t="shared" si="9"/>
        <v>1342.9879423999998</v>
      </c>
      <c r="I102" s="23">
        <f t="shared" si="10"/>
        <v>814.22359344899996</v>
      </c>
      <c r="J102" s="24">
        <f t="shared" si="7"/>
        <v>3263.9189662489998</v>
      </c>
      <c r="K102" s="9">
        <v>3828</v>
      </c>
      <c r="L102" s="7">
        <v>2947.5</v>
      </c>
      <c r="M102" s="7"/>
      <c r="N102" s="10"/>
      <c r="O102" s="8"/>
    </row>
    <row r="103" spans="1:15" x14ac:dyDescent="0.35">
      <c r="A103" s="1"/>
      <c r="B103" s="8" t="s">
        <v>113</v>
      </c>
      <c r="C103" s="34">
        <v>468</v>
      </c>
      <c r="D103" s="35">
        <v>1242</v>
      </c>
      <c r="E103" s="35">
        <v>368</v>
      </c>
      <c r="F103" s="36">
        <f t="shared" si="11"/>
        <v>2078</v>
      </c>
      <c r="G103" s="23">
        <f t="shared" si="8"/>
        <v>356.70735359999998</v>
      </c>
      <c r="H103" s="23">
        <f t="shared" si="9"/>
        <v>946.64643839999997</v>
      </c>
      <c r="I103" s="23">
        <f t="shared" si="10"/>
        <v>263.067851088</v>
      </c>
      <c r="J103" s="24">
        <f t="shared" si="7"/>
        <v>1566.4216430879999</v>
      </c>
      <c r="K103" s="9">
        <v>2160</v>
      </c>
      <c r="L103" s="7">
        <v>1663.17</v>
      </c>
      <c r="M103" s="7"/>
      <c r="N103" s="10"/>
      <c r="O103" s="8"/>
    </row>
    <row r="104" spans="1:15" x14ac:dyDescent="0.35">
      <c r="A104" s="1"/>
      <c r="B104" s="31" t="s">
        <v>114</v>
      </c>
      <c r="C104" s="34">
        <v>0</v>
      </c>
      <c r="D104" s="35">
        <v>0</v>
      </c>
      <c r="E104" s="35">
        <v>1173</v>
      </c>
      <c r="F104" s="36">
        <f t="shared" si="11"/>
        <v>1173</v>
      </c>
      <c r="G104" s="23">
        <f t="shared" si="8"/>
        <v>0</v>
      </c>
      <c r="H104" s="23">
        <f t="shared" si="9"/>
        <v>0</v>
      </c>
      <c r="I104" s="23">
        <f t="shared" si="10"/>
        <v>838.52877534300001</v>
      </c>
      <c r="J104" s="24">
        <f t="shared" si="7"/>
        <v>838.52877534300001</v>
      </c>
      <c r="K104" s="9">
        <v>2892</v>
      </c>
      <c r="L104" s="7">
        <v>2226.79</v>
      </c>
      <c r="M104" s="7"/>
      <c r="N104" s="10"/>
      <c r="O104" s="8"/>
    </row>
    <row r="105" spans="1:15" x14ac:dyDescent="0.35">
      <c r="A105" s="1"/>
      <c r="B105" s="8" t="s">
        <v>115</v>
      </c>
      <c r="C105" s="34">
        <v>0</v>
      </c>
      <c r="D105" s="35">
        <v>0</v>
      </c>
      <c r="E105" s="35">
        <v>189</v>
      </c>
      <c r="F105" s="36">
        <f t="shared" si="11"/>
        <v>189</v>
      </c>
      <c r="G105" s="23">
        <f t="shared" si="8"/>
        <v>0</v>
      </c>
      <c r="H105" s="23">
        <f t="shared" si="9"/>
        <v>0</v>
      </c>
      <c r="I105" s="23">
        <f t="shared" si="10"/>
        <v>135.10821699900001</v>
      </c>
      <c r="J105" s="24">
        <f t="shared" si="7"/>
        <v>135.10821699900001</v>
      </c>
      <c r="K105" s="9">
        <v>360</v>
      </c>
      <c r="L105" s="7">
        <v>277.19</v>
      </c>
      <c r="M105" s="7"/>
      <c r="N105" s="10"/>
      <c r="O105" s="8"/>
    </row>
    <row r="106" spans="1:15" x14ac:dyDescent="0.35">
      <c r="A106" s="1"/>
      <c r="B106" s="8" t="s">
        <v>116</v>
      </c>
      <c r="C106" s="34">
        <v>821</v>
      </c>
      <c r="D106" s="35">
        <v>2846</v>
      </c>
      <c r="E106" s="37">
        <v>653.5</v>
      </c>
      <c r="F106" s="38">
        <f t="shared" si="11"/>
        <v>4320.5</v>
      </c>
      <c r="G106" s="23">
        <f t="shared" si="8"/>
        <v>625.76225920000002</v>
      </c>
      <c r="H106" s="23">
        <f t="shared" si="9"/>
        <v>2169.2075391999997</v>
      </c>
      <c r="I106" s="23">
        <f t="shared" si="10"/>
        <v>467.15989316849999</v>
      </c>
      <c r="J106" s="24">
        <f t="shared" si="7"/>
        <v>3262.1296915684993</v>
      </c>
      <c r="K106" s="9">
        <v>3892</v>
      </c>
      <c r="L106" s="7">
        <v>2996.78</v>
      </c>
      <c r="M106" s="7"/>
      <c r="N106" s="10"/>
      <c r="O106" s="8"/>
    </row>
    <row r="107" spans="1:15" x14ac:dyDescent="0.35">
      <c r="A107" s="1"/>
      <c r="B107" s="8" t="s">
        <v>117</v>
      </c>
      <c r="C107" s="34">
        <v>1232</v>
      </c>
      <c r="D107" s="35">
        <v>960</v>
      </c>
      <c r="E107" s="37">
        <v>0</v>
      </c>
      <c r="F107" s="36">
        <f t="shared" si="11"/>
        <v>2192</v>
      </c>
      <c r="G107" s="23">
        <f t="shared" si="8"/>
        <v>939.0244864</v>
      </c>
      <c r="H107" s="23">
        <f t="shared" si="9"/>
        <v>731.70739199999991</v>
      </c>
      <c r="I107" s="23">
        <f t="shared" si="10"/>
        <v>0</v>
      </c>
      <c r="J107" s="24">
        <f t="shared" si="7"/>
        <v>1670.7318783999999</v>
      </c>
      <c r="K107" s="9"/>
      <c r="L107" s="7"/>
      <c r="M107" s="7"/>
      <c r="N107" s="10"/>
      <c r="O107" s="8"/>
    </row>
    <row r="108" spans="1:15" x14ac:dyDescent="0.35">
      <c r="A108" s="1"/>
      <c r="B108" s="8" t="s">
        <v>118</v>
      </c>
      <c r="C108" s="34">
        <v>30142</v>
      </c>
      <c r="D108" s="35">
        <v>27364</v>
      </c>
      <c r="E108" s="37">
        <v>12536.5</v>
      </c>
      <c r="F108" s="38">
        <f t="shared" si="11"/>
        <v>70042.5</v>
      </c>
      <c r="G108" s="23">
        <f t="shared" si="8"/>
        <v>22974.087718399998</v>
      </c>
      <c r="H108" s="23">
        <f t="shared" si="9"/>
        <v>20856.709452799998</v>
      </c>
      <c r="I108" s="23">
        <f t="shared" si="10"/>
        <v>8961.8209651215002</v>
      </c>
      <c r="J108" s="24">
        <f t="shared" si="7"/>
        <v>52792.6181363215</v>
      </c>
      <c r="K108" s="9">
        <v>66787</v>
      </c>
      <c r="L108" s="7">
        <v>51424.93</v>
      </c>
      <c r="M108" s="7"/>
      <c r="N108" s="10"/>
      <c r="O108" s="8"/>
    </row>
    <row r="109" spans="1:15" x14ac:dyDescent="0.35">
      <c r="A109" s="1"/>
      <c r="B109" s="8" t="s">
        <v>119</v>
      </c>
      <c r="C109" s="34">
        <v>1056</v>
      </c>
      <c r="D109" s="35">
        <v>1932</v>
      </c>
      <c r="E109" s="35">
        <v>230</v>
      </c>
      <c r="F109" s="36">
        <f t="shared" si="11"/>
        <v>3218</v>
      </c>
      <c r="G109" s="23">
        <f t="shared" si="8"/>
        <v>804.87813119999998</v>
      </c>
      <c r="H109" s="23">
        <f t="shared" si="9"/>
        <v>1472.5611263999999</v>
      </c>
      <c r="I109" s="23">
        <f t="shared" si="10"/>
        <v>164.41740693</v>
      </c>
      <c r="J109" s="24">
        <f t="shared" si="7"/>
        <v>2441.8566645300002</v>
      </c>
      <c r="K109" s="9">
        <v>2820</v>
      </c>
      <c r="L109" s="7">
        <v>2171.36</v>
      </c>
      <c r="M109" s="7"/>
      <c r="N109" s="10"/>
      <c r="O109" s="8"/>
    </row>
    <row r="110" spans="1:15" x14ac:dyDescent="0.35">
      <c r="A110" s="1"/>
      <c r="B110" s="8" t="s">
        <v>120</v>
      </c>
      <c r="C110" s="34">
        <v>2814</v>
      </c>
      <c r="D110" s="35">
        <v>572</v>
      </c>
      <c r="E110" s="35">
        <v>225</v>
      </c>
      <c r="F110" s="36">
        <f t="shared" si="11"/>
        <v>3611</v>
      </c>
      <c r="G110" s="23">
        <f t="shared" si="8"/>
        <v>2144.8172927999999</v>
      </c>
      <c r="H110" s="23">
        <f t="shared" si="9"/>
        <v>435.9756544</v>
      </c>
      <c r="I110" s="23">
        <f t="shared" si="10"/>
        <v>160.84311547499999</v>
      </c>
      <c r="J110" s="24">
        <f t="shared" si="7"/>
        <v>2741.6360626750002</v>
      </c>
      <c r="K110" s="9">
        <v>2594</v>
      </c>
      <c r="L110" s="7">
        <v>1997.34</v>
      </c>
      <c r="M110" s="7"/>
      <c r="N110" s="10"/>
      <c r="O110" s="8"/>
    </row>
    <row r="111" spans="1:15" x14ac:dyDescent="0.35">
      <c r="A111" s="1"/>
      <c r="B111" s="8" t="s">
        <v>121</v>
      </c>
      <c r="C111" s="34">
        <v>0</v>
      </c>
      <c r="D111" s="35">
        <v>0</v>
      </c>
      <c r="E111" s="37">
        <v>839.5</v>
      </c>
      <c r="F111" s="38">
        <f t="shared" si="11"/>
        <v>839.5</v>
      </c>
      <c r="G111" s="23">
        <f t="shared" si="8"/>
        <v>0</v>
      </c>
      <c r="H111" s="23">
        <f t="shared" si="9"/>
        <v>0</v>
      </c>
      <c r="I111" s="23">
        <f t="shared" si="10"/>
        <v>600.12353529450002</v>
      </c>
      <c r="J111" s="24">
        <f t="shared" si="7"/>
        <v>600.12353529450002</v>
      </c>
      <c r="K111" s="9"/>
      <c r="L111" s="7"/>
      <c r="M111" s="7"/>
      <c r="N111" s="10"/>
      <c r="O111" s="8"/>
    </row>
    <row r="112" spans="1:15" x14ac:dyDescent="0.35">
      <c r="A112" s="1"/>
      <c r="B112" s="8" t="s">
        <v>122</v>
      </c>
      <c r="C112" s="34">
        <v>8269</v>
      </c>
      <c r="D112" s="35">
        <v>6392</v>
      </c>
      <c r="E112" s="37">
        <v>6997.5</v>
      </c>
      <c r="F112" s="38">
        <f t="shared" si="11"/>
        <v>21658.5</v>
      </c>
      <c r="G112" s="23">
        <f t="shared" si="8"/>
        <v>6302.5921087999996</v>
      </c>
      <c r="H112" s="23">
        <f t="shared" si="9"/>
        <v>4871.9517183999997</v>
      </c>
      <c r="I112" s="23">
        <f t="shared" si="10"/>
        <v>5002.2208912725</v>
      </c>
      <c r="J112" s="24">
        <f t="shared" si="7"/>
        <v>16176.764718472499</v>
      </c>
      <c r="K112" s="9">
        <v>17451</v>
      </c>
      <c r="L112" s="7">
        <v>13436.99</v>
      </c>
      <c r="M112" s="7"/>
      <c r="N112" s="10"/>
      <c r="O112" s="8"/>
    </row>
    <row r="113" spans="1:15" x14ac:dyDescent="0.35">
      <c r="A113" s="1"/>
      <c r="B113" s="8" t="s">
        <v>123</v>
      </c>
      <c r="C113" s="34">
        <v>520</v>
      </c>
      <c r="D113" s="35">
        <v>280</v>
      </c>
      <c r="E113" s="35">
        <v>333</v>
      </c>
      <c r="F113" s="36">
        <f t="shared" si="11"/>
        <v>1133</v>
      </c>
      <c r="G113" s="23">
        <f t="shared" si="8"/>
        <v>396.34150399999999</v>
      </c>
      <c r="H113" s="23">
        <f t="shared" si="9"/>
        <v>213.41465599999998</v>
      </c>
      <c r="I113" s="23">
        <f t="shared" si="10"/>
        <v>238.047810903</v>
      </c>
      <c r="J113" s="24">
        <f t="shared" si="7"/>
        <v>847.80397090299994</v>
      </c>
      <c r="K113" s="9">
        <v>1048</v>
      </c>
      <c r="L113" s="7">
        <v>806.94</v>
      </c>
      <c r="M113" s="7"/>
      <c r="N113" s="10"/>
      <c r="O113" s="8"/>
    </row>
    <row r="114" spans="1:15" x14ac:dyDescent="0.35">
      <c r="A114" s="1"/>
      <c r="B114" s="8" t="s">
        <v>124</v>
      </c>
      <c r="C114" s="34">
        <v>2002</v>
      </c>
      <c r="D114" s="35">
        <v>3364</v>
      </c>
      <c r="E114" s="35">
        <v>1273</v>
      </c>
      <c r="F114" s="36">
        <f t="shared" si="11"/>
        <v>6639</v>
      </c>
      <c r="G114" s="23">
        <f t="shared" si="8"/>
        <v>1525.9147903999999</v>
      </c>
      <c r="H114" s="23">
        <f t="shared" si="9"/>
        <v>2564.0246527999998</v>
      </c>
      <c r="I114" s="23">
        <f t="shared" si="10"/>
        <v>910.01460444299994</v>
      </c>
      <c r="J114" s="24">
        <f t="shared" si="7"/>
        <v>4999.9540476430002</v>
      </c>
      <c r="K114" s="9">
        <v>4558</v>
      </c>
      <c r="L114" s="7">
        <v>3509.59</v>
      </c>
      <c r="M114" s="7"/>
      <c r="N114" s="10"/>
      <c r="O114" s="8"/>
    </row>
    <row r="115" spans="1:15" x14ac:dyDescent="0.35">
      <c r="A115" s="1"/>
      <c r="B115" s="8" t="s">
        <v>125</v>
      </c>
      <c r="C115" s="34">
        <v>8420</v>
      </c>
      <c r="D115" s="35">
        <v>16</v>
      </c>
      <c r="E115" s="35">
        <v>2284</v>
      </c>
      <c r="F115" s="36">
        <f t="shared" si="11"/>
        <v>10720</v>
      </c>
      <c r="G115" s="23">
        <f t="shared" si="8"/>
        <v>6417.6835839999994</v>
      </c>
      <c r="H115" s="23">
        <f t="shared" si="9"/>
        <v>12.195123199999999</v>
      </c>
      <c r="I115" s="23">
        <f t="shared" si="10"/>
        <v>1632.7363366439999</v>
      </c>
      <c r="J115" s="24">
        <f t="shared" si="7"/>
        <v>8062.615043844</v>
      </c>
      <c r="K115" s="9">
        <v>12054</v>
      </c>
      <c r="L115" s="7">
        <v>9281.39</v>
      </c>
      <c r="M115" s="7"/>
      <c r="N115" s="10"/>
      <c r="O115" s="8"/>
    </row>
    <row r="116" spans="1:15" x14ac:dyDescent="0.35">
      <c r="A116" s="1"/>
      <c r="B116" s="8" t="s">
        <v>126</v>
      </c>
      <c r="C116" s="34">
        <v>0</v>
      </c>
      <c r="D116" s="35">
        <v>1184</v>
      </c>
      <c r="E116" s="35">
        <v>728</v>
      </c>
      <c r="F116" s="36">
        <f t="shared" si="11"/>
        <v>1912</v>
      </c>
      <c r="G116" s="23">
        <f t="shared" si="8"/>
        <v>0</v>
      </c>
      <c r="H116" s="23">
        <f t="shared" si="9"/>
        <v>902.43911679999997</v>
      </c>
      <c r="I116" s="23">
        <f t="shared" si="10"/>
        <v>520.41683584800001</v>
      </c>
      <c r="J116" s="24">
        <f t="shared" si="7"/>
        <v>1422.8559526479999</v>
      </c>
      <c r="K116" s="9">
        <v>1775</v>
      </c>
      <c r="L116" s="7">
        <v>1366.72</v>
      </c>
      <c r="M116" s="7"/>
      <c r="N116" s="10"/>
      <c r="O116" s="8"/>
    </row>
    <row r="117" spans="1:15" x14ac:dyDescent="0.35">
      <c r="A117" s="1"/>
      <c r="B117" s="8" t="s">
        <v>127</v>
      </c>
      <c r="C117" s="34">
        <v>14620</v>
      </c>
      <c r="D117" s="35">
        <v>8096</v>
      </c>
      <c r="E117" s="37">
        <v>2536.5</v>
      </c>
      <c r="F117" s="38">
        <f t="shared" si="11"/>
        <v>25252.5</v>
      </c>
      <c r="G117" s="23">
        <f t="shared" si="8"/>
        <v>11143.293824</v>
      </c>
      <c r="H117" s="23">
        <f t="shared" si="9"/>
        <v>6170.7323391999998</v>
      </c>
      <c r="I117" s="23">
        <f t="shared" si="10"/>
        <v>1813.2380551214999</v>
      </c>
      <c r="J117" s="24">
        <f t="shared" si="7"/>
        <v>19127.264218321499</v>
      </c>
      <c r="K117" s="9">
        <v>19245</v>
      </c>
      <c r="L117" s="7">
        <v>14818.35</v>
      </c>
      <c r="M117" s="7"/>
      <c r="N117" s="10"/>
      <c r="O117" s="8"/>
    </row>
    <row r="118" spans="1:15" x14ac:dyDescent="0.35">
      <c r="A118" s="1"/>
      <c r="B118" s="8" t="s">
        <v>128</v>
      </c>
      <c r="C118" s="34">
        <v>3025</v>
      </c>
      <c r="D118" s="35">
        <v>5046</v>
      </c>
      <c r="E118" s="37">
        <v>424.5</v>
      </c>
      <c r="F118" s="38">
        <f t="shared" si="11"/>
        <v>8495.5</v>
      </c>
      <c r="G118" s="23">
        <f t="shared" si="8"/>
        <v>2305.64048</v>
      </c>
      <c r="H118" s="23">
        <f t="shared" si="9"/>
        <v>3846.0369791999997</v>
      </c>
      <c r="I118" s="23">
        <f t="shared" si="10"/>
        <v>303.45734452950001</v>
      </c>
      <c r="J118" s="24">
        <f t="shared" si="7"/>
        <v>6455.1348037295002</v>
      </c>
      <c r="K118" s="9">
        <v>7128</v>
      </c>
      <c r="L118" s="7">
        <v>5488.45</v>
      </c>
      <c r="M118" s="7"/>
      <c r="N118" s="10"/>
      <c r="O118" s="8"/>
    </row>
    <row r="119" spans="1:15" x14ac:dyDescent="0.35">
      <c r="A119" s="1"/>
      <c r="B119" s="8" t="s">
        <v>129</v>
      </c>
      <c r="C119" s="34">
        <v>0</v>
      </c>
      <c r="D119" s="35">
        <v>288</v>
      </c>
      <c r="E119" s="35">
        <v>99</v>
      </c>
      <c r="F119" s="36">
        <f t="shared" si="11"/>
        <v>387</v>
      </c>
      <c r="G119" s="23">
        <f t="shared" si="8"/>
        <v>0</v>
      </c>
      <c r="H119" s="23">
        <f t="shared" si="9"/>
        <v>219.51221759999999</v>
      </c>
      <c r="I119" s="23">
        <f t="shared" si="10"/>
        <v>70.770970809000005</v>
      </c>
      <c r="J119" s="24">
        <f t="shared" si="7"/>
        <v>290.28318840899999</v>
      </c>
      <c r="K119" s="9">
        <v>171</v>
      </c>
      <c r="L119" s="7">
        <v>131.66999999999999</v>
      </c>
      <c r="M119" s="7"/>
      <c r="N119" s="10"/>
      <c r="O119" s="8"/>
    </row>
    <row r="120" spans="1:15" x14ac:dyDescent="0.35">
      <c r="A120" s="1"/>
      <c r="B120" s="8" t="s">
        <v>130</v>
      </c>
      <c r="C120" s="34">
        <v>1028</v>
      </c>
      <c r="D120" s="35">
        <v>556</v>
      </c>
      <c r="E120" s="35">
        <v>432</v>
      </c>
      <c r="F120" s="36">
        <f t="shared" si="11"/>
        <v>2016</v>
      </c>
      <c r="G120" s="23">
        <f t="shared" si="8"/>
        <v>783.53666559999999</v>
      </c>
      <c r="H120" s="23">
        <f t="shared" si="9"/>
        <v>423.78053119999998</v>
      </c>
      <c r="I120" s="23">
        <f t="shared" si="10"/>
        <v>308.81878171199997</v>
      </c>
      <c r="J120" s="24">
        <f t="shared" si="7"/>
        <v>1516.1359785119998</v>
      </c>
      <c r="K120" s="9">
        <v>1789</v>
      </c>
      <c r="L120" s="7">
        <v>1377.5</v>
      </c>
      <c r="M120" s="7"/>
      <c r="N120" s="10"/>
      <c r="O120" s="8"/>
    </row>
    <row r="121" spans="1:15" x14ac:dyDescent="0.35">
      <c r="A121" s="1"/>
      <c r="B121" s="8" t="s">
        <v>131</v>
      </c>
      <c r="C121" s="34">
        <v>252</v>
      </c>
      <c r="D121" s="35">
        <v>0</v>
      </c>
      <c r="E121" s="35">
        <v>522</v>
      </c>
      <c r="F121" s="36">
        <f t="shared" si="11"/>
        <v>774</v>
      </c>
      <c r="G121" s="23">
        <f t="shared" si="8"/>
        <v>192.07319039999999</v>
      </c>
      <c r="H121" s="23">
        <f t="shared" si="9"/>
        <v>0</v>
      </c>
      <c r="I121" s="23">
        <f t="shared" si="10"/>
        <v>373.15602790200001</v>
      </c>
      <c r="J121" s="24">
        <f t="shared" si="7"/>
        <v>565.22921830199994</v>
      </c>
      <c r="K121" s="9">
        <v>846</v>
      </c>
      <c r="L121" s="7">
        <v>651.41</v>
      </c>
      <c r="M121" s="7"/>
      <c r="N121" s="10"/>
      <c r="O121" s="8"/>
    </row>
    <row r="122" spans="1:15" x14ac:dyDescent="0.35">
      <c r="A122" s="1"/>
      <c r="B122" s="8" t="s">
        <v>132</v>
      </c>
      <c r="C122" s="34">
        <v>0</v>
      </c>
      <c r="D122" s="35">
        <v>0</v>
      </c>
      <c r="E122" s="35">
        <v>3519</v>
      </c>
      <c r="F122" s="36">
        <f t="shared" si="11"/>
        <v>3519</v>
      </c>
      <c r="G122" s="23">
        <f t="shared" si="8"/>
        <v>0</v>
      </c>
      <c r="H122" s="23">
        <f t="shared" si="9"/>
        <v>0</v>
      </c>
      <c r="I122" s="23">
        <f t="shared" si="10"/>
        <v>2515.5863260289998</v>
      </c>
      <c r="J122" s="24">
        <f t="shared" si="7"/>
        <v>2515.5863260289998</v>
      </c>
      <c r="K122" s="9">
        <v>4200</v>
      </c>
      <c r="L122" s="7">
        <v>3233.93</v>
      </c>
      <c r="M122" s="7"/>
      <c r="N122" s="10"/>
      <c r="O122" s="8"/>
    </row>
    <row r="123" spans="1:15" x14ac:dyDescent="0.35">
      <c r="A123" s="1"/>
      <c r="B123" s="8" t="s">
        <v>133</v>
      </c>
      <c r="C123" s="34">
        <v>0</v>
      </c>
      <c r="D123" s="35">
        <v>0</v>
      </c>
      <c r="E123" s="35">
        <v>702</v>
      </c>
      <c r="F123" s="36">
        <f t="shared" si="11"/>
        <v>702</v>
      </c>
      <c r="G123" s="23">
        <f t="shared" si="8"/>
        <v>0</v>
      </c>
      <c r="H123" s="23">
        <f t="shared" si="9"/>
        <v>0</v>
      </c>
      <c r="I123" s="23">
        <f t="shared" si="10"/>
        <v>501.83052028200001</v>
      </c>
      <c r="J123" s="24">
        <f t="shared" si="7"/>
        <v>501.83052028200001</v>
      </c>
      <c r="K123" s="9">
        <v>912</v>
      </c>
      <c r="L123" s="7">
        <v>702.23</v>
      </c>
      <c r="M123" s="7"/>
      <c r="N123" s="10"/>
      <c r="O123" s="8"/>
    </row>
    <row r="124" spans="1:15" x14ac:dyDescent="0.35">
      <c r="A124" s="1"/>
      <c r="B124" s="42" t="s">
        <v>134</v>
      </c>
      <c r="C124" s="34">
        <v>0</v>
      </c>
      <c r="D124" s="35">
        <v>0</v>
      </c>
      <c r="E124" s="35">
        <v>713</v>
      </c>
      <c r="F124" s="36">
        <f t="shared" si="11"/>
        <v>713</v>
      </c>
      <c r="G124" s="23">
        <f t="shared" si="8"/>
        <v>0</v>
      </c>
      <c r="H124" s="23">
        <f t="shared" si="9"/>
        <v>0</v>
      </c>
      <c r="I124" s="23">
        <f t="shared" si="10"/>
        <v>509.69396148300001</v>
      </c>
      <c r="J124" s="24">
        <f t="shared" si="7"/>
        <v>509.69396148300001</v>
      </c>
      <c r="K124" s="9"/>
      <c r="L124" s="7"/>
      <c r="M124" s="7"/>
      <c r="N124" s="10"/>
      <c r="O124" s="8"/>
    </row>
    <row r="125" spans="1:15" x14ac:dyDescent="0.35">
      <c r="A125" s="1"/>
      <c r="B125" s="8" t="s">
        <v>135</v>
      </c>
      <c r="C125" s="34">
        <v>3020</v>
      </c>
      <c r="D125" s="35">
        <v>3696</v>
      </c>
      <c r="E125" s="35">
        <v>3150</v>
      </c>
      <c r="F125" s="36">
        <f t="shared" si="11"/>
        <v>9866</v>
      </c>
      <c r="G125" s="23">
        <f t="shared" si="8"/>
        <v>2301.8295039999998</v>
      </c>
      <c r="H125" s="23">
        <f t="shared" si="9"/>
        <v>2817.0734591999999</v>
      </c>
      <c r="I125" s="23">
        <f t="shared" si="10"/>
        <v>2251.8036166500001</v>
      </c>
      <c r="J125" s="24">
        <f t="shared" si="7"/>
        <v>7370.7065798500007</v>
      </c>
      <c r="K125" s="9">
        <v>10368</v>
      </c>
      <c r="L125" s="7">
        <v>7983.2</v>
      </c>
      <c r="M125" s="7"/>
      <c r="N125" s="10"/>
      <c r="O125" s="8"/>
    </row>
    <row r="126" spans="1:15" ht="15" thickBot="1" x14ac:dyDescent="0.4">
      <c r="A126" s="1"/>
      <c r="B126" s="43" t="s">
        <v>136</v>
      </c>
      <c r="C126" s="44">
        <v>0</v>
      </c>
      <c r="D126" s="45">
        <v>0</v>
      </c>
      <c r="E126" s="45">
        <v>810</v>
      </c>
      <c r="F126" s="46">
        <f t="shared" si="11"/>
        <v>810</v>
      </c>
      <c r="G126" s="47">
        <f t="shared" si="8"/>
        <v>0</v>
      </c>
      <c r="H126" s="48">
        <f t="shared" si="9"/>
        <v>0</v>
      </c>
      <c r="I126" s="49">
        <f t="shared" si="10"/>
        <v>579.03521570999999</v>
      </c>
      <c r="J126" s="50">
        <f t="shared" si="7"/>
        <v>579.03521570999999</v>
      </c>
      <c r="K126" s="51">
        <v>747</v>
      </c>
      <c r="L126" s="48">
        <v>575.17999999999995</v>
      </c>
      <c r="M126" s="23"/>
      <c r="N126" s="52"/>
      <c r="O126" s="8"/>
    </row>
    <row r="127" spans="1:15" x14ac:dyDescent="0.35">
      <c r="A127" s="3"/>
      <c r="B127" s="53" t="s">
        <v>137</v>
      </c>
      <c r="C127" s="54">
        <f t="shared" ref="C127:J127" si="12">SUM(C4:C126)</f>
        <v>247674.2</v>
      </c>
      <c r="D127" s="54">
        <f t="shared" si="12"/>
        <v>247601.2</v>
      </c>
      <c r="E127" s="54">
        <f t="shared" si="12"/>
        <v>176963</v>
      </c>
      <c r="F127" s="55">
        <f t="shared" si="12"/>
        <v>672238.4</v>
      </c>
      <c r="G127" s="56">
        <f t="shared" si="12"/>
        <v>188776.08640384002</v>
      </c>
      <c r="H127" s="56">
        <f t="shared" si="12"/>
        <v>188720.44615424005</v>
      </c>
      <c r="I127" s="56">
        <f t="shared" si="12"/>
        <v>126503.46775023296</v>
      </c>
      <c r="J127" s="57">
        <f t="shared" si="12"/>
        <v>504000.00030831259</v>
      </c>
      <c r="K127" s="58"/>
      <c r="L127" s="59">
        <f>SUM(L4:L126)</f>
        <v>487545.49999999988</v>
      </c>
      <c r="M127" s="60"/>
      <c r="N127" s="60"/>
      <c r="O127" s="53"/>
    </row>
    <row r="128" spans="1:15" x14ac:dyDescent="0.35">
      <c r="A128" s="1"/>
      <c r="B128" s="8"/>
      <c r="C128" s="4"/>
      <c r="D128" s="4"/>
      <c r="E128" s="4"/>
      <c r="F128" s="4">
        <f>SUM(C127:E127)</f>
        <v>672238.4</v>
      </c>
      <c r="G128" s="23"/>
      <c r="H128" s="23"/>
      <c r="I128" s="23"/>
      <c r="J128" s="61">
        <f>SUM(G127:I127)</f>
        <v>504000.000308313</v>
      </c>
      <c r="K128" s="9"/>
      <c r="L128" s="8"/>
      <c r="M128" s="62"/>
      <c r="N128" s="7"/>
      <c r="O128" s="8"/>
    </row>
    <row r="129" spans="1:15" x14ac:dyDescent="0.35">
      <c r="A129" s="1"/>
      <c r="B129" s="8"/>
      <c r="C129" s="4"/>
      <c r="D129" s="4"/>
      <c r="E129" s="4"/>
      <c r="F129" s="4"/>
      <c r="G129" s="7"/>
      <c r="H129" s="7"/>
      <c r="I129" s="7"/>
      <c r="J129" s="8"/>
      <c r="K129" s="9"/>
      <c r="L129" s="8"/>
      <c r="M129" s="62"/>
      <c r="N129" s="7"/>
      <c r="O129" s="8"/>
    </row>
    <row r="130" spans="1:15" x14ac:dyDescent="0.35">
      <c r="A130" s="1"/>
      <c r="B130" s="8" t="s">
        <v>138</v>
      </c>
      <c r="C130" s="63" t="s">
        <v>139</v>
      </c>
      <c r="D130" s="64">
        <v>0.76219519999999996</v>
      </c>
      <c r="E130" s="96" t="s">
        <v>140</v>
      </c>
      <c r="F130" s="65">
        <v>0.71485829099999998</v>
      </c>
      <c r="G130" s="7"/>
      <c r="H130" s="7"/>
      <c r="I130" s="7"/>
      <c r="J130" s="8"/>
      <c r="K130" s="9"/>
      <c r="L130" s="8"/>
      <c r="M130" s="62"/>
      <c r="N130" s="7"/>
      <c r="O130" s="8"/>
    </row>
    <row r="131" spans="1:15" x14ac:dyDescent="0.35">
      <c r="A131" s="1"/>
      <c r="B131" s="8" t="s">
        <v>141</v>
      </c>
      <c r="C131" s="66"/>
      <c r="D131" s="67">
        <v>0.76998417600000002</v>
      </c>
      <c r="E131" s="4"/>
      <c r="F131" s="4"/>
      <c r="G131" s="7"/>
      <c r="H131" s="7"/>
      <c r="I131" s="7"/>
      <c r="J131" s="8"/>
      <c r="K131" s="9"/>
      <c r="L131" s="8"/>
      <c r="M131" s="4"/>
      <c r="N131" s="10"/>
      <c r="O131" s="8"/>
    </row>
    <row r="132" spans="1:15" x14ac:dyDescent="0.35">
      <c r="A132" s="1"/>
      <c r="B132" s="8" t="s">
        <v>142</v>
      </c>
      <c r="C132" s="4"/>
      <c r="D132" s="68">
        <v>0.74311353000000002</v>
      </c>
      <c r="E132" s="4"/>
      <c r="F132" s="4"/>
      <c r="G132" s="7"/>
      <c r="H132" s="7"/>
      <c r="I132" s="7"/>
      <c r="J132" s="8"/>
      <c r="K132" s="9"/>
      <c r="L132" s="8"/>
      <c r="M132" s="4"/>
      <c r="N132" s="10"/>
      <c r="O132" s="8"/>
    </row>
    <row r="133" spans="1:15" x14ac:dyDescent="0.35">
      <c r="A133" s="1"/>
      <c r="B133" s="8" t="s">
        <v>143</v>
      </c>
      <c r="C133" s="4"/>
      <c r="D133" s="68">
        <v>0.82645011999999995</v>
      </c>
      <c r="E133" s="4"/>
      <c r="F133" s="4"/>
      <c r="G133" s="7"/>
      <c r="H133" s="7"/>
      <c r="I133" s="7"/>
      <c r="J133" s="8"/>
      <c r="K133" s="9"/>
      <c r="L133" s="8"/>
      <c r="M133" s="4"/>
      <c r="N133" s="10"/>
      <c r="O133" s="8"/>
    </row>
    <row r="134" spans="1:15" x14ac:dyDescent="0.35">
      <c r="A134" s="1"/>
      <c r="B134" s="8"/>
      <c r="C134" s="4"/>
      <c r="D134" s="68"/>
      <c r="E134" s="4"/>
      <c r="F134" s="4"/>
      <c r="G134" s="7"/>
      <c r="H134" s="7"/>
      <c r="I134" s="7"/>
      <c r="J134" s="8"/>
      <c r="K134" s="9"/>
      <c r="L134" s="8"/>
      <c r="M134" s="4"/>
      <c r="N134" s="10"/>
      <c r="O134" s="8"/>
    </row>
    <row r="135" spans="1:15" x14ac:dyDescent="0.35">
      <c r="A135" s="1"/>
      <c r="B135" s="53" t="s">
        <v>144</v>
      </c>
      <c r="C135" s="8"/>
      <c r="D135" s="69"/>
      <c r="E135" s="70"/>
      <c r="F135" s="4"/>
      <c r="G135" s="7"/>
      <c r="H135" s="7"/>
      <c r="I135" s="7"/>
      <c r="J135" s="8"/>
      <c r="K135" s="9"/>
      <c r="L135" s="8"/>
      <c r="M135" s="4"/>
      <c r="N135" s="10"/>
      <c r="O135" s="8"/>
    </row>
    <row r="136" spans="1:15" x14ac:dyDescent="0.35">
      <c r="A136" s="1"/>
      <c r="B136" s="8" t="s">
        <v>145</v>
      </c>
      <c r="C136" s="8"/>
      <c r="D136" s="71"/>
      <c r="E136" s="4"/>
      <c r="F136" s="4"/>
      <c r="G136" s="7"/>
      <c r="H136" s="7"/>
      <c r="I136" s="7"/>
      <c r="J136" s="8"/>
      <c r="K136" s="9"/>
      <c r="L136" s="8"/>
      <c r="M136" s="4"/>
      <c r="N136" s="10"/>
      <c r="O136" s="8"/>
    </row>
    <row r="137" spans="1:15" x14ac:dyDescent="0.35">
      <c r="A137" s="1"/>
      <c r="B137" s="8"/>
      <c r="C137" s="8"/>
      <c r="D137" s="72"/>
      <c r="E137" s="95"/>
      <c r="F137" s="4"/>
      <c r="G137" s="7"/>
      <c r="H137" s="7"/>
      <c r="I137" s="7"/>
      <c r="J137" s="8"/>
      <c r="K137" s="9"/>
      <c r="L137" s="8"/>
      <c r="M137" s="4"/>
      <c r="N137" s="10"/>
      <c r="O137" s="8"/>
    </row>
    <row r="138" spans="1:15" x14ac:dyDescent="0.35">
      <c r="A138" s="1"/>
      <c r="B138" s="53" t="s">
        <v>146</v>
      </c>
      <c r="C138" s="8"/>
      <c r="D138" s="4"/>
      <c r="E138" s="4"/>
      <c r="F138" s="4"/>
      <c r="G138" s="7"/>
      <c r="H138" s="7"/>
      <c r="I138" s="7"/>
      <c r="J138" s="8"/>
      <c r="K138" s="9"/>
      <c r="L138" s="8"/>
      <c r="M138" s="4"/>
      <c r="N138" s="8"/>
      <c r="O138" s="8"/>
    </row>
    <row r="139" spans="1:15" x14ac:dyDescent="0.35">
      <c r="A139" s="1"/>
      <c r="B139" s="8" t="s">
        <v>147</v>
      </c>
      <c r="C139" s="8"/>
      <c r="D139" s="4"/>
      <c r="E139" s="4"/>
      <c r="F139" s="4"/>
      <c r="G139" s="7"/>
      <c r="H139" s="7"/>
      <c r="I139" s="7"/>
      <c r="J139" s="8"/>
      <c r="K139" s="8"/>
      <c r="L139" s="8"/>
      <c r="M139" s="4"/>
      <c r="N139" s="10"/>
      <c r="O139" s="8"/>
    </row>
    <row r="140" spans="1:15" x14ac:dyDescent="0.35">
      <c r="A140" s="1"/>
      <c r="B140" s="8"/>
      <c r="C140" s="8"/>
      <c r="D140" s="4"/>
      <c r="E140" s="4"/>
      <c r="F140" s="4"/>
      <c r="G140" s="7"/>
      <c r="H140" s="7"/>
      <c r="I140" s="7"/>
      <c r="J140" s="8"/>
      <c r="K140" s="8"/>
      <c r="L140" s="8"/>
      <c r="M140" s="4"/>
      <c r="N140" s="10"/>
      <c r="O140" s="8"/>
    </row>
    <row r="141" spans="1:15" x14ac:dyDescent="0.35">
      <c r="A141" s="1"/>
      <c r="B141" s="73"/>
      <c r="C141" s="74" t="s">
        <v>148</v>
      </c>
      <c r="D141" s="75" t="s">
        <v>149</v>
      </c>
      <c r="E141" s="74" t="s">
        <v>150</v>
      </c>
      <c r="F141" s="76" t="s">
        <v>137</v>
      </c>
      <c r="G141" s="7"/>
      <c r="H141" s="7"/>
      <c r="I141" s="7"/>
      <c r="J141" s="8"/>
      <c r="K141" s="9"/>
      <c r="L141" s="8"/>
      <c r="M141" s="4"/>
      <c r="N141" s="10"/>
      <c r="O141" s="8"/>
    </row>
    <row r="142" spans="1:15" x14ac:dyDescent="0.35">
      <c r="A142" s="1"/>
      <c r="B142" s="73" t="s">
        <v>151</v>
      </c>
      <c r="C142" s="74">
        <v>247674</v>
      </c>
      <c r="D142" s="74">
        <v>247601</v>
      </c>
      <c r="E142" s="74">
        <v>176963</v>
      </c>
      <c r="F142" s="77">
        <f>SUM(C142:E142)</f>
        <v>672238</v>
      </c>
      <c r="G142" s="7"/>
      <c r="H142" s="7"/>
      <c r="I142" s="7"/>
      <c r="J142" s="8"/>
      <c r="K142" s="9"/>
      <c r="L142" s="8"/>
      <c r="M142" s="4"/>
      <c r="N142" s="10"/>
      <c r="O142" s="8"/>
    </row>
    <row r="143" spans="1:15" x14ac:dyDescent="0.35">
      <c r="A143" s="1"/>
      <c r="B143" s="78" t="s">
        <v>152</v>
      </c>
      <c r="C143" s="79">
        <f>C142/F142*100</f>
        <v>36.843201366182811</v>
      </c>
      <c r="D143" s="79">
        <f>D142/F142*100</f>
        <v>36.832342116928821</v>
      </c>
      <c r="E143" s="79">
        <f>E142/F142*100</f>
        <v>26.324456516888361</v>
      </c>
      <c r="F143" s="80">
        <f>SUM(C143:E143)</f>
        <v>99.999999999999986</v>
      </c>
      <c r="G143" s="7"/>
      <c r="H143" s="7"/>
      <c r="I143" s="7"/>
      <c r="J143" s="8"/>
      <c r="K143" s="9"/>
      <c r="L143" s="8"/>
      <c r="M143" s="4"/>
      <c r="N143" s="10"/>
      <c r="O143" s="8"/>
    </row>
    <row r="144" spans="1:15" x14ac:dyDescent="0.35">
      <c r="A144" s="1"/>
      <c r="B144" s="73"/>
      <c r="C144" s="81"/>
      <c r="D144" s="82"/>
      <c r="E144" s="81"/>
      <c r="F144" s="83"/>
      <c r="G144" s="7"/>
      <c r="H144" s="7"/>
      <c r="I144" s="7"/>
      <c r="J144" s="8"/>
      <c r="K144" s="9"/>
      <c r="L144" s="8"/>
      <c r="M144" s="4"/>
      <c r="N144" s="10"/>
      <c r="O144" s="8"/>
    </row>
    <row r="145" spans="1:15" x14ac:dyDescent="0.35">
      <c r="A145" s="1"/>
      <c r="B145" s="73" t="s">
        <v>153</v>
      </c>
      <c r="C145" s="84">
        <v>245541</v>
      </c>
      <c r="D145" s="85">
        <v>266954</v>
      </c>
      <c r="E145" s="84">
        <v>180766</v>
      </c>
      <c r="F145" s="86">
        <f>SUM(C145:E145)</f>
        <v>693261</v>
      </c>
      <c r="G145" s="7"/>
      <c r="H145" s="7"/>
      <c r="I145" s="7"/>
      <c r="J145" s="8"/>
      <c r="K145" s="9"/>
      <c r="L145" s="8"/>
      <c r="M145" s="4"/>
      <c r="N145" s="10"/>
      <c r="O145" s="8"/>
    </row>
    <row r="146" spans="1:15" x14ac:dyDescent="0.35">
      <c r="A146" s="1"/>
      <c r="B146" s="78" t="s">
        <v>154</v>
      </c>
      <c r="C146" s="87">
        <f>C145/F145*100</f>
        <v>35.41826238602777</v>
      </c>
      <c r="D146" s="87">
        <f>D145/F145*100</f>
        <v>38.506998085857994</v>
      </c>
      <c r="E146" s="87">
        <f>E145/F145*100</f>
        <v>26.074739528114232</v>
      </c>
      <c r="F146" s="88">
        <f>SUM(C146:E146)</f>
        <v>100</v>
      </c>
      <c r="G146" s="7"/>
      <c r="H146" s="7"/>
      <c r="I146" s="7"/>
      <c r="J146" s="8"/>
      <c r="K146" s="9"/>
      <c r="L146" s="8"/>
      <c r="M146" s="4"/>
      <c r="N146" s="10"/>
      <c r="O146" s="8"/>
    </row>
    <row r="147" spans="1:15" x14ac:dyDescent="0.35">
      <c r="A147" s="1"/>
      <c r="B147" s="89"/>
      <c r="C147" s="81"/>
      <c r="D147" s="82"/>
      <c r="E147" s="81"/>
      <c r="F147" s="83"/>
      <c r="G147" s="7"/>
      <c r="H147" s="7"/>
      <c r="I147" s="7"/>
      <c r="J147" s="8"/>
      <c r="K147" s="9"/>
      <c r="L147" s="8"/>
      <c r="M147" s="4"/>
      <c r="N147" s="10"/>
      <c r="O147" s="8"/>
    </row>
    <row r="148" spans="1:15" x14ac:dyDescent="0.35">
      <c r="A148" s="1"/>
      <c r="B148" s="73" t="s">
        <v>155</v>
      </c>
      <c r="C148" s="90">
        <v>263496</v>
      </c>
      <c r="D148" s="90">
        <v>268944</v>
      </c>
      <c r="E148" s="90">
        <v>185889</v>
      </c>
      <c r="F148" s="91">
        <f>SUM(C148:E148)</f>
        <v>718329</v>
      </c>
      <c r="G148" s="7"/>
      <c r="H148" s="7"/>
      <c r="I148" s="7"/>
      <c r="J148" s="8"/>
      <c r="K148" s="9"/>
      <c r="L148" s="8"/>
      <c r="M148" s="4"/>
      <c r="N148" s="10"/>
      <c r="O148" s="8"/>
    </row>
    <row r="149" spans="1:15" x14ac:dyDescent="0.35">
      <c r="A149" s="1"/>
      <c r="B149" s="78" t="s">
        <v>156</v>
      </c>
      <c r="C149" s="92">
        <v>36.68</v>
      </c>
      <c r="D149" s="92">
        <v>37.44</v>
      </c>
      <c r="E149" s="92">
        <v>25.88</v>
      </c>
      <c r="F149" s="93">
        <f>SUM(C149:E149)</f>
        <v>100</v>
      </c>
      <c r="G149" s="7"/>
      <c r="H149" s="7"/>
      <c r="I149" s="7"/>
      <c r="J149" s="8"/>
      <c r="K149" s="9"/>
      <c r="L149" s="8"/>
      <c r="M149" s="4"/>
      <c r="N149" s="10"/>
      <c r="O149" s="8"/>
    </row>
    <row r="150" spans="1:15" x14ac:dyDescent="0.3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x14ac:dyDescent="0.3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x14ac:dyDescent="0.3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x14ac:dyDescent="0.3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x14ac:dyDescent="0.3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x14ac:dyDescent="0.3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x14ac:dyDescent="0.3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x14ac:dyDescent="0.3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x14ac:dyDescent="0.3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x14ac:dyDescent="0.3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x14ac:dyDescent="0.3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2:15" x14ac:dyDescent="0.3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2:15" x14ac:dyDescent="0.3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2:15" x14ac:dyDescent="0.3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2:15" x14ac:dyDescent="0.3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2:15" x14ac:dyDescent="0.3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2:15" x14ac:dyDescent="0.3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2:15" x14ac:dyDescent="0.3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2:15" x14ac:dyDescent="0.3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2:15" x14ac:dyDescent="0.3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2:15" x14ac:dyDescent="0.3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2:15" x14ac:dyDescent="0.3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2:15" x14ac:dyDescent="0.3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2:15" x14ac:dyDescent="0.3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2:15" x14ac:dyDescent="0.3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2:15" x14ac:dyDescent="0.3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2:15" x14ac:dyDescent="0.3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2:15" x14ac:dyDescent="0.3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2:15" x14ac:dyDescent="0.3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2:15" x14ac:dyDescent="0.3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2:15" x14ac:dyDescent="0.3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2:15" x14ac:dyDescent="0.3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2:15" x14ac:dyDescent="0.3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2:15" x14ac:dyDescent="0.3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2:15" x14ac:dyDescent="0.3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2:15" x14ac:dyDescent="0.3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2:15" x14ac:dyDescent="0.3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2:15" x14ac:dyDescent="0.3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2:15" x14ac:dyDescent="0.3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2:15" x14ac:dyDescent="0.3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2:15" x14ac:dyDescent="0.3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2:15" x14ac:dyDescent="0.3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2:15" x14ac:dyDescent="0.3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2:15" x14ac:dyDescent="0.3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2:15" x14ac:dyDescent="0.3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2:15" x14ac:dyDescent="0.3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2:15" x14ac:dyDescent="0.3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2:15" x14ac:dyDescent="0.3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2:15" x14ac:dyDescent="0.3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5fb9b281-25f8-4ed3-b6e8-f02703d6e012" ContentTypeId="0x010100C2D79333E3DE6E4FA90A61EAC8B0271A07" PreviousValue="false"/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A57D87D7CFCA6844A89BDDEC6050BA6C" ma:contentTypeVersion="45" ma:contentTypeDescription="Luo uusi asiakirja." ma:contentTypeScope="" ma:versionID="5d0285ac5ad4a544ffde21c48c8d9043">
  <xsd:schema xmlns:xsd="http://www.w3.org/2001/XMLSchema" xmlns:xs="http://www.w3.org/2001/XMLSchema" xmlns:p="http://schemas.microsoft.com/office/2006/metadata/properties" xmlns:ns2="536a265e-9130-4d45-aa9d-3ccb973c4370" xmlns:ns3="e623ebba-77e1-41e8-80a6-ba8573260423" targetNamespace="http://schemas.microsoft.com/office/2006/metadata/properties" ma:root="true" ma:fieldsID="be1eb214f659f56d7b0dcf2788e8f386" ns2:_="" ns3:_="">
    <xsd:import namespace="536a265e-9130-4d45-aa9d-3ccb973c4370"/>
    <xsd:import namespace="e623ebba-77e1-41e8-80a6-ba8573260423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default="Julkinen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 ma:readOnly="false">
      <xsd:simpleType>
        <xsd:restriction base="dms:DateTime"/>
      </xsd:simpleType>
    </xsd:element>
    <xsd:element name="Vuosi" ma:index="13" ma:displayName="Vuosi" ma:decimals="0" ma:internalName="Vuosi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3ebba-77e1-41e8-80a6-ba8573260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2025-03-17T22:00:00+00:00</Kokouspvm>
    <Vuosi xmlns="536a265e-9130-4d45-aa9d-3ccb973c4370">2025</Vuosi>
    <DokumentinTila xmlns="536a265e-9130-4d45-aa9d-3ccb973c4370">Valmis</DokumentinTila>
    <Kuvaus xmlns="536a265e-9130-4d45-aa9d-3ccb973c4370" xsi:nil="true"/>
    <SisaltaaHenkilotietoja xmlns="536a265e-9130-4d45-aa9d-3ccb973c4370">Ei sisällä henkilötietoja</SisaltaaHenkilotietoja>
    <Julkisuus xmlns="536a265e-9130-4d45-aa9d-3ccb973c4370">Julkinen</Julkisuus>
  </documentManagement>
</p:properties>
</file>

<file path=customXml/itemProps1.xml><?xml version="1.0" encoding="utf-8"?>
<ds:datastoreItem xmlns:ds="http://schemas.openxmlformats.org/officeDocument/2006/customXml" ds:itemID="{FACE9573-91EE-4310-9DF9-B7A87C73D83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F8E4834-81C1-43DF-84E1-3EE968D5A2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873657-BF12-42C4-A6FC-A5B0E7BA5E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e623ebba-77e1-41e8-80a6-ba8573260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3169039-B6C7-40F4-9BDB-CF4C19A78F4A}">
  <ds:schemaRefs>
    <ds:schemaRef ds:uri="http://schemas.microsoft.com/office/2006/metadata/properties"/>
    <ds:schemaRef ds:uri="http://schemas.microsoft.com/office/infopath/2007/PartnerControls"/>
    <ds:schemaRef ds:uri="536a265e-9130-4d45-aa9d-3ccb973c43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Uttula Jasmin</dc:creator>
  <cp:keywords/>
  <dc:description/>
  <cp:lastModifiedBy>Siekkinen Jaana</cp:lastModifiedBy>
  <cp:revision/>
  <dcterms:created xsi:type="dcterms:W3CDTF">2025-03-04T11:45:04Z</dcterms:created>
  <dcterms:modified xsi:type="dcterms:W3CDTF">2025-03-13T11:23:11Z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0x010100C2D79333E3DE6E4FA90A61EAC8B0271A0700A57D87D7CFCA6844A89BDDEC6050BA6C</vt:lpwstr>
  </property>
</Properties>
</file>