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turku.fi\jaot\Kulttuuri\Liikunta\Yhteiset\13 hallinto-osasto\Liikuntaltk_esityslistat ja pöytäkirjat\2021\18.5.2021\"/>
    </mc:Choice>
  </mc:AlternateContent>
  <xr:revisionPtr revIDLastSave="0" documentId="8_{28BFB508-8EFC-45B1-BFF5-AEB8CD6BAF01}" xr6:coauthVersionLast="45" xr6:coauthVersionMax="45" xr10:uidLastSave="{00000000-0000-0000-0000-000000000000}"/>
  <bookViews>
    <workbookView xWindow="720" yWindow="720" windowWidth="14400" windowHeight="7360" xr2:uid="{56206AF5-323D-47F0-BF66-70967BA9B1C9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4" i="1" l="1"/>
  <c r="L74" i="1"/>
  <c r="I74" i="1"/>
  <c r="G74" i="1"/>
  <c r="N5" i="1" l="1"/>
  <c r="G7" i="1" l="1"/>
  <c r="G6" i="1"/>
  <c r="F9" i="1"/>
  <c r="G5" i="1" s="1"/>
  <c r="G9" i="1" s="1"/>
  <c r="G131" i="1"/>
  <c r="K146" i="1" l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O115" i="1" s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M148" i="1"/>
  <c r="J148" i="1"/>
  <c r="H148" i="1"/>
  <c r="F148" i="1"/>
  <c r="L49" i="1"/>
  <c r="L43" i="1"/>
  <c r="L115" i="1"/>
  <c r="L20" i="1"/>
  <c r="O146" i="1" l="1"/>
  <c r="G148" i="1"/>
  <c r="O20" i="1"/>
  <c r="O54" i="1"/>
  <c r="O15" i="1"/>
  <c r="O49" i="1"/>
  <c r="O43" i="1"/>
  <c r="O85" i="1"/>
  <c r="O39" i="1"/>
  <c r="O79" i="1"/>
  <c r="O14" i="1"/>
  <c r="L39" i="1" l="1"/>
  <c r="L79" i="1"/>
  <c r="L18" i="1"/>
  <c r="L54" i="1"/>
  <c r="L14" i="1"/>
  <c r="L85" i="1"/>
  <c r="L15" i="1"/>
  <c r="H9" i="1" l="1"/>
  <c r="I6" i="1" s="1"/>
  <c r="I7" i="1" l="1"/>
  <c r="I5" i="1"/>
  <c r="I9" i="1" l="1"/>
  <c r="O18" i="1"/>
  <c r="O25" i="1" l="1"/>
  <c r="O28" i="1"/>
  <c r="O29" i="1"/>
  <c r="O22" i="1"/>
  <c r="O17" i="1"/>
  <c r="O21" i="1"/>
  <c r="O23" i="1"/>
  <c r="O34" i="1"/>
  <c r="O47" i="1"/>
  <c r="O56" i="1"/>
  <c r="O64" i="1"/>
  <c r="O70" i="1"/>
  <c r="O84" i="1"/>
  <c r="O107" i="1"/>
  <c r="O116" i="1"/>
  <c r="O130" i="1"/>
  <c r="O144" i="1"/>
  <c r="O37" i="1"/>
  <c r="O44" i="1"/>
  <c r="O51" i="1"/>
  <c r="O59" i="1"/>
  <c r="O66" i="1"/>
  <c r="O72" i="1"/>
  <c r="O78" i="1"/>
  <c r="O88" i="1"/>
  <c r="O95" i="1"/>
  <c r="O102" i="1"/>
  <c r="O110" i="1"/>
  <c r="O119" i="1"/>
  <c r="O126" i="1"/>
  <c r="O133" i="1"/>
  <c r="O140" i="1"/>
  <c r="O16" i="1"/>
  <c r="O26" i="1"/>
  <c r="O33" i="1"/>
  <c r="O46" i="1"/>
  <c r="O55" i="1"/>
  <c r="O63" i="1"/>
  <c r="O69" i="1"/>
  <c r="O75" i="1"/>
  <c r="O83" i="1"/>
  <c r="O92" i="1"/>
  <c r="O99" i="1"/>
  <c r="O106" i="1"/>
  <c r="O114" i="1"/>
  <c r="O123" i="1"/>
  <c r="O129" i="1"/>
  <c r="O137" i="1"/>
  <c r="O143" i="1"/>
  <c r="O19" i="1"/>
  <c r="O27" i="1"/>
  <c r="O24" i="1"/>
  <c r="O35" i="1"/>
  <c r="O100" i="1"/>
  <c r="O117" i="1"/>
  <c r="O30" i="1"/>
  <c r="O38" i="1"/>
  <c r="O52" i="1"/>
  <c r="O60" i="1"/>
  <c r="O89" i="1"/>
  <c r="O96" i="1"/>
  <c r="O103" i="1"/>
  <c r="O111" i="1"/>
  <c r="O120" i="1"/>
  <c r="O134" i="1"/>
  <c r="O48" i="1"/>
  <c r="O124" i="1"/>
  <c r="O57" i="1"/>
  <c r="O93" i="1"/>
  <c r="O108" i="1"/>
  <c r="O138" i="1"/>
  <c r="O32" i="1"/>
  <c r="O45" i="1"/>
  <c r="O62" i="1"/>
  <c r="O68" i="1"/>
  <c r="O73" i="1"/>
  <c r="O82" i="1"/>
  <c r="O91" i="1"/>
  <c r="O98" i="1"/>
  <c r="O105" i="1"/>
  <c r="O113" i="1"/>
  <c r="O122" i="1"/>
  <c r="O128" i="1"/>
  <c r="O136" i="1"/>
  <c r="O142" i="1"/>
  <c r="O76" i="1"/>
  <c r="O145" i="1"/>
  <c r="O41" i="1"/>
  <c r="O86" i="1"/>
  <c r="O131" i="1"/>
  <c r="O31" i="1"/>
  <c r="O40" i="1"/>
  <c r="O53" i="1"/>
  <c r="O61" i="1"/>
  <c r="O67" i="1"/>
  <c r="O81" i="1"/>
  <c r="O90" i="1"/>
  <c r="O97" i="1"/>
  <c r="O104" i="1"/>
  <c r="O112" i="1"/>
  <c r="O121" i="1"/>
  <c r="O127" i="1"/>
  <c r="O135" i="1"/>
  <c r="O141" i="1"/>
  <c r="O71" i="1"/>
  <c r="O80" i="1"/>
  <c r="O36" i="1"/>
  <c r="O42" i="1"/>
  <c r="O50" i="1"/>
  <c r="O58" i="1"/>
  <c r="O65" i="1"/>
  <c r="O77" i="1"/>
  <c r="O87" i="1"/>
  <c r="O94" i="1"/>
  <c r="O101" i="1"/>
  <c r="O109" i="1"/>
  <c r="O118" i="1"/>
  <c r="O125" i="1"/>
  <c r="O132" i="1"/>
  <c r="O139" i="1"/>
  <c r="K148" i="1"/>
  <c r="O13" i="1"/>
  <c r="I148" i="1"/>
  <c r="L16" i="1"/>
  <c r="L17" i="1"/>
  <c r="L19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0" i="1"/>
  <c r="L41" i="1"/>
  <c r="L42" i="1"/>
  <c r="L44" i="1"/>
  <c r="L45" i="1"/>
  <c r="L46" i="1"/>
  <c r="L47" i="1"/>
  <c r="L48" i="1"/>
  <c r="L50" i="1"/>
  <c r="L51" i="1"/>
  <c r="L52" i="1"/>
  <c r="L53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5" i="1"/>
  <c r="L76" i="1"/>
  <c r="L77" i="1"/>
  <c r="L78" i="1"/>
  <c r="L80" i="1"/>
  <c r="L81" i="1"/>
  <c r="L82" i="1"/>
  <c r="L83" i="1"/>
  <c r="L84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3" i="1"/>
  <c r="L148" i="1" l="1"/>
  <c r="O148" i="1"/>
  <c r="O155" i="1" s="1"/>
</calcChain>
</file>

<file path=xl/sharedStrings.xml><?xml version="1.0" encoding="utf-8"?>
<sst xmlns="http://schemas.openxmlformats.org/spreadsheetml/2006/main" count="185" uniqueCount="168">
  <si>
    <t>Yhteenveto:</t>
  </si>
  <si>
    <t>LAPSET</t>
  </si>
  <si>
    <t>NUORET</t>
  </si>
  <si>
    <t>AIKUISET</t>
  </si>
  <si>
    <t>YHTEENSÄ</t>
  </si>
  <si>
    <t>Seura</t>
  </si>
  <si>
    <t>Aboa Aquanaults ry</t>
  </si>
  <si>
    <t>Academic Football Club Campus ry</t>
  </si>
  <si>
    <t>Agility-Team Turku ry</t>
  </si>
  <si>
    <t>Arcus ry</t>
  </si>
  <si>
    <t>Aura Golf ry</t>
  </si>
  <si>
    <t>Aurajoen Uinti ry</t>
  </si>
  <si>
    <t>BMX Turku ry</t>
  </si>
  <si>
    <t>Budokwai ry</t>
  </si>
  <si>
    <t>Bulls Turku ry</t>
  </si>
  <si>
    <t>COCO Sport ry</t>
  </si>
  <si>
    <t>Dirty River Roller Derby ry</t>
  </si>
  <si>
    <t>Eagles Rugby Football Club ry</t>
  </si>
  <si>
    <t>FBC Turku ry</t>
  </si>
  <si>
    <t>Football Club International Turku ry</t>
  </si>
  <si>
    <t>Fotbollsföreningen ÅIFK rf</t>
  </si>
  <si>
    <t>Friidrottsföreningen ÅIFK rf</t>
  </si>
  <si>
    <t>Finnfigfter`s Gym ry</t>
  </si>
  <si>
    <t>Friskalan Ratsastajat ry</t>
  </si>
  <si>
    <t>Functio Laesa ry</t>
  </si>
  <si>
    <t>Handbollsföreningen ÅIFK rf</t>
  </si>
  <si>
    <t>Harjattula Golf &amp; Country Club ry</t>
  </si>
  <si>
    <t>Hirvensalon voimistelu- ja urheiluseura Heitto ry</t>
  </si>
  <si>
    <t>Hutikuti ry</t>
  </si>
  <si>
    <t>Konkarit ry</t>
  </si>
  <si>
    <t>Kuntokarhut ry</t>
  </si>
  <si>
    <t>Lahjan Tytöt ry</t>
  </si>
  <si>
    <t>Lounais-Suomen kiipeilykerho Kruxi ry</t>
  </si>
  <si>
    <t>Maarian Mahti ry</t>
  </si>
  <si>
    <t>Maarian Reipas ry</t>
  </si>
  <si>
    <t>Paattisten Pamaus ry</t>
  </si>
  <si>
    <t>Potku-79 ry</t>
  </si>
  <si>
    <t>Pursiaisten Tenho ry</t>
  </si>
  <si>
    <t>Pyrkivä Gymnastics ry</t>
  </si>
  <si>
    <t>Saaristomeren Melojat ry</t>
  </si>
  <si>
    <t>Saaristomeren sukeltajat ry</t>
  </si>
  <si>
    <t>Saaronniemen Saukot ry</t>
  </si>
  <si>
    <t>Salibandyseura TVA ry</t>
  </si>
  <si>
    <t>Samba Carioca ry</t>
  </si>
  <si>
    <t>Sankukai ry</t>
  </si>
  <si>
    <t>Skating Club Turku ry</t>
  </si>
  <si>
    <t>Soudun Tukiyhdistys Doorikset ry</t>
  </si>
  <si>
    <t>Tanssiseura Sekahaku ry</t>
  </si>
  <si>
    <t>Tanssiurheiluseura Bolero ry</t>
  </si>
  <si>
    <t>TPS Juniorijalkapallo ry</t>
  </si>
  <si>
    <t>TPS Juniorijääkiekko ry</t>
  </si>
  <si>
    <t>TPS Salibandy ry</t>
  </si>
  <si>
    <t>TVS-Tennis ry</t>
  </si>
  <si>
    <t>Turku Aikikai ry</t>
  </si>
  <si>
    <t>Turku Beach Volley ry</t>
  </si>
  <si>
    <t>Turku United Cricket Club ry</t>
  </si>
  <si>
    <t>Turku Disco &amp; Show Dancers ry</t>
  </si>
  <si>
    <t>Turku Swing Society ry</t>
  </si>
  <si>
    <t>Turku Thai-boxing Club ry</t>
  </si>
  <si>
    <t>Turku-Pesis ry</t>
  </si>
  <si>
    <t>Turun Atleettiklubi ry</t>
  </si>
  <si>
    <t>Turun Avantouimarit ry</t>
  </si>
  <si>
    <t>Turun Bandy-Seura ry</t>
  </si>
  <si>
    <t>Turun Cheerleadingseura Smash ry</t>
  </si>
  <si>
    <t>Turun Erotuomarikerho ry</t>
  </si>
  <si>
    <t>Turun Flamenco ry</t>
  </si>
  <si>
    <t>Turun Hapkido-seura ry</t>
  </si>
  <si>
    <t>Turun Historiallisen Miekkailun Seura ry</t>
  </si>
  <si>
    <t>Turun Joogayhdistys ry</t>
  </si>
  <si>
    <t>Turun Judoseura ry</t>
  </si>
  <si>
    <t>Turun Ju-jutsuseura ry</t>
  </si>
  <si>
    <t>Turun Jyry ry</t>
  </si>
  <si>
    <t>Turun Jääkiekkotuomarit ry</t>
  </si>
  <si>
    <t>Turun Kaiku ry</t>
  </si>
  <si>
    <t>Turun Kamppailuseura Tode ry</t>
  </si>
  <si>
    <t>Turun Kisa-Toverit ry</t>
  </si>
  <si>
    <t>Turun Kisa-Veikot ry</t>
  </si>
  <si>
    <t>Turun Kontaktikarateseura ry</t>
  </si>
  <si>
    <t>Turun Kuurojen Urheiluseura Valpas ry</t>
  </si>
  <si>
    <t>Turun Latu ry</t>
  </si>
  <si>
    <t>Turun Liikuntaseura ry</t>
  </si>
  <si>
    <t>Turun Metsänkävijät ry</t>
  </si>
  <si>
    <t>Turun Moottorikerho ry</t>
  </si>
  <si>
    <t>Turun Naisvoimistelijat ry</t>
  </si>
  <si>
    <t>Turun Nappulaliiga ry</t>
  </si>
  <si>
    <t>Turun Nuorten Miesten Kristillinen Yhdistys ry</t>
  </si>
  <si>
    <t>Turun Pallokerho ry</t>
  </si>
  <si>
    <t>Turun Petanque-seura ry</t>
  </si>
  <si>
    <t>Turun Pursiseura ry</t>
  </si>
  <si>
    <t>Turun Pyrkivä ry</t>
  </si>
  <si>
    <t>Turun Ratsastajat ry</t>
  </si>
  <si>
    <t>Turun Riennon Koripallo ry</t>
  </si>
  <si>
    <t>Turun Riennon Taitoluistelu ry</t>
  </si>
  <si>
    <t>Turun Riennon Voimistelu ry</t>
  </si>
  <si>
    <t>Turun Rientävä ry</t>
  </si>
  <si>
    <t>Turun Ringette ry</t>
  </si>
  <si>
    <t>Turun Senioriurheilijat ry</t>
  </si>
  <si>
    <t>Turun Seudun Ampujat ry</t>
  </si>
  <si>
    <t>Turun Seudun Moottoriurheilijat ry</t>
  </si>
  <si>
    <t>Turun Seudun Squash ry</t>
  </si>
  <si>
    <t>Turun Shakinystävät ry</t>
  </si>
  <si>
    <t>Turun Sirkus ry</t>
  </si>
  <si>
    <t>Turun Sulka ry</t>
  </si>
  <si>
    <t>Turun Suunnistajat ry</t>
  </si>
  <si>
    <t>Turun Taekwondo ry</t>
  </si>
  <si>
    <t>Turun Teräs ry</t>
  </si>
  <si>
    <t>Turun Tikka ry</t>
  </si>
  <si>
    <t>Turun Toverit ry</t>
  </si>
  <si>
    <t>Turun Työväen Shakkikerho ry</t>
  </si>
  <si>
    <t>Turun Työväen Voimailijat ry</t>
  </si>
  <si>
    <t>Turun Uimarit ry</t>
  </si>
  <si>
    <t>Turun Urheiluautoilijat ry</t>
  </si>
  <si>
    <t>Turun Urheiluliitto ry</t>
  </si>
  <si>
    <t>Turun Urheiluratsastajat ry</t>
  </si>
  <si>
    <t>Turun Varuskunnan Urheilijat ry</t>
  </si>
  <si>
    <t>Turun Voimamiehet ry</t>
  </si>
  <si>
    <t>Turun Voimistelijat ry</t>
  </si>
  <si>
    <t>Turun Weikot ry</t>
  </si>
  <si>
    <t>Turun Wushu Kungfu Seura ry</t>
  </si>
  <si>
    <t>Unity Cheer ry</t>
  </si>
  <si>
    <t>Varsinais-Suomen Rhönradvoimistelijat ry</t>
  </si>
  <si>
    <t>Varsinais-Suomen Veteraaniurheilijat ry</t>
  </si>
  <si>
    <t>Well-Parrat ry</t>
  </si>
  <si>
    <t>Åbo Kvinnliga Gymnastikförening Palästra rf</t>
  </si>
  <si>
    <t>Äbo Lawn-Tennis Klubb rf</t>
  </si>
  <si>
    <t>Åbo Simklubb - Uintiklubi Turku ry</t>
  </si>
  <si>
    <t>Åbo Turnförening rf</t>
  </si>
  <si>
    <t>Starttiavustus 200€:</t>
  </si>
  <si>
    <t>pisteet</t>
  </si>
  <si>
    <t>euroa</t>
  </si>
  <si>
    <t>PÄÄTÖS €</t>
  </si>
  <si>
    <t>EHDOTUS €</t>
  </si>
  <si>
    <t>v. 2020</t>
  </si>
  <si>
    <t>Hyväksytyt</t>
  </si>
  <si>
    <t>Turku Airsoft ry</t>
  </si>
  <si>
    <t>Pisteet</t>
  </si>
  <si>
    <t>yhteensä</t>
  </si>
  <si>
    <t>%</t>
  </si>
  <si>
    <t>Yhden pisteen arvo on:</t>
  </si>
  <si>
    <t>LIITE 1</t>
  </si>
  <si>
    <t>Urheilu- ja liikuntaseurojen toiminta-avustus v. 2021</t>
  </si>
  <si>
    <t>v. 2021</t>
  </si>
  <si>
    <t>Vuonna 2020 arvo oli:</t>
  </si>
  <si>
    <t>Aboa WaterSports ry</t>
  </si>
  <si>
    <t>Academic Floorball Club Campus ry</t>
  </si>
  <si>
    <t>Airiston Salibandy ry</t>
  </si>
  <si>
    <t>Astangajooga Turku ry</t>
  </si>
  <si>
    <t>Hockey Bulls ry</t>
  </si>
  <si>
    <t>Kiekko-67 juniorikiekko ry</t>
  </si>
  <si>
    <t>Krav Maga Turku ry</t>
  </si>
  <si>
    <t>Nesteen Soutajat - Neste Rowing Club ry</t>
  </si>
  <si>
    <t>Rendaino ry</t>
  </si>
  <si>
    <t>Turun Baseball Kerho ry</t>
  </si>
  <si>
    <t>Turun ITF Taekwondon-Do ry</t>
  </si>
  <si>
    <t>Turun Seudun Agilityurheilijat ry</t>
  </si>
  <si>
    <t>Åbo Club de Fútbol ry</t>
  </si>
  <si>
    <t>FC Global ry</t>
  </si>
  <si>
    <t>Copper Hill Curling Club ry</t>
  </si>
  <si>
    <t>Hylkäysperuste:</t>
  </si>
  <si>
    <t>Ei todennettua liikuntatoimintaa v. 2020</t>
  </si>
  <si>
    <t>Tanssitiimin tanssin taiteen tuki ry</t>
  </si>
  <si>
    <t xml:space="preserve">Seura ilmoittaa osakeyhtiön alaista liikuntatoimintaa, jota avustusperiaatteiden </t>
  </si>
  <si>
    <t>mukaisesti ei avusteta.</t>
  </si>
  <si>
    <t>HYLÄTTÄVÄT:</t>
  </si>
  <si>
    <t>URHEILUSEUROJEN TOIMINTA-AVUSTUS YHTEENSÄ:</t>
  </si>
  <si>
    <t>YHTEENSÄ:</t>
  </si>
  <si>
    <t>Muutos:</t>
  </si>
  <si>
    <t>Kokonaismääräraha: 534.000 €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</si>
</sst>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"/>
    <numFmt numFmtId="165" formatCode="#,##0.00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" fontId="0" fillId="0" borderId="0" xfId="0" applyNumberFormat="1"/>
    <xf numFmtId="3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Font="1"/>
    <xf numFmtId="2" fontId="0" fillId="0" borderId="0" xfId="0" applyNumberFormat="1"/>
    <xf numFmtId="4" fontId="0" fillId="0" borderId="0" xfId="0" applyNumberFormat="1" applyFill="1"/>
    <xf numFmtId="4" fontId="1" fillId="0" borderId="0" xfId="0" applyNumberFormat="1" applyFont="1"/>
    <xf numFmtId="3" fontId="0" fillId="0" borderId="0" xfId="0" applyNumberFormat="1" applyFill="1"/>
    <xf numFmtId="3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0" fillId="0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271B8-36E0-40D8-8CF1-903CA9CCC353}">
  <dimension ref="A1:P166"/>
  <sheetViews>
    <sheetView tabSelected="1" zoomScale="70" zoomScaleNormal="70" workbookViewId="0">
      <selection activeCell="A74" sqref="A74"/>
    </sheetView>
  </sheetViews>
  <sheetFormatPr defaultRowHeight="14.5" x14ac:dyDescent="0.35"/>
  <cols>
    <col min="3" max="3" width="18.54296875" customWidth="1"/>
    <col min="4" max="4" width="11.90625" customWidth="1"/>
    <col min="5" max="5" width="8.984375E-2" customWidth="1"/>
    <col min="6" max="6" width="10.54296875" customWidth="1"/>
    <col min="7" max="7" width="11.6328125" customWidth="1"/>
    <col min="8" max="8" width="11.08984375" customWidth="1"/>
    <col min="9" max="9" width="13.90625" customWidth="1"/>
    <col min="10" max="10" width="10.453125" customWidth="1"/>
    <col min="11" max="11" width="12.36328125" customWidth="1"/>
    <col min="12" max="12" width="11.6328125" customWidth="1"/>
    <col min="13" max="13" width="12.54296875" customWidth="1"/>
    <col min="14" max="14" width="15" customWidth="1"/>
    <col min="15" max="15" width="15.36328125" customWidth="1"/>
    <col min="16" max="16" width="11.54296875" customWidth="1"/>
    <col min="17" max="17" width="5.36328125" customWidth="1"/>
    <col min="18" max="18" width="5.6328125" customWidth="1"/>
  </cols>
  <sheetData>
    <row r="1" spans="1:16" x14ac:dyDescent="0.35">
      <c r="A1" s="1" t="s">
        <v>140</v>
      </c>
      <c r="O1" t="s">
        <v>139</v>
      </c>
    </row>
    <row r="2" spans="1:16" x14ac:dyDescent="0.35">
      <c r="A2" s="1" t="s">
        <v>167</v>
      </c>
    </row>
    <row r="3" spans="1:16" x14ac:dyDescent="0.35">
      <c r="F3" s="4" t="s">
        <v>135</v>
      </c>
      <c r="G3" s="4" t="s">
        <v>137</v>
      </c>
      <c r="H3" s="4" t="s">
        <v>135</v>
      </c>
      <c r="I3" s="4" t="s">
        <v>137</v>
      </c>
      <c r="K3" t="s">
        <v>138</v>
      </c>
      <c r="N3" s="7">
        <v>0.85422606599999995</v>
      </c>
    </row>
    <row r="4" spans="1:16" x14ac:dyDescent="0.35">
      <c r="A4" s="1" t="s">
        <v>0</v>
      </c>
      <c r="F4" s="4" t="s">
        <v>141</v>
      </c>
      <c r="H4" s="4" t="s">
        <v>132</v>
      </c>
      <c r="K4" t="s">
        <v>142</v>
      </c>
      <c r="N4" s="7">
        <v>0.63748786000000002</v>
      </c>
    </row>
    <row r="5" spans="1:16" x14ac:dyDescent="0.35">
      <c r="A5" s="1" t="s">
        <v>1</v>
      </c>
      <c r="C5" s="3"/>
      <c r="F5" s="3">
        <v>219305</v>
      </c>
      <c r="G5" s="6">
        <f>F5/F9*100</f>
        <v>35.107954900193548</v>
      </c>
      <c r="H5" s="3">
        <v>286630</v>
      </c>
      <c r="I5" s="6">
        <f>H5/H9*100</f>
        <v>34.21781790529127</v>
      </c>
      <c r="K5" t="s">
        <v>166</v>
      </c>
      <c r="N5" s="7">
        <f>N3-N4</f>
        <v>0.21673820599999993</v>
      </c>
    </row>
    <row r="6" spans="1:16" x14ac:dyDescent="0.35">
      <c r="A6" s="1" t="s">
        <v>2</v>
      </c>
      <c r="C6" s="3"/>
      <c r="F6" s="3">
        <v>230864</v>
      </c>
      <c r="G6" s="6">
        <f>F6/F9*100</f>
        <v>36.958404505498201</v>
      </c>
      <c r="H6" s="3">
        <v>293281</v>
      </c>
      <c r="I6" s="6">
        <f>H6/H9*100</f>
        <v>35.011812626318701</v>
      </c>
      <c r="N6" s="7"/>
    </row>
    <row r="7" spans="1:16" x14ac:dyDescent="0.35">
      <c r="A7" s="1" t="s">
        <v>3</v>
      </c>
      <c r="C7" s="3"/>
      <c r="F7" s="3">
        <v>174490</v>
      </c>
      <c r="G7" s="6">
        <f>F7/F9*100</f>
        <v>27.933640594308258</v>
      </c>
      <c r="H7" s="3">
        <v>257752</v>
      </c>
      <c r="I7" s="6">
        <f>H7/H9*100</f>
        <v>30.770369468390037</v>
      </c>
    </row>
    <row r="8" spans="1:16" x14ac:dyDescent="0.35">
      <c r="G8" s="5"/>
      <c r="I8" s="5"/>
      <c r="N8" s="8"/>
    </row>
    <row r="9" spans="1:16" x14ac:dyDescent="0.35">
      <c r="A9" s="1" t="s">
        <v>4</v>
      </c>
      <c r="C9" s="3"/>
      <c r="F9" s="14">
        <f>SUM(F5:F8)</f>
        <v>624659</v>
      </c>
      <c r="G9" s="15">
        <f>SUM(G5:G8)</f>
        <v>100</v>
      </c>
      <c r="H9" s="14">
        <f>SUM(H5:H8)</f>
        <v>837663</v>
      </c>
      <c r="I9" s="15">
        <f>SUM(I5:I8)</f>
        <v>100</v>
      </c>
    </row>
    <row r="11" spans="1:16" x14ac:dyDescent="0.35">
      <c r="F11" s="4" t="s">
        <v>1</v>
      </c>
      <c r="G11" s="4" t="s">
        <v>1</v>
      </c>
      <c r="H11" s="4" t="s">
        <v>2</v>
      </c>
      <c r="I11" s="4" t="s">
        <v>2</v>
      </c>
      <c r="J11" s="4" t="s">
        <v>3</v>
      </c>
      <c r="K11" s="4" t="s">
        <v>3</v>
      </c>
      <c r="L11" s="4" t="s">
        <v>135</v>
      </c>
      <c r="M11" s="4" t="s">
        <v>133</v>
      </c>
      <c r="N11" s="4" t="s">
        <v>130</v>
      </c>
      <c r="O11" s="4" t="s">
        <v>131</v>
      </c>
      <c r="P11" s="1"/>
    </row>
    <row r="12" spans="1:16" x14ac:dyDescent="0.35">
      <c r="A12" s="1" t="s">
        <v>5</v>
      </c>
      <c r="F12" s="4" t="s">
        <v>128</v>
      </c>
      <c r="G12" s="4" t="s">
        <v>129</v>
      </c>
      <c r="H12" s="4" t="s">
        <v>128</v>
      </c>
      <c r="I12" s="4" t="s">
        <v>129</v>
      </c>
      <c r="J12" s="4" t="s">
        <v>128</v>
      </c>
      <c r="K12" s="4" t="s">
        <v>129</v>
      </c>
      <c r="L12" s="4" t="s">
        <v>136</v>
      </c>
      <c r="M12" s="4" t="s">
        <v>128</v>
      </c>
      <c r="N12" s="4" t="s">
        <v>132</v>
      </c>
      <c r="O12" s="4" t="s">
        <v>141</v>
      </c>
      <c r="P12" s="1"/>
    </row>
    <row r="13" spans="1:16" x14ac:dyDescent="0.35">
      <c r="A13" s="9" t="s">
        <v>6</v>
      </c>
      <c r="B13" s="9"/>
      <c r="C13" s="9"/>
      <c r="D13" s="9"/>
      <c r="E13" s="9"/>
      <c r="F13" s="3">
        <v>350</v>
      </c>
      <c r="G13" s="2">
        <f>F13*N3</f>
        <v>298.97912309999998</v>
      </c>
      <c r="H13" s="3">
        <v>0</v>
      </c>
      <c r="I13" s="2">
        <f>H13*N3</f>
        <v>0</v>
      </c>
      <c r="J13" s="3">
        <v>250</v>
      </c>
      <c r="K13" s="2">
        <f>J13*N3</f>
        <v>213.55651649999999</v>
      </c>
      <c r="L13" s="3">
        <f>F13+H13+J13</f>
        <v>600</v>
      </c>
      <c r="M13" s="3">
        <v>600</v>
      </c>
      <c r="N13" s="11">
        <v>1193.3800000000001</v>
      </c>
      <c r="O13" s="2">
        <f>G13+I13+K13</f>
        <v>512.53563959999997</v>
      </c>
      <c r="P13" s="2"/>
    </row>
    <row r="14" spans="1:16" x14ac:dyDescent="0.35">
      <c r="A14" s="9" t="s">
        <v>143</v>
      </c>
      <c r="B14" s="9"/>
      <c r="C14" s="9"/>
      <c r="D14" s="9"/>
      <c r="E14" s="9"/>
      <c r="F14" s="3">
        <v>795</v>
      </c>
      <c r="G14" s="2">
        <f>F14*N3</f>
        <v>679.10972246999995</v>
      </c>
      <c r="H14" s="3">
        <v>1560</v>
      </c>
      <c r="I14" s="2">
        <f>H14*N3</f>
        <v>1332.5926629599999</v>
      </c>
      <c r="J14" s="3">
        <v>39</v>
      </c>
      <c r="K14" s="2">
        <f>J14*N3</f>
        <v>33.314816573999998</v>
      </c>
      <c r="L14" s="3">
        <f>F14+H14+J14</f>
        <v>2394</v>
      </c>
      <c r="M14" s="3">
        <v>2394</v>
      </c>
      <c r="N14" s="11">
        <v>0</v>
      </c>
      <c r="O14" s="2">
        <f t="shared" ref="O14:O15" si="0">G14+I14+K14</f>
        <v>2045.0172020039997</v>
      </c>
      <c r="P14" s="11"/>
    </row>
    <row r="15" spans="1:16" x14ac:dyDescent="0.35">
      <c r="A15" s="9" t="s">
        <v>144</v>
      </c>
      <c r="B15" s="9"/>
      <c r="C15" s="9"/>
      <c r="D15" s="9"/>
      <c r="E15" s="9"/>
      <c r="F15" s="3">
        <v>0</v>
      </c>
      <c r="G15" s="2">
        <f>F15*N3</f>
        <v>0</v>
      </c>
      <c r="H15" s="3">
        <v>0</v>
      </c>
      <c r="I15" s="2">
        <f>H15*N3</f>
        <v>0</v>
      </c>
      <c r="J15" s="3">
        <v>684</v>
      </c>
      <c r="K15" s="2">
        <f>J15*N3</f>
        <v>584.29062914399992</v>
      </c>
      <c r="L15" s="3">
        <f>F15+H15+J15</f>
        <v>684</v>
      </c>
      <c r="M15" s="3">
        <v>684</v>
      </c>
      <c r="N15" s="11">
        <v>0</v>
      </c>
      <c r="O15" s="2">
        <f t="shared" si="0"/>
        <v>584.29062914399992</v>
      </c>
      <c r="P15" s="2"/>
    </row>
    <row r="16" spans="1:16" x14ac:dyDescent="0.35">
      <c r="A16" s="9" t="s">
        <v>7</v>
      </c>
      <c r="B16" s="9"/>
      <c r="C16" s="9"/>
      <c r="D16" s="9"/>
      <c r="E16" s="9"/>
      <c r="F16" s="3">
        <v>0</v>
      </c>
      <c r="G16" s="2">
        <f>F16*N3</f>
        <v>0</v>
      </c>
      <c r="H16" s="3">
        <v>0</v>
      </c>
      <c r="I16" s="2">
        <f>H16*N3</f>
        <v>0</v>
      </c>
      <c r="J16" s="3">
        <v>328</v>
      </c>
      <c r="K16" s="2">
        <f>J16*N3</f>
        <v>280.18614964799997</v>
      </c>
      <c r="L16" s="3">
        <f t="shared" ref="L16:L72" si="1">F16+H16+J16</f>
        <v>328</v>
      </c>
      <c r="M16" s="3">
        <v>328</v>
      </c>
      <c r="N16" s="11">
        <v>305.99</v>
      </c>
      <c r="O16" s="2">
        <f t="shared" ref="O16:O72" si="2">G16+I16+K16</f>
        <v>280.18614964799997</v>
      </c>
      <c r="P16" s="2"/>
    </row>
    <row r="17" spans="1:16" x14ac:dyDescent="0.35">
      <c r="A17" s="9" t="s">
        <v>8</v>
      </c>
      <c r="B17" s="9"/>
      <c r="C17" s="9"/>
      <c r="D17" s="9"/>
      <c r="E17" s="9"/>
      <c r="F17" s="3">
        <v>0</v>
      </c>
      <c r="G17" s="2">
        <f>F17*N3</f>
        <v>0</v>
      </c>
      <c r="H17" s="3">
        <v>320</v>
      </c>
      <c r="I17" s="2">
        <f>H17*N3</f>
        <v>273.35234112000001</v>
      </c>
      <c r="J17" s="3">
        <v>2610</v>
      </c>
      <c r="K17" s="2">
        <f>J17*N3</f>
        <v>2229.5300322600001</v>
      </c>
      <c r="L17" s="3">
        <f t="shared" si="1"/>
        <v>2930</v>
      </c>
      <c r="M17" s="3">
        <v>2930</v>
      </c>
      <c r="N17" s="11">
        <v>2141.96</v>
      </c>
      <c r="O17" s="2">
        <f t="shared" si="2"/>
        <v>2502.88237338</v>
      </c>
      <c r="P17" s="2"/>
    </row>
    <row r="18" spans="1:16" x14ac:dyDescent="0.35">
      <c r="A18" s="9" t="s">
        <v>145</v>
      </c>
      <c r="B18" s="9"/>
      <c r="C18" s="9"/>
      <c r="D18" s="9"/>
      <c r="E18" s="9"/>
      <c r="F18" s="3">
        <v>2340</v>
      </c>
      <c r="G18" s="2">
        <f>F18*N3</f>
        <v>1998.8889944399998</v>
      </c>
      <c r="H18" s="3">
        <v>440</v>
      </c>
      <c r="I18" s="2">
        <f>H18*N3</f>
        <v>375.85946903999996</v>
      </c>
      <c r="J18" s="3">
        <v>400</v>
      </c>
      <c r="K18" s="2">
        <f>J18*N3</f>
        <v>341.69042639999998</v>
      </c>
      <c r="L18" s="3">
        <f t="shared" si="1"/>
        <v>3180</v>
      </c>
      <c r="M18" s="3">
        <v>3180</v>
      </c>
      <c r="N18" s="11">
        <v>0</v>
      </c>
      <c r="O18" s="2">
        <f t="shared" si="2"/>
        <v>2716.4388898799998</v>
      </c>
      <c r="P18" s="11"/>
    </row>
    <row r="19" spans="1:16" x14ac:dyDescent="0.35">
      <c r="A19" s="9" t="s">
        <v>9</v>
      </c>
      <c r="B19" s="9"/>
      <c r="C19" s="9"/>
      <c r="D19" s="9"/>
      <c r="E19" s="9"/>
      <c r="F19" s="3">
        <v>0</v>
      </c>
      <c r="G19" s="2">
        <f>F19*N3</f>
        <v>0</v>
      </c>
      <c r="H19" s="3">
        <v>656</v>
      </c>
      <c r="I19" s="2">
        <f>H19*N3</f>
        <v>560.37229929599994</v>
      </c>
      <c r="J19" s="3">
        <v>370</v>
      </c>
      <c r="K19" s="2">
        <f>J19*N3</f>
        <v>316.06364442</v>
      </c>
      <c r="L19" s="3">
        <f t="shared" si="1"/>
        <v>1026</v>
      </c>
      <c r="M19" s="3">
        <v>1026</v>
      </c>
      <c r="N19" s="11">
        <v>1820.67</v>
      </c>
      <c r="O19" s="2">
        <f t="shared" si="2"/>
        <v>876.43594371599988</v>
      </c>
      <c r="P19" s="2"/>
    </row>
    <row r="20" spans="1:16" x14ac:dyDescent="0.35">
      <c r="A20" s="9" t="s">
        <v>146</v>
      </c>
      <c r="B20" s="9"/>
      <c r="C20" s="9"/>
      <c r="D20" s="9"/>
      <c r="E20" s="9"/>
      <c r="F20" s="3">
        <v>0</v>
      </c>
      <c r="G20" s="2">
        <f>F20*N3</f>
        <v>0</v>
      </c>
      <c r="H20" s="3">
        <v>76</v>
      </c>
      <c r="I20" s="2">
        <f>H20*N3</f>
        <v>64.921181015999991</v>
      </c>
      <c r="J20" s="3">
        <v>484</v>
      </c>
      <c r="K20" s="2">
        <f>J20*N3</f>
        <v>413.44541594399999</v>
      </c>
      <c r="L20" s="3">
        <f t="shared" si="1"/>
        <v>560</v>
      </c>
      <c r="M20" s="3">
        <v>560</v>
      </c>
      <c r="N20" s="11">
        <v>0</v>
      </c>
      <c r="O20" s="2">
        <f t="shared" si="2"/>
        <v>478.36659695999998</v>
      </c>
      <c r="P20" s="2"/>
    </row>
    <row r="21" spans="1:16" x14ac:dyDescent="0.35">
      <c r="A21" s="9" t="s">
        <v>10</v>
      </c>
      <c r="B21" s="9"/>
      <c r="C21" s="9"/>
      <c r="D21" s="9"/>
      <c r="E21" s="9"/>
      <c r="F21" s="3">
        <v>518</v>
      </c>
      <c r="G21" s="2">
        <f>F21*N3</f>
        <v>442.48910218799995</v>
      </c>
      <c r="H21" s="3">
        <v>5768</v>
      </c>
      <c r="I21" s="2">
        <f>H21*N3</f>
        <v>4927.1759486880001</v>
      </c>
      <c r="J21" s="3">
        <v>9929</v>
      </c>
      <c r="K21" s="2">
        <f>J21*N3</f>
        <v>8481.6106093139988</v>
      </c>
      <c r="L21" s="3">
        <f t="shared" si="1"/>
        <v>16215</v>
      </c>
      <c r="M21" s="3">
        <v>16215</v>
      </c>
      <c r="N21" s="11">
        <v>10473.290000000001</v>
      </c>
      <c r="O21" s="2">
        <f t="shared" si="2"/>
        <v>13851.27566019</v>
      </c>
      <c r="P21" s="11"/>
    </row>
    <row r="22" spans="1:16" x14ac:dyDescent="0.35">
      <c r="A22" s="9" t="s">
        <v>11</v>
      </c>
      <c r="B22" s="9"/>
      <c r="C22" s="9"/>
      <c r="D22" s="9"/>
      <c r="E22" s="9"/>
      <c r="F22" s="3">
        <v>4876</v>
      </c>
      <c r="G22" s="2">
        <f>F22*N3</f>
        <v>4165.2062978160002</v>
      </c>
      <c r="H22" s="3">
        <v>4168</v>
      </c>
      <c r="I22" s="2">
        <f>H22*N3</f>
        <v>3560.4142430879997</v>
      </c>
      <c r="J22" s="3">
        <v>919</v>
      </c>
      <c r="K22" s="2">
        <f>J22*N3</f>
        <v>785.03375465399995</v>
      </c>
      <c r="L22" s="3">
        <f t="shared" si="1"/>
        <v>9963</v>
      </c>
      <c r="M22" s="3">
        <v>9963</v>
      </c>
      <c r="N22" s="11">
        <v>8552.5400000000009</v>
      </c>
      <c r="O22" s="2">
        <f t="shared" si="2"/>
        <v>8510.6542955579989</v>
      </c>
      <c r="P22" s="2"/>
    </row>
    <row r="23" spans="1:16" x14ac:dyDescent="0.35">
      <c r="A23" s="9" t="s">
        <v>12</v>
      </c>
      <c r="B23" s="9"/>
      <c r="C23" s="9"/>
      <c r="D23" s="9"/>
      <c r="E23" s="9"/>
      <c r="F23" s="3">
        <v>312</v>
      </c>
      <c r="G23" s="2">
        <f>F23*N3</f>
        <v>266.51853259199999</v>
      </c>
      <c r="H23" s="3">
        <v>884</v>
      </c>
      <c r="I23" s="2">
        <f>H23*N3</f>
        <v>755.13584234399991</v>
      </c>
      <c r="J23" s="3">
        <v>3</v>
      </c>
      <c r="K23" s="2">
        <f>J23*N3</f>
        <v>2.562678198</v>
      </c>
      <c r="L23" s="3">
        <f t="shared" si="1"/>
        <v>1199</v>
      </c>
      <c r="M23" s="3">
        <v>1199</v>
      </c>
      <c r="N23" s="11">
        <v>958.78</v>
      </c>
      <c r="O23" s="2">
        <f t="shared" si="2"/>
        <v>1024.2170531339998</v>
      </c>
      <c r="P23" s="2"/>
    </row>
    <row r="24" spans="1:16" x14ac:dyDescent="0.35">
      <c r="A24" s="9" t="s">
        <v>13</v>
      </c>
      <c r="B24" s="9"/>
      <c r="C24" s="9"/>
      <c r="D24" s="9"/>
      <c r="E24" s="9"/>
      <c r="F24" s="3">
        <v>6325</v>
      </c>
      <c r="G24" s="2">
        <f>F24*N3</f>
        <v>5402.9798674499998</v>
      </c>
      <c r="H24" s="3">
        <v>4270</v>
      </c>
      <c r="I24" s="2">
        <f>H24*N3</f>
        <v>3647.5453018199996</v>
      </c>
      <c r="J24" s="3">
        <v>1660</v>
      </c>
      <c r="K24" s="2">
        <f>J24*N3</f>
        <v>1418.01526956</v>
      </c>
      <c r="L24" s="3">
        <f t="shared" si="1"/>
        <v>12255</v>
      </c>
      <c r="M24" s="3">
        <v>12255</v>
      </c>
      <c r="N24" s="11">
        <v>10107.370000000001</v>
      </c>
      <c r="O24" s="2">
        <f t="shared" si="2"/>
        <v>10468.540438830001</v>
      </c>
      <c r="P24" s="2"/>
    </row>
    <row r="25" spans="1:16" x14ac:dyDescent="0.35">
      <c r="A25" s="9" t="s">
        <v>14</v>
      </c>
      <c r="B25" s="9"/>
      <c r="C25" s="9"/>
      <c r="D25" s="9"/>
      <c r="E25" s="9"/>
      <c r="F25" s="3">
        <v>0</v>
      </c>
      <c r="G25" s="2">
        <f>F25*N3</f>
        <v>0</v>
      </c>
      <c r="H25" s="3">
        <v>0</v>
      </c>
      <c r="I25" s="2">
        <f>H25*N3</f>
        <v>0</v>
      </c>
      <c r="J25" s="3">
        <v>234</v>
      </c>
      <c r="K25" s="2">
        <f>J25*N3</f>
        <v>199.88889944399997</v>
      </c>
      <c r="L25" s="3">
        <f t="shared" si="1"/>
        <v>234</v>
      </c>
      <c r="M25" s="3">
        <v>234</v>
      </c>
      <c r="N25" s="11">
        <v>279.22000000000003</v>
      </c>
      <c r="O25" s="2">
        <f t="shared" si="2"/>
        <v>199.88889944399997</v>
      </c>
      <c r="P25" s="2"/>
    </row>
    <row r="26" spans="1:16" x14ac:dyDescent="0.35">
      <c r="A26" s="9" t="s">
        <v>15</v>
      </c>
      <c r="B26" s="9"/>
      <c r="C26" s="9"/>
      <c r="D26" s="9"/>
      <c r="E26" s="9"/>
      <c r="F26" s="3">
        <v>627</v>
      </c>
      <c r="G26" s="2">
        <f>F26*N3</f>
        <v>535.59974338199993</v>
      </c>
      <c r="H26" s="3">
        <v>570</v>
      </c>
      <c r="I26" s="2">
        <f>H26*N3</f>
        <v>486.90885761999999</v>
      </c>
      <c r="J26" s="3">
        <v>0</v>
      </c>
      <c r="K26" s="2">
        <f>J26*N3</f>
        <v>0</v>
      </c>
      <c r="L26" s="3">
        <f t="shared" si="1"/>
        <v>1197</v>
      </c>
      <c r="M26" s="3">
        <v>1197</v>
      </c>
      <c r="N26" s="11">
        <v>1113.05</v>
      </c>
      <c r="O26" s="2">
        <f t="shared" si="2"/>
        <v>1022.508601002</v>
      </c>
      <c r="P26" s="2"/>
    </row>
    <row r="27" spans="1:16" x14ac:dyDescent="0.35">
      <c r="A27" s="9" t="s">
        <v>16</v>
      </c>
      <c r="B27" s="9"/>
      <c r="C27" s="9"/>
      <c r="D27" s="9"/>
      <c r="E27" s="9"/>
      <c r="F27" s="3">
        <v>0</v>
      </c>
      <c r="G27" s="2">
        <f>F27*N3</f>
        <v>0</v>
      </c>
      <c r="H27" s="3">
        <v>112</v>
      </c>
      <c r="I27" s="2">
        <f>H27*N3</f>
        <v>95.673319391999996</v>
      </c>
      <c r="J27" s="3">
        <v>399</v>
      </c>
      <c r="K27" s="2">
        <f>J27*N3</f>
        <v>340.83620033399995</v>
      </c>
      <c r="L27" s="3">
        <f t="shared" si="1"/>
        <v>511</v>
      </c>
      <c r="M27" s="3">
        <v>511</v>
      </c>
      <c r="N27" s="11">
        <v>495.33</v>
      </c>
      <c r="O27" s="2">
        <f t="shared" si="2"/>
        <v>436.50951972599995</v>
      </c>
      <c r="P27" s="2"/>
    </row>
    <row r="28" spans="1:16" x14ac:dyDescent="0.35">
      <c r="A28" s="9" t="s">
        <v>17</v>
      </c>
      <c r="B28" s="9"/>
      <c r="C28" s="9"/>
      <c r="D28" s="9"/>
      <c r="E28" s="9"/>
      <c r="F28" s="3">
        <v>0</v>
      </c>
      <c r="G28" s="2">
        <f>F28*N3</f>
        <v>0</v>
      </c>
      <c r="H28" s="3">
        <v>0</v>
      </c>
      <c r="I28" s="2">
        <f>H28*N3</f>
        <v>0</v>
      </c>
      <c r="J28" s="3">
        <v>609</v>
      </c>
      <c r="K28" s="2">
        <f>J28*N3</f>
        <v>520.22367419399995</v>
      </c>
      <c r="L28" s="3">
        <f t="shared" si="1"/>
        <v>609</v>
      </c>
      <c r="M28" s="3">
        <v>609</v>
      </c>
      <c r="N28" s="11">
        <v>631.11</v>
      </c>
      <c r="O28" s="2">
        <f t="shared" si="2"/>
        <v>520.22367419399995</v>
      </c>
      <c r="P28" s="2"/>
    </row>
    <row r="29" spans="1:16" x14ac:dyDescent="0.35">
      <c r="A29" s="9" t="s">
        <v>18</v>
      </c>
      <c r="B29" s="9"/>
      <c r="C29" s="9"/>
      <c r="D29" s="9"/>
      <c r="E29" s="9"/>
      <c r="F29" s="3">
        <v>4654</v>
      </c>
      <c r="G29" s="2">
        <f>F29*N3</f>
        <v>3975.5681111639997</v>
      </c>
      <c r="H29" s="3">
        <v>8830</v>
      </c>
      <c r="I29" s="2">
        <f>H29*N3</f>
        <v>7542.81616278</v>
      </c>
      <c r="J29" s="3">
        <v>1399</v>
      </c>
      <c r="K29" s="2">
        <f>J29*N3</f>
        <v>1195.062266334</v>
      </c>
      <c r="L29" s="3">
        <f t="shared" si="1"/>
        <v>14883</v>
      </c>
      <c r="M29" s="3">
        <v>14883</v>
      </c>
      <c r="N29" s="11">
        <v>11268.87</v>
      </c>
      <c r="O29" s="2">
        <f t="shared" si="2"/>
        <v>12713.446540278001</v>
      </c>
      <c r="P29" s="11"/>
    </row>
    <row r="30" spans="1:16" x14ac:dyDescent="0.35">
      <c r="A30" s="9" t="s">
        <v>22</v>
      </c>
      <c r="B30" s="9"/>
      <c r="C30" s="9"/>
      <c r="D30" s="9"/>
      <c r="E30" s="9"/>
      <c r="F30" s="3">
        <v>324</v>
      </c>
      <c r="G30" s="2">
        <f>F30*N3</f>
        <v>276.76924538399999</v>
      </c>
      <c r="H30" s="3">
        <v>1728</v>
      </c>
      <c r="I30" s="2">
        <f>H30*N3</f>
        <v>1476.102642048</v>
      </c>
      <c r="J30" s="3">
        <v>540</v>
      </c>
      <c r="K30" s="2">
        <f>J30*N3</f>
        <v>461.28207563999996</v>
      </c>
      <c r="L30" s="3">
        <f t="shared" si="1"/>
        <v>2592</v>
      </c>
      <c r="M30" s="3">
        <v>2592</v>
      </c>
      <c r="N30" s="11">
        <v>2134.31</v>
      </c>
      <c r="O30" s="2">
        <f t="shared" si="2"/>
        <v>2214.1539630719999</v>
      </c>
      <c r="P30" s="2"/>
    </row>
    <row r="31" spans="1:16" x14ac:dyDescent="0.35">
      <c r="A31" s="9" t="s">
        <v>19</v>
      </c>
      <c r="B31" s="9"/>
      <c r="C31" s="9"/>
      <c r="D31" s="9"/>
      <c r="E31" s="9"/>
      <c r="F31" s="3">
        <v>3074</v>
      </c>
      <c r="G31" s="2">
        <f>F31*N3</f>
        <v>2625.8909268839998</v>
      </c>
      <c r="H31" s="3">
        <v>8840</v>
      </c>
      <c r="I31" s="2">
        <f>H31*N3</f>
        <v>7551.3584234399996</v>
      </c>
      <c r="J31" s="3">
        <v>150</v>
      </c>
      <c r="K31" s="2">
        <f>J31*N3</f>
        <v>128.13390989999999</v>
      </c>
      <c r="L31" s="3">
        <f t="shared" si="1"/>
        <v>12064</v>
      </c>
      <c r="M31" s="3">
        <v>12064</v>
      </c>
      <c r="N31" s="11">
        <v>10841.12</v>
      </c>
      <c r="O31" s="2">
        <f t="shared" si="2"/>
        <v>10305.383260224</v>
      </c>
      <c r="P31" s="2"/>
    </row>
    <row r="32" spans="1:16" x14ac:dyDescent="0.35">
      <c r="A32" s="9" t="s">
        <v>20</v>
      </c>
      <c r="B32" s="9"/>
      <c r="C32" s="9"/>
      <c r="D32" s="9"/>
      <c r="E32" s="9"/>
      <c r="F32" s="3">
        <v>3762</v>
      </c>
      <c r="G32" s="2">
        <f>F32*N3</f>
        <v>3213.5984602919998</v>
      </c>
      <c r="H32" s="3">
        <v>3708</v>
      </c>
      <c r="I32" s="2">
        <f>H32*N3</f>
        <v>3167.4702527279997</v>
      </c>
      <c r="J32" s="3">
        <v>801</v>
      </c>
      <c r="K32" s="2">
        <f>J32*N3</f>
        <v>684.23507886599998</v>
      </c>
      <c r="L32" s="3">
        <f t="shared" si="1"/>
        <v>8271</v>
      </c>
      <c r="M32" s="3">
        <v>8271</v>
      </c>
      <c r="N32" s="11">
        <v>6752.27</v>
      </c>
      <c r="O32" s="2">
        <f t="shared" si="2"/>
        <v>7065.3037918859991</v>
      </c>
      <c r="P32" s="2"/>
    </row>
    <row r="33" spans="1:16" x14ac:dyDescent="0.35">
      <c r="A33" s="9" t="s">
        <v>21</v>
      </c>
      <c r="B33" s="9"/>
      <c r="C33" s="9"/>
      <c r="D33" s="9"/>
      <c r="E33" s="9"/>
      <c r="F33" s="3">
        <v>374</v>
      </c>
      <c r="G33" s="2">
        <f>F33*N3</f>
        <v>319.48054868399998</v>
      </c>
      <c r="H33" s="3">
        <v>476</v>
      </c>
      <c r="I33" s="2">
        <f>H33*N3</f>
        <v>406.61160741599997</v>
      </c>
      <c r="J33" s="3">
        <v>0</v>
      </c>
      <c r="K33" s="2">
        <f>J33*N3</f>
        <v>0</v>
      </c>
      <c r="L33" s="3">
        <f t="shared" si="1"/>
        <v>850</v>
      </c>
      <c r="M33" s="3">
        <v>850</v>
      </c>
      <c r="N33" s="11">
        <v>631.11</v>
      </c>
      <c r="O33" s="2">
        <f t="shared" si="2"/>
        <v>726.09215610000001</v>
      </c>
      <c r="P33" s="2"/>
    </row>
    <row r="34" spans="1:16" x14ac:dyDescent="0.35">
      <c r="A34" s="9" t="s">
        <v>23</v>
      </c>
      <c r="B34" s="9"/>
      <c r="C34" s="9"/>
      <c r="D34" s="9"/>
      <c r="E34" s="9"/>
      <c r="F34" s="3">
        <v>744</v>
      </c>
      <c r="G34" s="2">
        <f>F34*N3</f>
        <v>635.54419310399999</v>
      </c>
      <c r="H34" s="3">
        <v>1200</v>
      </c>
      <c r="I34" s="2">
        <f>H34*N3</f>
        <v>1025.0712791999999</v>
      </c>
      <c r="J34" s="3">
        <v>420</v>
      </c>
      <c r="K34" s="2">
        <f>J34*N3</f>
        <v>358.77494772</v>
      </c>
      <c r="L34" s="3">
        <f t="shared" si="1"/>
        <v>2364</v>
      </c>
      <c r="M34" s="3">
        <v>2364</v>
      </c>
      <c r="N34" s="11">
        <v>1614.12</v>
      </c>
      <c r="O34" s="2">
        <f t="shared" si="2"/>
        <v>2019.3904200239999</v>
      </c>
      <c r="P34" s="2"/>
    </row>
    <row r="35" spans="1:16" x14ac:dyDescent="0.35">
      <c r="A35" s="9" t="s">
        <v>24</v>
      </c>
      <c r="B35" s="9"/>
      <c r="C35" s="9"/>
      <c r="D35" s="9"/>
      <c r="E35" s="9"/>
      <c r="F35" s="3">
        <v>0</v>
      </c>
      <c r="G35" s="2">
        <f>F35*N3</f>
        <v>0</v>
      </c>
      <c r="H35" s="3">
        <v>0</v>
      </c>
      <c r="I35" s="2">
        <f>H35*N3</f>
        <v>0</v>
      </c>
      <c r="J35" s="3">
        <v>1244</v>
      </c>
      <c r="K35" s="2">
        <f>J35*N3</f>
        <v>1062.6572261039998</v>
      </c>
      <c r="L35" s="3">
        <f t="shared" si="1"/>
        <v>1244</v>
      </c>
      <c r="M35" s="3">
        <v>1244</v>
      </c>
      <c r="N35" s="11">
        <v>1301.75</v>
      </c>
      <c r="O35" s="2">
        <f t="shared" si="2"/>
        <v>1062.6572261039998</v>
      </c>
      <c r="P35" s="2"/>
    </row>
    <row r="36" spans="1:16" x14ac:dyDescent="0.35">
      <c r="A36" s="9" t="s">
        <v>25</v>
      </c>
      <c r="B36" s="9"/>
      <c r="C36" s="9"/>
      <c r="D36" s="9"/>
      <c r="E36" s="9"/>
      <c r="F36" s="3">
        <v>765</v>
      </c>
      <c r="G36" s="2">
        <f>F36*N3</f>
        <v>653.48294048999992</v>
      </c>
      <c r="H36" s="3">
        <v>3434</v>
      </c>
      <c r="I36" s="2">
        <f>H36*N3</f>
        <v>2933.4123106439997</v>
      </c>
      <c r="J36" s="3">
        <v>476</v>
      </c>
      <c r="K36" s="2">
        <f>J36*N3</f>
        <v>406.61160741599997</v>
      </c>
      <c r="L36" s="3">
        <f t="shared" si="1"/>
        <v>4675</v>
      </c>
      <c r="M36" s="3">
        <v>4675</v>
      </c>
      <c r="N36" s="11">
        <v>4234.1899999999996</v>
      </c>
      <c r="O36" s="2">
        <f t="shared" si="2"/>
        <v>3993.5068585499994</v>
      </c>
      <c r="P36" s="2"/>
    </row>
    <row r="37" spans="1:16" x14ac:dyDescent="0.35">
      <c r="A37" s="9" t="s">
        <v>26</v>
      </c>
      <c r="B37" s="9"/>
      <c r="C37" s="9"/>
      <c r="D37" s="9"/>
      <c r="E37" s="9"/>
      <c r="F37" s="3">
        <v>440</v>
      </c>
      <c r="G37" s="2">
        <f>F37*N3</f>
        <v>375.85946903999996</v>
      </c>
      <c r="H37" s="3">
        <v>1812</v>
      </c>
      <c r="I37" s="2">
        <f>H37*N3</f>
        <v>1547.857631592</v>
      </c>
      <c r="J37" s="3">
        <v>5039</v>
      </c>
      <c r="K37" s="2">
        <f>J37*N3</f>
        <v>4304.4451465739994</v>
      </c>
      <c r="L37" s="3">
        <f t="shared" si="1"/>
        <v>7291</v>
      </c>
      <c r="M37" s="3">
        <v>7291</v>
      </c>
      <c r="N37" s="11">
        <v>5154.09</v>
      </c>
      <c r="O37" s="2">
        <f t="shared" si="2"/>
        <v>6228.1622472059989</v>
      </c>
      <c r="P37" s="11"/>
    </row>
    <row r="38" spans="1:16" x14ac:dyDescent="0.35">
      <c r="A38" s="9" t="s">
        <v>27</v>
      </c>
      <c r="B38" s="9"/>
      <c r="C38" s="9"/>
      <c r="D38" s="9"/>
      <c r="E38" s="9"/>
      <c r="F38" s="3">
        <v>2660</v>
      </c>
      <c r="G38" s="2">
        <f>F38*N3</f>
        <v>2272.2413355599997</v>
      </c>
      <c r="H38" s="3">
        <v>2740</v>
      </c>
      <c r="I38" s="2">
        <f>H38*N3</f>
        <v>2340.5794208399998</v>
      </c>
      <c r="J38" s="3">
        <v>1904</v>
      </c>
      <c r="K38" s="2">
        <f>J38*N3</f>
        <v>1626.4464296639999</v>
      </c>
      <c r="L38" s="3">
        <f t="shared" si="1"/>
        <v>7304</v>
      </c>
      <c r="M38" s="3">
        <v>7304</v>
      </c>
      <c r="N38" s="11">
        <v>8606.09</v>
      </c>
      <c r="O38" s="2">
        <f t="shared" si="2"/>
        <v>6239.2671860639994</v>
      </c>
      <c r="P38" s="11"/>
    </row>
    <row r="39" spans="1:16" x14ac:dyDescent="0.35">
      <c r="A39" s="9" t="s">
        <v>147</v>
      </c>
      <c r="B39" s="9"/>
      <c r="C39" s="9"/>
      <c r="D39" s="9"/>
      <c r="E39" s="9"/>
      <c r="F39" s="3">
        <v>0</v>
      </c>
      <c r="G39" s="2">
        <f>F39*N3</f>
        <v>0</v>
      </c>
      <c r="H39" s="3">
        <v>0</v>
      </c>
      <c r="I39" s="2">
        <f>H39*N3</f>
        <v>0</v>
      </c>
      <c r="J39" s="3">
        <v>210</v>
      </c>
      <c r="K39" s="2">
        <f>J39*N3</f>
        <v>179.38747386</v>
      </c>
      <c r="L39" s="3">
        <f t="shared" si="1"/>
        <v>210</v>
      </c>
      <c r="M39" s="3">
        <v>210</v>
      </c>
      <c r="N39" s="11">
        <v>0</v>
      </c>
      <c r="O39" s="2">
        <f t="shared" si="2"/>
        <v>179.38747386</v>
      </c>
      <c r="P39" s="2"/>
    </row>
    <row r="40" spans="1:16" x14ac:dyDescent="0.35">
      <c r="A40" s="9" t="s">
        <v>28</v>
      </c>
      <c r="B40" s="9"/>
      <c r="C40" s="9"/>
      <c r="D40" s="9"/>
      <c r="E40" s="9"/>
      <c r="F40" s="3">
        <v>0</v>
      </c>
      <c r="G40" s="2">
        <f>F40*N3</f>
        <v>0</v>
      </c>
      <c r="H40" s="3">
        <v>0</v>
      </c>
      <c r="I40" s="2">
        <f>H40*N3</f>
        <v>0</v>
      </c>
      <c r="J40" s="3">
        <v>382</v>
      </c>
      <c r="K40" s="2">
        <f>J40*N3</f>
        <v>326.314357212</v>
      </c>
      <c r="L40" s="3">
        <f t="shared" si="1"/>
        <v>382</v>
      </c>
      <c r="M40" s="3">
        <v>382</v>
      </c>
      <c r="N40" s="11">
        <v>274.12</v>
      </c>
      <c r="O40" s="2">
        <f t="shared" si="2"/>
        <v>326.314357212</v>
      </c>
      <c r="P40" s="2"/>
    </row>
    <row r="41" spans="1:16" x14ac:dyDescent="0.35">
      <c r="A41" s="9" t="s">
        <v>148</v>
      </c>
      <c r="B41" s="9"/>
      <c r="C41" s="9"/>
      <c r="D41" s="9"/>
      <c r="E41" s="9"/>
      <c r="F41" s="3">
        <v>0</v>
      </c>
      <c r="G41" s="2">
        <f>F41*N3</f>
        <v>0</v>
      </c>
      <c r="H41" s="3">
        <v>924</v>
      </c>
      <c r="I41" s="2">
        <f>H41*N3</f>
        <v>789.30488498399995</v>
      </c>
      <c r="J41" s="3">
        <v>352</v>
      </c>
      <c r="K41" s="2">
        <f>J41*N3</f>
        <v>300.68757523199997</v>
      </c>
      <c r="L41" s="3">
        <f t="shared" si="1"/>
        <v>1276</v>
      </c>
      <c r="M41" s="3">
        <v>1276</v>
      </c>
      <c r="N41" s="11">
        <v>2008.09</v>
      </c>
      <c r="O41" s="2">
        <f t="shared" si="2"/>
        <v>1089.9924602159999</v>
      </c>
      <c r="P41" s="2"/>
    </row>
    <row r="42" spans="1:16" x14ac:dyDescent="0.35">
      <c r="A42" s="9" t="s">
        <v>29</v>
      </c>
      <c r="B42" s="9"/>
      <c r="C42" s="9"/>
      <c r="D42" s="9"/>
      <c r="E42" s="9"/>
      <c r="F42" s="3">
        <v>0</v>
      </c>
      <c r="G42" s="2">
        <f>F42*N3</f>
        <v>0</v>
      </c>
      <c r="H42" s="3">
        <v>0</v>
      </c>
      <c r="I42" s="2">
        <f>H42*N3</f>
        <v>0</v>
      </c>
      <c r="J42" s="3">
        <v>638</v>
      </c>
      <c r="K42" s="2">
        <f>J42*N3</f>
        <v>544.99623010799996</v>
      </c>
      <c r="L42" s="3">
        <f t="shared" si="1"/>
        <v>638</v>
      </c>
      <c r="M42" s="3">
        <v>638</v>
      </c>
      <c r="N42" s="11">
        <v>771.36</v>
      </c>
      <c r="O42" s="2">
        <f t="shared" si="2"/>
        <v>544.99623010799996</v>
      </c>
      <c r="P42" s="2"/>
    </row>
    <row r="43" spans="1:16" x14ac:dyDescent="0.35">
      <c r="A43" s="9" t="s">
        <v>149</v>
      </c>
      <c r="B43" s="9"/>
      <c r="C43" s="9"/>
      <c r="D43" s="9"/>
      <c r="E43" s="9"/>
      <c r="F43" s="3">
        <v>0</v>
      </c>
      <c r="G43" s="2">
        <f>F43*N3</f>
        <v>0</v>
      </c>
      <c r="H43" s="3">
        <v>476</v>
      </c>
      <c r="I43" s="2">
        <f>H43*N3</f>
        <v>406.61160741599997</v>
      </c>
      <c r="J43" s="3">
        <v>994</v>
      </c>
      <c r="K43" s="2">
        <f>J43*N3</f>
        <v>849.10070960399992</v>
      </c>
      <c r="L43" s="3">
        <f t="shared" si="1"/>
        <v>1470</v>
      </c>
      <c r="M43" s="3">
        <v>1470</v>
      </c>
      <c r="N43" s="11">
        <v>0</v>
      </c>
      <c r="O43" s="2">
        <f t="shared" si="2"/>
        <v>1255.7123170199998</v>
      </c>
      <c r="P43" s="11"/>
    </row>
    <row r="44" spans="1:16" x14ac:dyDescent="0.35">
      <c r="A44" s="9" t="s">
        <v>30</v>
      </c>
      <c r="B44" s="9"/>
      <c r="C44" s="9"/>
      <c r="D44" s="9"/>
      <c r="E44" s="9"/>
      <c r="F44" s="3">
        <v>0</v>
      </c>
      <c r="G44" s="2">
        <f>F44*N3</f>
        <v>0</v>
      </c>
      <c r="H44" s="3">
        <v>0</v>
      </c>
      <c r="I44" s="2">
        <f>H44*N3</f>
        <v>0</v>
      </c>
      <c r="J44" s="3">
        <v>97</v>
      </c>
      <c r="K44" s="2">
        <f>J44*N3</f>
        <v>82.859928401999994</v>
      </c>
      <c r="L44" s="3">
        <f t="shared" si="1"/>
        <v>97</v>
      </c>
      <c r="M44" s="3">
        <v>97</v>
      </c>
      <c r="N44" s="11">
        <v>210.37</v>
      </c>
      <c r="O44" s="2">
        <f t="shared" si="2"/>
        <v>82.859928401999994</v>
      </c>
      <c r="P44" s="2"/>
    </row>
    <row r="45" spans="1:16" x14ac:dyDescent="0.35">
      <c r="A45" s="9" t="s">
        <v>31</v>
      </c>
      <c r="B45" s="9"/>
      <c r="C45" s="9"/>
      <c r="D45" s="9"/>
      <c r="E45" s="9"/>
      <c r="F45" s="3">
        <v>11486</v>
      </c>
      <c r="G45" s="2">
        <f>F45*N3</f>
        <v>9811.6405940759996</v>
      </c>
      <c r="H45" s="3">
        <v>6728</v>
      </c>
      <c r="I45" s="2">
        <f>H45*N3</f>
        <v>5747.2329720479993</v>
      </c>
      <c r="J45" s="3">
        <v>3656</v>
      </c>
      <c r="K45" s="2">
        <f>J45*N3</f>
        <v>3123.0504972959998</v>
      </c>
      <c r="L45" s="3">
        <f t="shared" si="1"/>
        <v>21870</v>
      </c>
      <c r="M45" s="3">
        <v>21870</v>
      </c>
      <c r="N45" s="11">
        <v>12162.63</v>
      </c>
      <c r="O45" s="2">
        <f t="shared" si="2"/>
        <v>18681.92406342</v>
      </c>
      <c r="P45" s="11"/>
    </row>
    <row r="46" spans="1:16" x14ac:dyDescent="0.35">
      <c r="A46" s="9" t="s">
        <v>32</v>
      </c>
      <c r="B46" s="9"/>
      <c r="C46" s="9"/>
      <c r="D46" s="9"/>
      <c r="E46" s="9"/>
      <c r="F46" s="3">
        <v>726</v>
      </c>
      <c r="G46" s="2">
        <f>F46*N3</f>
        <v>620.16812391600001</v>
      </c>
      <c r="H46" s="3">
        <v>1364</v>
      </c>
      <c r="I46" s="2">
        <f>H46*N3</f>
        <v>1165.164354024</v>
      </c>
      <c r="J46" s="3">
        <v>3278</v>
      </c>
      <c r="K46" s="2">
        <f>J46*N3</f>
        <v>2800.1530443479996</v>
      </c>
      <c r="L46" s="3">
        <f t="shared" si="1"/>
        <v>5368</v>
      </c>
      <c r="M46" s="3">
        <v>5368</v>
      </c>
      <c r="N46" s="11">
        <v>3580.13</v>
      </c>
      <c r="O46" s="2">
        <f t="shared" si="2"/>
        <v>4585.4855222879996</v>
      </c>
      <c r="P46" s="2"/>
    </row>
    <row r="47" spans="1:16" x14ac:dyDescent="0.35">
      <c r="A47" s="9" t="s">
        <v>33</v>
      </c>
      <c r="B47" s="9"/>
      <c r="C47" s="9"/>
      <c r="D47" s="9"/>
      <c r="E47" s="9"/>
      <c r="F47" s="3">
        <v>806</v>
      </c>
      <c r="G47" s="2">
        <f>F47*N3</f>
        <v>688.50620919599999</v>
      </c>
      <c r="H47" s="3">
        <v>588</v>
      </c>
      <c r="I47" s="2">
        <f>H47*N3</f>
        <v>502.28492680799997</v>
      </c>
      <c r="J47" s="3">
        <v>951</v>
      </c>
      <c r="K47" s="2">
        <f>J47*N3</f>
        <v>812.36898876599992</v>
      </c>
      <c r="L47" s="3">
        <f t="shared" si="1"/>
        <v>2345</v>
      </c>
      <c r="M47" s="3">
        <v>2345</v>
      </c>
      <c r="N47" s="11">
        <v>1973.02</v>
      </c>
      <c r="O47" s="2">
        <f t="shared" si="2"/>
        <v>2003.16012477</v>
      </c>
      <c r="P47" s="2"/>
    </row>
    <row r="48" spans="1:16" x14ac:dyDescent="0.35">
      <c r="A48" s="9" t="s">
        <v>34</v>
      </c>
      <c r="B48" s="9"/>
      <c r="C48" s="9"/>
      <c r="D48" s="9"/>
      <c r="E48" s="9"/>
      <c r="F48" s="3">
        <v>143</v>
      </c>
      <c r="G48" s="2">
        <f>F48*N3</f>
        <v>122.154327438</v>
      </c>
      <c r="H48" s="3">
        <v>0</v>
      </c>
      <c r="I48" s="2">
        <f>H48*N3</f>
        <v>0</v>
      </c>
      <c r="J48" s="3">
        <v>269</v>
      </c>
      <c r="K48" s="2">
        <f>J48*N3</f>
        <v>229.78681175399998</v>
      </c>
      <c r="L48" s="3">
        <f t="shared" si="1"/>
        <v>412</v>
      </c>
      <c r="M48" s="3">
        <v>412</v>
      </c>
      <c r="N48" s="11">
        <v>854.87</v>
      </c>
      <c r="O48" s="2">
        <f t="shared" si="2"/>
        <v>351.94113919199998</v>
      </c>
      <c r="P48" s="2"/>
    </row>
    <row r="49" spans="1:16" x14ac:dyDescent="0.35">
      <c r="A49" s="9" t="s">
        <v>150</v>
      </c>
      <c r="B49" s="9"/>
      <c r="C49" s="9"/>
      <c r="D49" s="9"/>
      <c r="E49" s="9"/>
      <c r="F49" s="3">
        <v>0</v>
      </c>
      <c r="G49" s="2">
        <f>F49*N3</f>
        <v>0</v>
      </c>
      <c r="H49" s="3">
        <v>0</v>
      </c>
      <c r="I49" s="2">
        <f>H49*N3</f>
        <v>0</v>
      </c>
      <c r="J49" s="3">
        <v>313</v>
      </c>
      <c r="K49" s="2">
        <f>J49*N3</f>
        <v>267.37275865800001</v>
      </c>
      <c r="L49" s="3">
        <f t="shared" si="1"/>
        <v>313</v>
      </c>
      <c r="M49" s="3">
        <v>313</v>
      </c>
      <c r="N49" s="11">
        <v>0</v>
      </c>
      <c r="O49" s="2">
        <f t="shared" si="2"/>
        <v>267.37275865800001</v>
      </c>
      <c r="P49" s="2"/>
    </row>
    <row r="50" spans="1:16" x14ac:dyDescent="0.35">
      <c r="A50" s="9" t="s">
        <v>35</v>
      </c>
      <c r="B50" s="9"/>
      <c r="C50" s="9"/>
      <c r="D50" s="9"/>
      <c r="E50" s="9"/>
      <c r="F50" s="3">
        <v>320</v>
      </c>
      <c r="G50" s="2">
        <f>F50*N3</f>
        <v>273.35234112000001</v>
      </c>
      <c r="H50" s="3">
        <v>220</v>
      </c>
      <c r="I50" s="2">
        <f>H50*N3</f>
        <v>187.92973451999998</v>
      </c>
      <c r="J50" s="3">
        <v>234</v>
      </c>
      <c r="K50" s="2">
        <f>J50*N3</f>
        <v>199.88889944399997</v>
      </c>
      <c r="L50" s="3">
        <f t="shared" si="1"/>
        <v>774</v>
      </c>
      <c r="M50" s="3">
        <v>774</v>
      </c>
      <c r="N50" s="11">
        <v>793.03</v>
      </c>
      <c r="O50" s="2">
        <f t="shared" si="2"/>
        <v>661.17097508400002</v>
      </c>
      <c r="P50" s="2"/>
    </row>
    <row r="51" spans="1:16" x14ac:dyDescent="0.35">
      <c r="A51" s="9" t="s">
        <v>36</v>
      </c>
      <c r="B51" s="9"/>
      <c r="C51" s="9"/>
      <c r="D51" s="9"/>
      <c r="E51" s="9"/>
      <c r="F51" s="3">
        <v>0</v>
      </c>
      <c r="G51" s="2">
        <f>F51*N3</f>
        <v>0</v>
      </c>
      <c r="H51" s="3">
        <v>0</v>
      </c>
      <c r="I51" s="2">
        <f>H51*N3</f>
        <v>0</v>
      </c>
      <c r="J51" s="3">
        <v>294</v>
      </c>
      <c r="K51" s="2">
        <f>J51*N3</f>
        <v>251.14246340399998</v>
      </c>
      <c r="L51" s="3">
        <f t="shared" si="1"/>
        <v>294</v>
      </c>
      <c r="M51" s="3">
        <v>294</v>
      </c>
      <c r="N51" s="11">
        <v>191.25</v>
      </c>
      <c r="O51" s="2">
        <f t="shared" si="2"/>
        <v>251.14246340399998</v>
      </c>
      <c r="P51" s="2"/>
    </row>
    <row r="52" spans="1:16" x14ac:dyDescent="0.35">
      <c r="A52" s="9" t="s">
        <v>37</v>
      </c>
      <c r="B52" s="9"/>
      <c r="C52" s="9"/>
      <c r="D52" s="9"/>
      <c r="E52" s="9"/>
      <c r="F52" s="3">
        <v>0</v>
      </c>
      <c r="G52" s="2">
        <f>F52*N3</f>
        <v>0</v>
      </c>
      <c r="H52" s="3">
        <v>0</v>
      </c>
      <c r="I52" s="2">
        <f>H52*N3</f>
        <v>0</v>
      </c>
      <c r="J52" s="3">
        <v>342</v>
      </c>
      <c r="K52" s="2">
        <f>J52*N3</f>
        <v>292.14531457199996</v>
      </c>
      <c r="L52" s="3">
        <f t="shared" si="1"/>
        <v>342</v>
      </c>
      <c r="M52" s="3">
        <v>342</v>
      </c>
      <c r="N52" s="11">
        <v>349.98</v>
      </c>
      <c r="O52" s="2">
        <f t="shared" si="2"/>
        <v>292.14531457199996</v>
      </c>
      <c r="P52" s="2"/>
    </row>
    <row r="53" spans="1:16" x14ac:dyDescent="0.35">
      <c r="A53" s="9" t="s">
        <v>38</v>
      </c>
      <c r="B53" s="9"/>
      <c r="C53" s="9"/>
      <c r="D53" s="9"/>
      <c r="E53" s="9"/>
      <c r="F53" s="3">
        <v>5415</v>
      </c>
      <c r="G53" s="2">
        <f>F53*N3</f>
        <v>4625.6341473900002</v>
      </c>
      <c r="H53" s="3">
        <v>3358</v>
      </c>
      <c r="I53" s="2">
        <f>H53*N3</f>
        <v>2868.4911296279997</v>
      </c>
      <c r="J53" s="3">
        <v>244</v>
      </c>
      <c r="K53" s="2">
        <f>J53*N3</f>
        <v>208.43116010399999</v>
      </c>
      <c r="L53" s="3">
        <f t="shared" si="1"/>
        <v>9017</v>
      </c>
      <c r="M53" s="3">
        <v>9017</v>
      </c>
      <c r="N53" s="11">
        <v>8120.32</v>
      </c>
      <c r="O53" s="2">
        <f t="shared" si="2"/>
        <v>7702.5564371219998</v>
      </c>
      <c r="P53" s="2"/>
    </row>
    <row r="54" spans="1:16" x14ac:dyDescent="0.35">
      <c r="A54" s="9" t="s">
        <v>151</v>
      </c>
      <c r="B54" s="9"/>
      <c r="C54" s="9"/>
      <c r="D54" s="9"/>
      <c r="E54" s="9"/>
      <c r="F54" s="3">
        <v>0</v>
      </c>
      <c r="G54" s="2">
        <f>F54*N3</f>
        <v>0</v>
      </c>
      <c r="H54" s="3">
        <v>330</v>
      </c>
      <c r="I54" s="2">
        <f>H54*N3</f>
        <v>281.89460177999996</v>
      </c>
      <c r="J54" s="3">
        <v>163</v>
      </c>
      <c r="K54" s="2">
        <f>J54*N3</f>
        <v>139.23884875799999</v>
      </c>
      <c r="L54" s="3">
        <f t="shared" si="1"/>
        <v>493</v>
      </c>
      <c r="M54" s="3">
        <v>493</v>
      </c>
      <c r="N54" s="11">
        <v>0</v>
      </c>
      <c r="O54" s="2">
        <f t="shared" si="2"/>
        <v>421.13345053799992</v>
      </c>
      <c r="P54" s="2"/>
    </row>
    <row r="55" spans="1:16" x14ac:dyDescent="0.35">
      <c r="A55" s="9" t="s">
        <v>39</v>
      </c>
      <c r="B55" s="9"/>
      <c r="C55" s="9"/>
      <c r="D55" s="9"/>
      <c r="E55" s="9"/>
      <c r="F55" s="3">
        <v>0</v>
      </c>
      <c r="G55" s="2">
        <f>F55*N3</f>
        <v>0</v>
      </c>
      <c r="H55" s="3">
        <v>0</v>
      </c>
      <c r="I55" s="2">
        <f>H55*N3</f>
        <v>0</v>
      </c>
      <c r="J55" s="3">
        <v>780</v>
      </c>
      <c r="K55" s="2">
        <f>J55*N3</f>
        <v>666.29633147999994</v>
      </c>
      <c r="L55" s="3">
        <f t="shared" si="1"/>
        <v>780</v>
      </c>
      <c r="M55" s="3">
        <v>780</v>
      </c>
      <c r="N55" s="11">
        <v>481.94</v>
      </c>
      <c r="O55" s="2">
        <f t="shared" si="2"/>
        <v>666.29633147999994</v>
      </c>
      <c r="P55" s="2"/>
    </row>
    <row r="56" spans="1:16" x14ac:dyDescent="0.35">
      <c r="A56" s="9" t="s">
        <v>40</v>
      </c>
      <c r="B56" s="9"/>
      <c r="C56" s="9"/>
      <c r="D56" s="9"/>
      <c r="E56" s="9"/>
      <c r="F56" s="3">
        <v>120</v>
      </c>
      <c r="G56" s="2">
        <f>F56*N3</f>
        <v>102.50712791999999</v>
      </c>
      <c r="H56" s="3">
        <v>200</v>
      </c>
      <c r="I56" s="2">
        <f>H56*N3</f>
        <v>170.84521319999999</v>
      </c>
      <c r="J56" s="3">
        <v>951</v>
      </c>
      <c r="K56" s="2">
        <f>J56*N3</f>
        <v>812.36898876599992</v>
      </c>
      <c r="L56" s="3">
        <f t="shared" si="1"/>
        <v>1271</v>
      </c>
      <c r="M56" s="3">
        <v>1271</v>
      </c>
      <c r="N56" s="11">
        <v>1255.8499999999999</v>
      </c>
      <c r="O56" s="2">
        <f t="shared" si="2"/>
        <v>1085.7213298859999</v>
      </c>
      <c r="P56" s="2"/>
    </row>
    <row r="57" spans="1:16" x14ac:dyDescent="0.35">
      <c r="A57" s="9" t="s">
        <v>41</v>
      </c>
      <c r="B57" s="9"/>
      <c r="C57" s="9"/>
      <c r="D57" s="9"/>
      <c r="E57" s="9"/>
      <c r="F57" s="3">
        <v>72</v>
      </c>
      <c r="G57" s="2">
        <f>F57*N3</f>
        <v>61.504276751999996</v>
      </c>
      <c r="H57" s="3">
        <v>144</v>
      </c>
      <c r="I57" s="2">
        <f>H57*N3</f>
        <v>123.00855350399999</v>
      </c>
      <c r="J57" s="3">
        <v>2934</v>
      </c>
      <c r="K57" s="2">
        <f>J57*N3</f>
        <v>2506.2992776439996</v>
      </c>
      <c r="L57" s="3">
        <f t="shared" si="1"/>
        <v>3150</v>
      </c>
      <c r="M57" s="3">
        <v>3150</v>
      </c>
      <c r="N57" s="11">
        <v>2103.71</v>
      </c>
      <c r="O57" s="2">
        <f t="shared" si="2"/>
        <v>2690.8121078999998</v>
      </c>
      <c r="P57" s="2"/>
    </row>
    <row r="58" spans="1:16" x14ac:dyDescent="0.35">
      <c r="A58" s="9" t="s">
        <v>42</v>
      </c>
      <c r="B58" s="9"/>
      <c r="C58" s="9"/>
      <c r="D58" s="9"/>
      <c r="E58" s="9"/>
      <c r="F58" s="3">
        <v>170</v>
      </c>
      <c r="G58" s="2">
        <f>F58*N3</f>
        <v>145.21843121999999</v>
      </c>
      <c r="H58" s="3">
        <v>0</v>
      </c>
      <c r="I58" s="2">
        <f>H58*N3</f>
        <v>0</v>
      </c>
      <c r="J58" s="3">
        <v>1146</v>
      </c>
      <c r="K58" s="2">
        <f>J58*N3</f>
        <v>978.9430716359999</v>
      </c>
      <c r="L58" s="3">
        <f t="shared" si="1"/>
        <v>1316</v>
      </c>
      <c r="M58" s="3">
        <v>1316</v>
      </c>
      <c r="N58" s="11">
        <v>1028.9100000000001</v>
      </c>
      <c r="O58" s="2">
        <f t="shared" si="2"/>
        <v>1124.161502856</v>
      </c>
      <c r="P58" s="2"/>
    </row>
    <row r="59" spans="1:16" x14ac:dyDescent="0.35">
      <c r="A59" s="9" t="s">
        <v>43</v>
      </c>
      <c r="B59" s="9"/>
      <c r="C59" s="9"/>
      <c r="D59" s="9"/>
      <c r="E59" s="9"/>
      <c r="F59" s="3">
        <v>0</v>
      </c>
      <c r="G59" s="2">
        <f>F59*N3</f>
        <v>0</v>
      </c>
      <c r="H59" s="3">
        <v>1596</v>
      </c>
      <c r="I59" s="2">
        <f>H59*N3</f>
        <v>1363.3448013359998</v>
      </c>
      <c r="J59" s="3">
        <v>760</v>
      </c>
      <c r="K59" s="2">
        <f>J59*N3</f>
        <v>649.21181015999991</v>
      </c>
      <c r="L59" s="3">
        <f t="shared" si="1"/>
        <v>2356</v>
      </c>
      <c r="M59" s="3">
        <v>2356</v>
      </c>
      <c r="N59" s="11">
        <v>1606.47</v>
      </c>
      <c r="O59" s="2">
        <f t="shared" si="2"/>
        <v>2012.5566114959997</v>
      </c>
      <c r="P59" s="2"/>
    </row>
    <row r="60" spans="1:16" x14ac:dyDescent="0.35">
      <c r="A60" s="9" t="s">
        <v>44</v>
      </c>
      <c r="B60" s="9"/>
      <c r="C60" s="9"/>
      <c r="D60" s="9"/>
      <c r="E60" s="9"/>
      <c r="F60" s="3">
        <v>1862</v>
      </c>
      <c r="G60" s="2">
        <f>F60*N3</f>
        <v>1590.568934892</v>
      </c>
      <c r="H60" s="3">
        <v>2166</v>
      </c>
      <c r="I60" s="2">
        <f>H60*N3</f>
        <v>1850.253658956</v>
      </c>
      <c r="J60" s="3">
        <v>1833</v>
      </c>
      <c r="K60" s="2">
        <f>J60*N3</f>
        <v>1565.7963789779999</v>
      </c>
      <c r="L60" s="3">
        <f t="shared" si="1"/>
        <v>5861</v>
      </c>
      <c r="M60" s="3">
        <v>5861</v>
      </c>
      <c r="N60" s="11">
        <v>4055.06</v>
      </c>
      <c r="O60" s="2">
        <f t="shared" si="2"/>
        <v>5006.6189728259997</v>
      </c>
      <c r="P60" s="2"/>
    </row>
    <row r="61" spans="1:16" x14ac:dyDescent="0.35">
      <c r="A61" s="9" t="s">
        <v>45</v>
      </c>
      <c r="B61" s="9"/>
      <c r="C61" s="9"/>
      <c r="D61" s="9"/>
      <c r="E61" s="9"/>
      <c r="F61" s="3">
        <v>2160</v>
      </c>
      <c r="G61" s="2">
        <f>F61*N3</f>
        <v>1845.1283025599998</v>
      </c>
      <c r="H61" s="3">
        <v>1216</v>
      </c>
      <c r="I61" s="2">
        <f>H61*N3</f>
        <v>1038.7388962559999</v>
      </c>
      <c r="J61" s="3">
        <v>144</v>
      </c>
      <c r="K61" s="2">
        <f>J61*N3</f>
        <v>123.00855350399999</v>
      </c>
      <c r="L61" s="3">
        <f t="shared" si="1"/>
        <v>3520</v>
      </c>
      <c r="M61" s="3">
        <v>3520</v>
      </c>
      <c r="N61" s="11">
        <v>3223.78</v>
      </c>
      <c r="O61" s="2">
        <f t="shared" si="2"/>
        <v>3006.8757523199993</v>
      </c>
      <c r="P61" s="2"/>
    </row>
    <row r="62" spans="1:16" x14ac:dyDescent="0.35">
      <c r="A62" s="9" t="s">
        <v>46</v>
      </c>
      <c r="B62" s="9"/>
      <c r="C62" s="9"/>
      <c r="D62" s="9"/>
      <c r="E62" s="9"/>
      <c r="F62" s="3">
        <v>0</v>
      </c>
      <c r="G62" s="2">
        <f>F62*N3</f>
        <v>0</v>
      </c>
      <c r="H62" s="3">
        <v>0</v>
      </c>
      <c r="I62" s="2">
        <f>H62*N3</f>
        <v>0</v>
      </c>
      <c r="J62" s="3">
        <v>105</v>
      </c>
      <c r="K62" s="2">
        <f>J62*N3</f>
        <v>89.69373693</v>
      </c>
      <c r="L62" s="3">
        <f t="shared" si="1"/>
        <v>105</v>
      </c>
      <c r="M62" s="3">
        <v>105</v>
      </c>
      <c r="N62" s="11">
        <v>165.75</v>
      </c>
      <c r="O62" s="2">
        <f t="shared" si="2"/>
        <v>89.69373693</v>
      </c>
      <c r="P62" s="2"/>
    </row>
    <row r="63" spans="1:16" x14ac:dyDescent="0.35">
      <c r="A63" s="9" t="s">
        <v>47</v>
      </c>
      <c r="B63" s="9"/>
      <c r="C63" s="9"/>
      <c r="D63" s="9"/>
      <c r="E63" s="9"/>
      <c r="F63" s="3">
        <v>0</v>
      </c>
      <c r="G63" s="2">
        <f>F63*N3</f>
        <v>0</v>
      </c>
      <c r="H63" s="3">
        <v>100</v>
      </c>
      <c r="I63" s="2">
        <f>H63*N3</f>
        <v>85.422606599999995</v>
      </c>
      <c r="J63" s="3">
        <v>3031</v>
      </c>
      <c r="K63" s="2">
        <f>J63*N3</f>
        <v>2589.1592060459998</v>
      </c>
      <c r="L63" s="3">
        <f t="shared" si="1"/>
        <v>3131</v>
      </c>
      <c r="M63" s="3">
        <v>3131</v>
      </c>
      <c r="N63" s="11">
        <v>3689.78</v>
      </c>
      <c r="O63" s="2">
        <f t="shared" si="2"/>
        <v>2674.5818126459999</v>
      </c>
      <c r="P63" s="11"/>
    </row>
    <row r="64" spans="1:16" x14ac:dyDescent="0.35">
      <c r="A64" s="9" t="s">
        <v>48</v>
      </c>
      <c r="B64" s="9"/>
      <c r="C64" s="9"/>
      <c r="D64" s="9"/>
      <c r="E64" s="9"/>
      <c r="F64" s="3">
        <v>1634</v>
      </c>
      <c r="G64" s="2">
        <f>F64*N3</f>
        <v>1395.8053918439998</v>
      </c>
      <c r="H64" s="3">
        <v>1216</v>
      </c>
      <c r="I64" s="2">
        <f>H64*N3</f>
        <v>1038.7388962559999</v>
      </c>
      <c r="J64" s="3">
        <v>218</v>
      </c>
      <c r="K64" s="2">
        <f>J64*N3</f>
        <v>186.22128238799999</v>
      </c>
      <c r="L64" s="3">
        <f t="shared" si="1"/>
        <v>3068</v>
      </c>
      <c r="M64" s="3">
        <v>3068</v>
      </c>
      <c r="N64" s="11">
        <v>3991.95</v>
      </c>
      <c r="O64" s="2">
        <f t="shared" si="2"/>
        <v>2620.7655704879999</v>
      </c>
      <c r="P64" s="11"/>
    </row>
    <row r="65" spans="1:16" x14ac:dyDescent="0.35">
      <c r="A65" s="9" t="s">
        <v>49</v>
      </c>
      <c r="B65" s="9"/>
      <c r="C65" s="9"/>
      <c r="D65" s="9"/>
      <c r="E65" s="9"/>
      <c r="F65" s="3">
        <v>7908</v>
      </c>
      <c r="G65" s="2">
        <f>F65*N3</f>
        <v>6755.2197299279997</v>
      </c>
      <c r="H65" s="3">
        <v>10752</v>
      </c>
      <c r="I65" s="2">
        <f>H65*N3</f>
        <v>9184.6386616319996</v>
      </c>
      <c r="J65" s="3">
        <v>781</v>
      </c>
      <c r="K65" s="2">
        <f>J65*N3</f>
        <v>667.15055754599996</v>
      </c>
      <c r="L65" s="3">
        <f t="shared" si="1"/>
        <v>19441</v>
      </c>
      <c r="M65" s="3">
        <v>19441</v>
      </c>
      <c r="N65" s="11">
        <v>13769.74</v>
      </c>
      <c r="O65" s="2">
        <f t="shared" si="2"/>
        <v>16607.008949105999</v>
      </c>
      <c r="P65" s="11"/>
    </row>
    <row r="66" spans="1:16" x14ac:dyDescent="0.35">
      <c r="A66" s="9" t="s">
        <v>50</v>
      </c>
      <c r="B66" s="9"/>
      <c r="C66" s="9"/>
      <c r="D66" s="9"/>
      <c r="E66" s="9"/>
      <c r="F66" s="3">
        <v>7717</v>
      </c>
      <c r="G66" s="2">
        <f>F66*N3</f>
        <v>6592.0625513219993</v>
      </c>
      <c r="H66" s="3">
        <v>11712</v>
      </c>
      <c r="I66" s="2">
        <f>H66*N3</f>
        <v>10004.695684991999</v>
      </c>
      <c r="J66" s="3">
        <v>3310</v>
      </c>
      <c r="K66" s="2">
        <f>J66*N3</f>
        <v>2827.4882784599999</v>
      </c>
      <c r="L66" s="3">
        <f t="shared" si="1"/>
        <v>22739</v>
      </c>
      <c r="M66" s="3">
        <v>22739</v>
      </c>
      <c r="N66" s="11">
        <v>16408.3</v>
      </c>
      <c r="O66" s="2">
        <f t="shared" si="2"/>
        <v>19424.246514774</v>
      </c>
      <c r="P66" s="11"/>
    </row>
    <row r="67" spans="1:16" x14ac:dyDescent="0.35">
      <c r="A67" s="9" t="s">
        <v>51</v>
      </c>
      <c r="B67" s="9"/>
      <c r="C67" s="9"/>
      <c r="D67" s="9"/>
      <c r="E67" s="9"/>
      <c r="F67" s="3">
        <v>3109</v>
      </c>
      <c r="G67" s="2">
        <f>F67*N3</f>
        <v>2655.788839194</v>
      </c>
      <c r="H67" s="3">
        <v>11944</v>
      </c>
      <c r="I67" s="2">
        <f>H67*N3</f>
        <v>10202.876132304</v>
      </c>
      <c r="J67" s="3">
        <v>1190</v>
      </c>
      <c r="K67" s="2">
        <f>J67*N3</f>
        <v>1016.5290185399999</v>
      </c>
      <c r="L67" s="3">
        <f t="shared" si="1"/>
        <v>16243</v>
      </c>
      <c r="M67" s="3">
        <v>16243</v>
      </c>
      <c r="N67" s="11">
        <v>12757.41</v>
      </c>
      <c r="O67" s="2">
        <f t="shared" si="2"/>
        <v>13875.193990037998</v>
      </c>
      <c r="P67" s="11"/>
    </row>
    <row r="68" spans="1:16" x14ac:dyDescent="0.35">
      <c r="A68" s="9" t="s">
        <v>52</v>
      </c>
      <c r="B68" s="9"/>
      <c r="C68" s="9"/>
      <c r="D68" s="9"/>
      <c r="E68" s="9"/>
      <c r="F68" s="3">
        <v>1970</v>
      </c>
      <c r="G68" s="2">
        <f>F68*N3</f>
        <v>1682.8253500199999</v>
      </c>
      <c r="H68" s="3">
        <v>3272</v>
      </c>
      <c r="I68" s="2">
        <f>H68*N3</f>
        <v>2795.0276879519997</v>
      </c>
      <c r="J68" s="3">
        <v>990</v>
      </c>
      <c r="K68" s="2">
        <f>J68*N3</f>
        <v>845.68380533999994</v>
      </c>
      <c r="L68" s="3">
        <f t="shared" si="1"/>
        <v>6232</v>
      </c>
      <c r="M68" s="3">
        <v>6232</v>
      </c>
      <c r="N68" s="11">
        <v>4338.74</v>
      </c>
      <c r="O68" s="2">
        <f t="shared" si="2"/>
        <v>5323.5368433119993</v>
      </c>
      <c r="P68" s="11"/>
    </row>
    <row r="69" spans="1:16" x14ac:dyDescent="0.35">
      <c r="A69" s="9" t="s">
        <v>53</v>
      </c>
      <c r="B69" s="9"/>
      <c r="C69" s="9"/>
      <c r="D69" s="9"/>
      <c r="E69" s="9"/>
      <c r="F69" s="3">
        <v>440</v>
      </c>
      <c r="G69" s="2">
        <f>F69*N3</f>
        <v>375.85946903999996</v>
      </c>
      <c r="H69" s="3">
        <v>576</v>
      </c>
      <c r="I69" s="2">
        <f>H69*N3</f>
        <v>492.03421401599996</v>
      </c>
      <c r="J69" s="3">
        <v>744</v>
      </c>
      <c r="K69" s="2">
        <f>J69*N3</f>
        <v>635.54419310399999</v>
      </c>
      <c r="L69" s="3">
        <f t="shared" si="1"/>
        <v>1760</v>
      </c>
      <c r="M69" s="3">
        <v>1760</v>
      </c>
      <c r="N69" s="11">
        <v>1313.22</v>
      </c>
      <c r="O69" s="2">
        <f t="shared" si="2"/>
        <v>1503.4378761599999</v>
      </c>
      <c r="P69" s="2"/>
    </row>
    <row r="70" spans="1:16" x14ac:dyDescent="0.35">
      <c r="A70" s="9" t="s">
        <v>134</v>
      </c>
      <c r="B70" s="9"/>
      <c r="C70" s="9"/>
      <c r="D70" s="9"/>
      <c r="E70" s="9"/>
      <c r="F70" s="3">
        <v>0</v>
      </c>
      <c r="G70" s="2">
        <f>F70*N3</f>
        <v>0</v>
      </c>
      <c r="H70" s="3">
        <v>676</v>
      </c>
      <c r="I70" s="2">
        <f>H70*N3</f>
        <v>577.45682061599996</v>
      </c>
      <c r="J70" s="3">
        <v>347</v>
      </c>
      <c r="K70" s="2">
        <f>J70*N3</f>
        <v>296.41644490199997</v>
      </c>
      <c r="L70" s="3">
        <f t="shared" si="1"/>
        <v>1023</v>
      </c>
      <c r="M70" s="3">
        <v>1023</v>
      </c>
      <c r="N70" s="11">
        <v>656.61</v>
      </c>
      <c r="O70" s="2">
        <f t="shared" si="2"/>
        <v>873.87326551799993</v>
      </c>
      <c r="P70" s="2"/>
    </row>
    <row r="71" spans="1:16" x14ac:dyDescent="0.35">
      <c r="A71" s="9" t="s">
        <v>54</v>
      </c>
      <c r="B71" s="9"/>
      <c r="C71" s="9"/>
      <c r="D71" s="9"/>
      <c r="E71" s="9"/>
      <c r="F71" s="3">
        <v>0</v>
      </c>
      <c r="G71" s="2">
        <f>F71*N3</f>
        <v>0</v>
      </c>
      <c r="H71" s="3">
        <v>192</v>
      </c>
      <c r="I71" s="2">
        <f>H71*N3</f>
        <v>164.011404672</v>
      </c>
      <c r="J71" s="3">
        <v>195</v>
      </c>
      <c r="K71" s="2">
        <f>J71*N3</f>
        <v>166.57408286999998</v>
      </c>
      <c r="L71" s="3">
        <f t="shared" si="1"/>
        <v>387</v>
      </c>
      <c r="M71" s="3">
        <v>387</v>
      </c>
      <c r="N71" s="11">
        <v>246.07</v>
      </c>
      <c r="O71" s="2">
        <f t="shared" si="2"/>
        <v>330.58548754200001</v>
      </c>
      <c r="P71" s="2"/>
    </row>
    <row r="72" spans="1:16" x14ac:dyDescent="0.35">
      <c r="A72" s="9" t="s">
        <v>56</v>
      </c>
      <c r="B72" s="9"/>
      <c r="C72" s="9"/>
      <c r="D72" s="9"/>
      <c r="E72" s="9"/>
      <c r="F72" s="3">
        <v>1638</v>
      </c>
      <c r="G72" s="2">
        <f>F72*N3</f>
        <v>1399.2222961079999</v>
      </c>
      <c r="H72" s="3">
        <v>2688</v>
      </c>
      <c r="I72" s="2">
        <f>H72*N3</f>
        <v>2296.1596654079999</v>
      </c>
      <c r="J72" s="3">
        <v>0</v>
      </c>
      <c r="K72" s="2">
        <f>J72*N3</f>
        <v>0</v>
      </c>
      <c r="L72" s="3">
        <f t="shared" si="1"/>
        <v>4326</v>
      </c>
      <c r="M72" s="3">
        <v>4326</v>
      </c>
      <c r="N72" s="11">
        <v>3590.33</v>
      </c>
      <c r="O72" s="2">
        <f t="shared" si="2"/>
        <v>3695.381961516</v>
      </c>
      <c r="P72" s="2"/>
    </row>
    <row r="73" spans="1:16" x14ac:dyDescent="0.35">
      <c r="A73" s="9" t="s">
        <v>58</v>
      </c>
      <c r="B73" s="9"/>
      <c r="C73" s="9"/>
      <c r="D73" s="9"/>
      <c r="E73" s="9"/>
      <c r="F73" s="3">
        <v>595</v>
      </c>
      <c r="G73" s="2">
        <f>F73*N3</f>
        <v>508.26450926999996</v>
      </c>
      <c r="H73" s="3">
        <v>2040</v>
      </c>
      <c r="I73" s="2">
        <f>H73*N3</f>
        <v>1742.6211746399999</v>
      </c>
      <c r="J73" s="3">
        <v>1161</v>
      </c>
      <c r="K73" s="2">
        <f>J73*N3</f>
        <v>991.75646262599992</v>
      </c>
      <c r="L73" s="3">
        <f t="shared" ref="L73:L133" si="3">F73+H73+J73</f>
        <v>3796</v>
      </c>
      <c r="M73" s="3">
        <v>3796</v>
      </c>
      <c r="N73" s="11">
        <v>8296.27</v>
      </c>
      <c r="O73" s="2">
        <f t="shared" ref="O73:O133" si="4">G73+I73+K73</f>
        <v>3242.6421465359999</v>
      </c>
      <c r="P73" s="11"/>
    </row>
    <row r="74" spans="1:16" x14ac:dyDescent="0.35">
      <c r="A74" s="16" t="s">
        <v>55</v>
      </c>
      <c r="B74" s="9"/>
      <c r="C74" s="9"/>
      <c r="D74" s="9"/>
      <c r="E74" s="9"/>
      <c r="F74" s="3">
        <v>0</v>
      </c>
      <c r="G74" s="2">
        <f>F74*N6</f>
        <v>0</v>
      </c>
      <c r="H74" s="3">
        <v>0</v>
      </c>
      <c r="I74" s="2">
        <f>H74*N6</f>
        <v>0</v>
      </c>
      <c r="J74" s="3">
        <v>137</v>
      </c>
      <c r="K74" s="2">
        <f>J74*N3</f>
        <v>117.02897104199999</v>
      </c>
      <c r="L74" s="3">
        <f t="shared" si="3"/>
        <v>137</v>
      </c>
      <c r="M74" s="3">
        <v>137</v>
      </c>
      <c r="N74" s="11">
        <v>0</v>
      </c>
      <c r="O74" s="2">
        <v>117.03</v>
      </c>
      <c r="P74" s="2"/>
    </row>
    <row r="75" spans="1:16" x14ac:dyDescent="0.35">
      <c r="A75" s="9" t="s">
        <v>59</v>
      </c>
      <c r="B75" s="9"/>
      <c r="C75" s="9"/>
      <c r="D75" s="9"/>
      <c r="E75" s="9"/>
      <c r="F75" s="3">
        <v>651</v>
      </c>
      <c r="G75" s="2">
        <f>F75*N3</f>
        <v>556.10116896599993</v>
      </c>
      <c r="H75" s="3">
        <v>1394</v>
      </c>
      <c r="I75" s="2">
        <f>H75*N3</f>
        <v>1190.791136004</v>
      </c>
      <c r="J75" s="3">
        <v>520</v>
      </c>
      <c r="K75" s="2">
        <f>J75*N3</f>
        <v>444.19755431999999</v>
      </c>
      <c r="L75" s="3">
        <f t="shared" si="3"/>
        <v>2565</v>
      </c>
      <c r="M75" s="3">
        <v>2565</v>
      </c>
      <c r="N75" s="11">
        <v>2542.3000000000002</v>
      </c>
      <c r="O75" s="2">
        <f t="shared" si="4"/>
        <v>2191.0898592899998</v>
      </c>
      <c r="P75" s="2"/>
    </row>
    <row r="76" spans="1:16" x14ac:dyDescent="0.35">
      <c r="A76" s="9" t="s">
        <v>60</v>
      </c>
      <c r="B76" s="9"/>
      <c r="C76" s="9"/>
      <c r="D76" s="9"/>
      <c r="E76" s="9"/>
      <c r="F76" s="3">
        <v>0</v>
      </c>
      <c r="G76" s="2">
        <f>F76*N3</f>
        <v>0</v>
      </c>
      <c r="H76" s="3">
        <v>1614</v>
      </c>
      <c r="I76" s="2">
        <f>H76*N3</f>
        <v>1378.720870524</v>
      </c>
      <c r="J76" s="3">
        <v>332</v>
      </c>
      <c r="K76" s="2">
        <f>J76*N3</f>
        <v>283.60305391200001</v>
      </c>
      <c r="L76" s="3">
        <f t="shared" si="3"/>
        <v>1946</v>
      </c>
      <c r="M76" s="3">
        <v>1946</v>
      </c>
      <c r="N76" s="11">
        <v>1825.77</v>
      </c>
      <c r="O76" s="2">
        <f t="shared" si="4"/>
        <v>1662.323924436</v>
      </c>
      <c r="P76" s="2"/>
    </row>
    <row r="77" spans="1:16" x14ac:dyDescent="0.35">
      <c r="A77" s="9" t="s">
        <v>61</v>
      </c>
      <c r="B77" s="9"/>
      <c r="C77" s="9"/>
      <c r="D77" s="9"/>
      <c r="E77" s="9"/>
      <c r="F77" s="3">
        <v>0</v>
      </c>
      <c r="G77" s="2">
        <f>F77*N3</f>
        <v>0</v>
      </c>
      <c r="H77" s="3">
        <v>408</v>
      </c>
      <c r="I77" s="2">
        <f>H77*N3</f>
        <v>348.524234928</v>
      </c>
      <c r="J77" s="3">
        <v>4996</v>
      </c>
      <c r="K77" s="2">
        <f>J77*N3</f>
        <v>4267.7134257359994</v>
      </c>
      <c r="L77" s="3">
        <f t="shared" si="3"/>
        <v>5404</v>
      </c>
      <c r="M77" s="3">
        <v>5404</v>
      </c>
      <c r="N77" s="11">
        <v>4869.13</v>
      </c>
      <c r="O77" s="2">
        <f t="shared" si="4"/>
        <v>4616.2376606639991</v>
      </c>
      <c r="P77" s="2"/>
    </row>
    <row r="78" spans="1:16" x14ac:dyDescent="0.35">
      <c r="A78" s="9" t="s">
        <v>62</v>
      </c>
      <c r="B78" s="9"/>
      <c r="C78" s="9"/>
      <c r="D78" s="9"/>
      <c r="E78" s="9"/>
      <c r="F78" s="3">
        <v>0</v>
      </c>
      <c r="G78" s="2">
        <f>F78*N3</f>
        <v>0</v>
      </c>
      <c r="H78" s="3">
        <v>0</v>
      </c>
      <c r="I78" s="2">
        <f>H78*N3</f>
        <v>0</v>
      </c>
      <c r="J78" s="3">
        <v>529</v>
      </c>
      <c r="K78" s="2">
        <f>J78*N3</f>
        <v>451.88558891399998</v>
      </c>
      <c r="L78" s="3">
        <f t="shared" si="3"/>
        <v>529</v>
      </c>
      <c r="M78" s="3">
        <v>529</v>
      </c>
      <c r="N78" s="11">
        <v>566.73</v>
      </c>
      <c r="O78" s="2">
        <f t="shared" si="4"/>
        <v>451.88558891399998</v>
      </c>
      <c r="P78" s="2"/>
    </row>
    <row r="79" spans="1:16" x14ac:dyDescent="0.35">
      <c r="A79" s="9" t="s">
        <v>152</v>
      </c>
      <c r="B79" s="9"/>
      <c r="C79" s="9"/>
      <c r="D79" s="9"/>
      <c r="E79" s="9"/>
      <c r="F79" s="3">
        <v>0</v>
      </c>
      <c r="G79" s="2">
        <f>F79*N3</f>
        <v>0</v>
      </c>
      <c r="H79" s="3">
        <v>18</v>
      </c>
      <c r="I79" s="2">
        <f>H79*N3</f>
        <v>15.376069187999999</v>
      </c>
      <c r="J79" s="3">
        <v>76</v>
      </c>
      <c r="K79" s="2">
        <f>J79*N3</f>
        <v>64.921181015999991</v>
      </c>
      <c r="L79" s="3">
        <f t="shared" si="3"/>
        <v>94</v>
      </c>
      <c r="M79" s="3">
        <v>94</v>
      </c>
      <c r="N79" s="11">
        <v>0</v>
      </c>
      <c r="O79" s="2">
        <f t="shared" si="4"/>
        <v>80.297250203999994</v>
      </c>
      <c r="P79" s="2"/>
    </row>
    <row r="80" spans="1:16" x14ac:dyDescent="0.35">
      <c r="A80" s="9" t="s">
        <v>63</v>
      </c>
      <c r="B80" s="9"/>
      <c r="C80" s="9"/>
      <c r="D80" s="9"/>
      <c r="E80" s="9"/>
      <c r="F80" s="3">
        <v>7662</v>
      </c>
      <c r="G80" s="2">
        <f>F80*N3</f>
        <v>6545.0801176919995</v>
      </c>
      <c r="H80" s="3">
        <v>9440</v>
      </c>
      <c r="I80" s="2">
        <f>H80*N3</f>
        <v>8063.8940630399993</v>
      </c>
      <c r="J80" s="3">
        <v>165</v>
      </c>
      <c r="K80" s="2">
        <f>J80*N3</f>
        <v>140.94730088999998</v>
      </c>
      <c r="L80" s="3">
        <f t="shared" si="3"/>
        <v>17267</v>
      </c>
      <c r="M80" s="3">
        <v>17267</v>
      </c>
      <c r="N80" s="11">
        <v>12469.26</v>
      </c>
      <c r="O80" s="2">
        <f t="shared" si="4"/>
        <v>14749.921481621999</v>
      </c>
      <c r="P80" s="11"/>
    </row>
    <row r="81" spans="1:16" x14ac:dyDescent="0.35">
      <c r="A81" s="9" t="s">
        <v>64</v>
      </c>
      <c r="B81" s="9"/>
      <c r="C81" s="9"/>
      <c r="D81" s="9"/>
      <c r="E81" s="9"/>
      <c r="F81" s="3">
        <v>0</v>
      </c>
      <c r="G81" s="2">
        <f>F81*N3</f>
        <v>0</v>
      </c>
      <c r="H81" s="3">
        <v>480</v>
      </c>
      <c r="I81" s="2">
        <f>H81*N3</f>
        <v>410.02851167999995</v>
      </c>
      <c r="J81" s="3">
        <v>230</v>
      </c>
      <c r="K81" s="2">
        <f>J81*N3</f>
        <v>196.47199517999999</v>
      </c>
      <c r="L81" s="3">
        <f t="shared" si="3"/>
        <v>710</v>
      </c>
      <c r="M81" s="3">
        <v>710</v>
      </c>
      <c r="N81" s="11">
        <v>573.74</v>
      </c>
      <c r="O81" s="2">
        <f t="shared" si="4"/>
        <v>606.50050685999997</v>
      </c>
      <c r="P81" s="2"/>
    </row>
    <row r="82" spans="1:16" x14ac:dyDescent="0.35">
      <c r="A82" s="9" t="s">
        <v>65</v>
      </c>
      <c r="B82" s="9"/>
      <c r="C82" s="9"/>
      <c r="D82" s="9"/>
      <c r="E82" s="9"/>
      <c r="F82" s="3">
        <v>324</v>
      </c>
      <c r="G82" s="2">
        <f>F82*N3</f>
        <v>276.76924538399999</v>
      </c>
      <c r="H82" s="3">
        <v>220</v>
      </c>
      <c r="I82" s="2">
        <f>H82*N3</f>
        <v>187.92973451999998</v>
      </c>
      <c r="J82" s="3">
        <v>477</v>
      </c>
      <c r="K82" s="2">
        <f>J82*N3</f>
        <v>407.46583348199999</v>
      </c>
      <c r="L82" s="3">
        <f t="shared" si="3"/>
        <v>1021</v>
      </c>
      <c r="M82" s="3">
        <v>1021</v>
      </c>
      <c r="N82" s="11">
        <v>708.25</v>
      </c>
      <c r="O82" s="2">
        <f t="shared" si="4"/>
        <v>872.16481338599999</v>
      </c>
      <c r="P82" s="2"/>
    </row>
    <row r="83" spans="1:16" x14ac:dyDescent="0.35">
      <c r="A83" s="9" t="s">
        <v>66</v>
      </c>
      <c r="B83" s="9"/>
      <c r="C83" s="9"/>
      <c r="D83" s="9"/>
      <c r="E83" s="9"/>
      <c r="F83" s="3">
        <v>36</v>
      </c>
      <c r="G83" s="2">
        <f>F83*N3</f>
        <v>30.752138375999998</v>
      </c>
      <c r="H83" s="3">
        <v>168</v>
      </c>
      <c r="I83" s="2">
        <f>H83*N3</f>
        <v>143.50997908799999</v>
      </c>
      <c r="J83" s="3">
        <v>252</v>
      </c>
      <c r="K83" s="2">
        <f>J83*N3</f>
        <v>215.26496863199998</v>
      </c>
      <c r="L83" s="3">
        <f t="shared" si="3"/>
        <v>456</v>
      </c>
      <c r="M83" s="3">
        <v>456</v>
      </c>
      <c r="N83" s="11">
        <v>351.89</v>
      </c>
      <c r="O83" s="2">
        <f t="shared" si="4"/>
        <v>389.52708609599995</v>
      </c>
      <c r="P83" s="2"/>
    </row>
    <row r="84" spans="1:16" x14ac:dyDescent="0.35">
      <c r="A84" s="9" t="s">
        <v>67</v>
      </c>
      <c r="B84" s="9"/>
      <c r="C84" s="9"/>
      <c r="D84" s="9"/>
      <c r="E84" s="9"/>
      <c r="F84" s="3">
        <v>0</v>
      </c>
      <c r="G84" s="2">
        <f>F84*N3</f>
        <v>0</v>
      </c>
      <c r="H84" s="3">
        <v>156</v>
      </c>
      <c r="I84" s="2">
        <f>H84*N3</f>
        <v>133.25926629599999</v>
      </c>
      <c r="J84" s="3">
        <v>162</v>
      </c>
      <c r="K84" s="2">
        <f>J84*N3</f>
        <v>138.38462269199999</v>
      </c>
      <c r="L84" s="3">
        <f t="shared" si="3"/>
        <v>318</v>
      </c>
      <c r="M84" s="3">
        <v>318</v>
      </c>
      <c r="N84" s="11">
        <v>258.18</v>
      </c>
      <c r="O84" s="2">
        <f t="shared" si="4"/>
        <v>271.64388898799996</v>
      </c>
      <c r="P84" s="2"/>
    </row>
    <row r="85" spans="1:16" x14ac:dyDescent="0.35">
      <c r="A85" s="9" t="s">
        <v>153</v>
      </c>
      <c r="B85" s="9"/>
      <c r="C85" s="9"/>
      <c r="D85" s="9"/>
      <c r="E85" s="9"/>
      <c r="F85" s="3">
        <v>0</v>
      </c>
      <c r="G85" s="2">
        <f>F85*N3</f>
        <v>0</v>
      </c>
      <c r="H85" s="3">
        <v>0</v>
      </c>
      <c r="I85" s="2">
        <f>H85*N3</f>
        <v>0</v>
      </c>
      <c r="J85" s="3">
        <v>133</v>
      </c>
      <c r="K85" s="2">
        <f>J85*N3</f>
        <v>113.612066778</v>
      </c>
      <c r="L85" s="3">
        <f t="shared" si="3"/>
        <v>133</v>
      </c>
      <c r="M85" s="3">
        <v>133</v>
      </c>
      <c r="N85" s="11">
        <v>0</v>
      </c>
      <c r="O85" s="2">
        <f t="shared" si="4"/>
        <v>113.612066778</v>
      </c>
      <c r="P85" s="2"/>
    </row>
    <row r="86" spans="1:16" x14ac:dyDescent="0.35">
      <c r="A86" s="9" t="s">
        <v>68</v>
      </c>
      <c r="B86" s="9"/>
      <c r="C86" s="9"/>
      <c r="D86" s="9"/>
      <c r="E86" s="9"/>
      <c r="F86" s="3">
        <v>0</v>
      </c>
      <c r="G86" s="2">
        <f>F86*N3</f>
        <v>0</v>
      </c>
      <c r="H86" s="3">
        <v>0</v>
      </c>
      <c r="I86" s="2">
        <f>H86*N3</f>
        <v>0</v>
      </c>
      <c r="J86" s="3">
        <v>900</v>
      </c>
      <c r="K86" s="2">
        <f>J86*N3</f>
        <v>768.80345939999995</v>
      </c>
      <c r="L86" s="3">
        <f t="shared" si="3"/>
        <v>900</v>
      </c>
      <c r="M86" s="3">
        <v>900</v>
      </c>
      <c r="N86" s="11">
        <v>1150.03</v>
      </c>
      <c r="O86" s="2">
        <f t="shared" si="4"/>
        <v>768.80345939999995</v>
      </c>
      <c r="P86" s="2"/>
    </row>
    <row r="87" spans="1:16" x14ac:dyDescent="0.35">
      <c r="A87" s="9" t="s">
        <v>69</v>
      </c>
      <c r="B87" s="9"/>
      <c r="C87" s="9"/>
      <c r="D87" s="9"/>
      <c r="E87" s="9"/>
      <c r="F87" s="3">
        <v>1224</v>
      </c>
      <c r="G87" s="2">
        <f>F87*N3</f>
        <v>1045.5727047840001</v>
      </c>
      <c r="H87" s="3">
        <v>252</v>
      </c>
      <c r="I87" s="2">
        <f>H87*N3</f>
        <v>215.26496863199998</v>
      </c>
      <c r="J87" s="3">
        <v>0</v>
      </c>
      <c r="K87" s="2">
        <f>J87*N3</f>
        <v>0</v>
      </c>
      <c r="L87" s="3">
        <f t="shared" si="3"/>
        <v>1476</v>
      </c>
      <c r="M87" s="3">
        <v>1476</v>
      </c>
      <c r="N87" s="11">
        <v>1981.31</v>
      </c>
      <c r="O87" s="2">
        <f t="shared" si="4"/>
        <v>1260.8376734160001</v>
      </c>
      <c r="P87" s="11"/>
    </row>
    <row r="88" spans="1:16" x14ac:dyDescent="0.35">
      <c r="A88" s="9" t="s">
        <v>70</v>
      </c>
      <c r="B88" s="9"/>
      <c r="C88" s="9"/>
      <c r="D88" s="9"/>
      <c r="E88" s="9"/>
      <c r="F88" s="3">
        <v>1350</v>
      </c>
      <c r="G88" s="2">
        <f>F88*N3</f>
        <v>1153.2051890999999</v>
      </c>
      <c r="H88" s="3">
        <v>1340</v>
      </c>
      <c r="I88" s="2">
        <f>H88*N3</f>
        <v>1144.6629284399999</v>
      </c>
      <c r="J88" s="3">
        <v>2628</v>
      </c>
      <c r="K88" s="2">
        <f>J88*N3</f>
        <v>2244.9061014479998</v>
      </c>
      <c r="L88" s="3">
        <f t="shared" si="3"/>
        <v>5318</v>
      </c>
      <c r="M88" s="3">
        <v>5318</v>
      </c>
      <c r="N88" s="11">
        <v>7213.81</v>
      </c>
      <c r="O88" s="2">
        <f t="shared" si="4"/>
        <v>4542.7742189879991</v>
      </c>
      <c r="P88" s="11"/>
    </row>
    <row r="89" spans="1:16" x14ac:dyDescent="0.35">
      <c r="A89" s="9" t="s">
        <v>71</v>
      </c>
      <c r="B89" s="9"/>
      <c r="C89" s="9"/>
      <c r="D89" s="9"/>
      <c r="E89" s="9"/>
      <c r="F89" s="3">
        <v>3285</v>
      </c>
      <c r="G89" s="2">
        <f>F89*N3</f>
        <v>2806.1326268099997</v>
      </c>
      <c r="H89" s="3">
        <v>1440</v>
      </c>
      <c r="I89" s="2">
        <f>H89*N3</f>
        <v>1230.08553504</v>
      </c>
      <c r="J89" s="3">
        <v>3582</v>
      </c>
      <c r="K89" s="2">
        <f>J89*N3</f>
        <v>3059.8377684119996</v>
      </c>
      <c r="L89" s="3">
        <f t="shared" si="3"/>
        <v>8307</v>
      </c>
      <c r="M89" s="3">
        <v>8307</v>
      </c>
      <c r="N89" s="11">
        <v>8351.73</v>
      </c>
      <c r="O89" s="2">
        <f t="shared" si="4"/>
        <v>7096.0559302619995</v>
      </c>
      <c r="P89" s="11"/>
    </row>
    <row r="90" spans="1:16" x14ac:dyDescent="0.35">
      <c r="A90" s="9" t="s">
        <v>72</v>
      </c>
      <c r="B90" s="9"/>
      <c r="C90" s="9"/>
      <c r="D90" s="9"/>
      <c r="E90" s="9"/>
      <c r="F90" s="3">
        <v>0</v>
      </c>
      <c r="G90" s="2">
        <f>F90*N3</f>
        <v>0</v>
      </c>
      <c r="H90" s="3">
        <v>1728</v>
      </c>
      <c r="I90" s="2">
        <f>H90*N3</f>
        <v>1476.102642048</v>
      </c>
      <c r="J90" s="3">
        <v>1328</v>
      </c>
      <c r="K90" s="2">
        <f>J90*N3</f>
        <v>1134.412215648</v>
      </c>
      <c r="L90" s="3">
        <f t="shared" si="3"/>
        <v>3056</v>
      </c>
      <c r="M90" s="3">
        <v>3056</v>
      </c>
      <c r="N90" s="11">
        <v>2315.9899999999998</v>
      </c>
      <c r="O90" s="2">
        <f t="shared" si="4"/>
        <v>2610.514857696</v>
      </c>
      <c r="P90" s="2"/>
    </row>
    <row r="91" spans="1:16" x14ac:dyDescent="0.35">
      <c r="A91" s="9" t="s">
        <v>73</v>
      </c>
      <c r="B91" s="9"/>
      <c r="C91" s="9"/>
      <c r="D91" s="9"/>
      <c r="E91" s="9"/>
      <c r="F91" s="3">
        <v>0</v>
      </c>
      <c r="G91" s="2">
        <f>F91*N3</f>
        <v>0</v>
      </c>
      <c r="H91" s="3">
        <v>0</v>
      </c>
      <c r="I91" s="2">
        <f>H91*N3</f>
        <v>0</v>
      </c>
      <c r="J91" s="3">
        <v>40</v>
      </c>
      <c r="K91" s="2">
        <f>J91*N3</f>
        <v>34.169042640000001</v>
      </c>
      <c r="L91" s="3">
        <f t="shared" si="3"/>
        <v>40</v>
      </c>
      <c r="M91" s="3">
        <v>40</v>
      </c>
      <c r="N91" s="11">
        <v>49.72</v>
      </c>
      <c r="O91" s="2">
        <f t="shared" si="4"/>
        <v>34.169042640000001</v>
      </c>
      <c r="P91" s="2"/>
    </row>
    <row r="92" spans="1:16" x14ac:dyDescent="0.35">
      <c r="A92" s="9" t="s">
        <v>74</v>
      </c>
      <c r="B92" s="9"/>
      <c r="C92" s="9"/>
      <c r="D92" s="9"/>
      <c r="E92" s="9"/>
      <c r="F92" s="3">
        <v>80</v>
      </c>
      <c r="G92" s="2">
        <f>F92*N3</f>
        <v>68.338085280000001</v>
      </c>
      <c r="H92" s="3">
        <v>0</v>
      </c>
      <c r="I92" s="2">
        <f>H92*N3</f>
        <v>0</v>
      </c>
      <c r="J92" s="3">
        <v>483</v>
      </c>
      <c r="K92" s="2">
        <f>J92*N3</f>
        <v>412.59118987799997</v>
      </c>
      <c r="L92" s="3">
        <f t="shared" si="3"/>
        <v>563</v>
      </c>
      <c r="M92" s="3">
        <v>563</v>
      </c>
      <c r="N92" s="11">
        <v>439.87</v>
      </c>
      <c r="O92" s="2">
        <f t="shared" si="4"/>
        <v>480.929275158</v>
      </c>
      <c r="P92" s="2"/>
    </row>
    <row r="93" spans="1:16" x14ac:dyDescent="0.35">
      <c r="A93" s="9" t="s">
        <v>75</v>
      </c>
      <c r="B93" s="9"/>
      <c r="C93" s="9"/>
      <c r="D93" s="9"/>
      <c r="E93" s="9"/>
      <c r="F93" s="3">
        <v>0</v>
      </c>
      <c r="G93" s="2">
        <f>F93*N3</f>
        <v>0</v>
      </c>
      <c r="H93" s="3">
        <v>0</v>
      </c>
      <c r="I93" s="2">
        <f>H93*N3</f>
        <v>0</v>
      </c>
      <c r="J93" s="3">
        <v>260</v>
      </c>
      <c r="K93" s="2">
        <f>J93*N3</f>
        <v>222.09877716</v>
      </c>
      <c r="L93" s="3">
        <f t="shared" si="3"/>
        <v>260</v>
      </c>
      <c r="M93" s="3">
        <v>260</v>
      </c>
      <c r="N93" s="11">
        <v>269.66000000000003</v>
      </c>
      <c r="O93" s="2">
        <f t="shared" si="4"/>
        <v>222.09877716</v>
      </c>
      <c r="P93" s="2"/>
    </row>
    <row r="94" spans="1:16" x14ac:dyDescent="0.35">
      <c r="A94" s="9" t="s">
        <v>76</v>
      </c>
      <c r="B94" s="9"/>
      <c r="C94" s="9"/>
      <c r="D94" s="9"/>
      <c r="E94" s="9"/>
      <c r="F94" s="3">
        <v>5724</v>
      </c>
      <c r="G94" s="2">
        <f>F94*N3</f>
        <v>4889.5900017839995</v>
      </c>
      <c r="H94" s="3">
        <v>4400</v>
      </c>
      <c r="I94" s="2">
        <f>H94*N3</f>
        <v>3758.5946903999998</v>
      </c>
      <c r="J94" s="3">
        <v>3387</v>
      </c>
      <c r="K94" s="2">
        <f>J94*N3</f>
        <v>2893.2636855419996</v>
      </c>
      <c r="L94" s="3">
        <f t="shared" si="3"/>
        <v>13511</v>
      </c>
      <c r="M94" s="3">
        <v>13511</v>
      </c>
      <c r="N94" s="11">
        <v>9420.7999999999993</v>
      </c>
      <c r="O94" s="2">
        <f t="shared" si="4"/>
        <v>11541.448377725999</v>
      </c>
      <c r="P94" s="11"/>
    </row>
    <row r="95" spans="1:16" x14ac:dyDescent="0.35">
      <c r="A95" s="9" t="s">
        <v>77</v>
      </c>
      <c r="B95" s="9"/>
      <c r="C95" s="9"/>
      <c r="D95" s="9"/>
      <c r="E95" s="9"/>
      <c r="F95" s="3">
        <v>0</v>
      </c>
      <c r="G95" s="2">
        <f>F95*N3</f>
        <v>0</v>
      </c>
      <c r="H95" s="3">
        <v>240</v>
      </c>
      <c r="I95" s="2">
        <f>H95*N3</f>
        <v>205.01425583999998</v>
      </c>
      <c r="J95" s="3">
        <v>465</v>
      </c>
      <c r="K95" s="2">
        <f>J95*N3</f>
        <v>397.21512068999999</v>
      </c>
      <c r="L95" s="3">
        <f t="shared" si="3"/>
        <v>705</v>
      </c>
      <c r="M95" s="3">
        <v>705</v>
      </c>
      <c r="N95" s="11">
        <v>719.09</v>
      </c>
      <c r="O95" s="2">
        <f t="shared" si="4"/>
        <v>602.22937652999997</v>
      </c>
      <c r="P95" s="2"/>
    </row>
    <row r="96" spans="1:16" x14ac:dyDescent="0.35">
      <c r="A96" s="9" t="s">
        <v>78</v>
      </c>
      <c r="B96" s="9"/>
      <c r="C96" s="9"/>
      <c r="D96" s="9"/>
      <c r="E96" s="9"/>
      <c r="F96" s="3">
        <v>0</v>
      </c>
      <c r="G96" s="2">
        <f>F96*N3</f>
        <v>0</v>
      </c>
      <c r="H96" s="3">
        <v>32</v>
      </c>
      <c r="I96" s="2">
        <f>H96*N3</f>
        <v>27.335234111999998</v>
      </c>
      <c r="J96" s="3">
        <v>528</v>
      </c>
      <c r="K96" s="2">
        <f>J96*N3</f>
        <v>451.03136284799996</v>
      </c>
      <c r="L96" s="3">
        <f t="shared" si="3"/>
        <v>560</v>
      </c>
      <c r="M96" s="3">
        <v>560</v>
      </c>
      <c r="N96" s="11">
        <v>712.07</v>
      </c>
      <c r="O96" s="2">
        <f t="shared" si="4"/>
        <v>478.36659695999998</v>
      </c>
      <c r="P96" s="2"/>
    </row>
    <row r="97" spans="1:16" x14ac:dyDescent="0.35">
      <c r="A97" s="9" t="s">
        <v>79</v>
      </c>
      <c r="B97" s="9"/>
      <c r="C97" s="9"/>
      <c r="D97" s="9"/>
      <c r="E97" s="9"/>
      <c r="F97" s="3">
        <v>328</v>
      </c>
      <c r="G97" s="2">
        <f>F97*N3</f>
        <v>280.18614964799997</v>
      </c>
      <c r="H97" s="3">
        <v>0</v>
      </c>
      <c r="I97" s="2">
        <f>H97*N3</f>
        <v>0</v>
      </c>
      <c r="J97" s="3">
        <v>2971</v>
      </c>
      <c r="K97" s="2">
        <f>J97*N3</f>
        <v>2537.9056420859997</v>
      </c>
      <c r="L97" s="3">
        <f t="shared" si="3"/>
        <v>3299</v>
      </c>
      <c r="M97" s="3">
        <v>3299</v>
      </c>
      <c r="N97" s="11">
        <v>3165.13</v>
      </c>
      <c r="O97" s="2">
        <f t="shared" si="4"/>
        <v>2818.0917917339998</v>
      </c>
      <c r="P97" s="2"/>
    </row>
    <row r="98" spans="1:16" x14ac:dyDescent="0.35">
      <c r="A98" s="9" t="s">
        <v>80</v>
      </c>
      <c r="B98" s="9"/>
      <c r="C98" s="9"/>
      <c r="D98" s="9"/>
      <c r="E98" s="9"/>
      <c r="F98" s="3">
        <v>991</v>
      </c>
      <c r="G98" s="2">
        <f>F98*N3</f>
        <v>846.53803140599996</v>
      </c>
      <c r="H98" s="3">
        <v>0</v>
      </c>
      <c r="I98" s="2">
        <f>H98*N3</f>
        <v>0</v>
      </c>
      <c r="J98" s="3">
        <v>0</v>
      </c>
      <c r="K98" s="2">
        <f>J98*N3</f>
        <v>0</v>
      </c>
      <c r="L98" s="3">
        <f t="shared" si="3"/>
        <v>991</v>
      </c>
      <c r="M98" s="3">
        <v>991</v>
      </c>
      <c r="N98" s="11">
        <v>1338.72</v>
      </c>
      <c r="O98" s="2">
        <f t="shared" si="4"/>
        <v>846.53803140599996</v>
      </c>
      <c r="P98" s="2"/>
    </row>
    <row r="99" spans="1:16" x14ac:dyDescent="0.35">
      <c r="A99" s="9" t="s">
        <v>81</v>
      </c>
      <c r="B99" s="9"/>
      <c r="C99" s="9"/>
      <c r="D99" s="9"/>
      <c r="E99" s="9"/>
      <c r="F99" s="3">
        <v>180</v>
      </c>
      <c r="G99" s="2">
        <f>F99*N3</f>
        <v>153.76069188</v>
      </c>
      <c r="H99" s="3">
        <v>240</v>
      </c>
      <c r="I99" s="2">
        <f>H99*N3</f>
        <v>205.01425583999998</v>
      </c>
      <c r="J99" s="3">
        <v>1200</v>
      </c>
      <c r="K99" s="2">
        <f>J99*N3</f>
        <v>1025.0712791999999</v>
      </c>
      <c r="L99" s="3">
        <f t="shared" si="3"/>
        <v>1620</v>
      </c>
      <c r="M99" s="3">
        <v>1620</v>
      </c>
      <c r="N99" s="11">
        <v>1162.78</v>
      </c>
      <c r="O99" s="2">
        <f t="shared" si="4"/>
        <v>1383.8462269199999</v>
      </c>
      <c r="P99" s="2"/>
    </row>
    <row r="100" spans="1:16" x14ac:dyDescent="0.35">
      <c r="A100" s="9" t="s">
        <v>82</v>
      </c>
      <c r="B100" s="9"/>
      <c r="C100" s="9"/>
      <c r="D100" s="9"/>
      <c r="E100" s="9"/>
      <c r="F100" s="3">
        <v>468</v>
      </c>
      <c r="G100" s="2">
        <f>F100*N3</f>
        <v>399.77779888799995</v>
      </c>
      <c r="H100" s="3">
        <v>696</v>
      </c>
      <c r="I100" s="2">
        <f>H100*N3</f>
        <v>594.54134193599998</v>
      </c>
      <c r="J100" s="3">
        <v>152</v>
      </c>
      <c r="K100" s="2">
        <f>J100*N3</f>
        <v>129.84236203199998</v>
      </c>
      <c r="L100" s="3">
        <f t="shared" si="3"/>
        <v>1316</v>
      </c>
      <c r="M100" s="3">
        <v>1316</v>
      </c>
      <c r="N100" s="11">
        <v>1467.5</v>
      </c>
      <c r="O100" s="2">
        <f t="shared" si="4"/>
        <v>1124.161502856</v>
      </c>
      <c r="P100" s="2"/>
    </row>
    <row r="101" spans="1:16" x14ac:dyDescent="0.35">
      <c r="A101" s="9" t="s">
        <v>83</v>
      </c>
      <c r="B101" s="9"/>
      <c r="C101" s="9"/>
      <c r="D101" s="9"/>
      <c r="E101" s="9"/>
      <c r="F101" s="3">
        <v>3360</v>
      </c>
      <c r="G101" s="2">
        <f>F101*N3</f>
        <v>2870.19958176</v>
      </c>
      <c r="H101" s="3">
        <v>1718</v>
      </c>
      <c r="I101" s="2">
        <f>H101*N3</f>
        <v>1467.560381388</v>
      </c>
      <c r="J101" s="3">
        <v>6077</v>
      </c>
      <c r="K101" s="2">
        <f>J101*N3</f>
        <v>5191.1318030819994</v>
      </c>
      <c r="L101" s="3">
        <f t="shared" si="3"/>
        <v>11155</v>
      </c>
      <c r="M101" s="3">
        <v>11155</v>
      </c>
      <c r="N101" s="11">
        <v>16429.97</v>
      </c>
      <c r="O101" s="2">
        <f t="shared" si="4"/>
        <v>9528.8917662299991</v>
      </c>
      <c r="P101" s="11"/>
    </row>
    <row r="102" spans="1:16" x14ac:dyDescent="0.35">
      <c r="A102" s="9" t="s">
        <v>84</v>
      </c>
      <c r="B102" s="9"/>
      <c r="C102" s="9"/>
      <c r="D102" s="9"/>
      <c r="E102" s="9"/>
      <c r="F102" s="3">
        <v>22432</v>
      </c>
      <c r="G102" s="2">
        <f>F102*N3</f>
        <v>19161.999112512</v>
      </c>
      <c r="H102" s="3">
        <v>5282</v>
      </c>
      <c r="I102" s="2">
        <f>H102*N3</f>
        <v>4512.0220806119996</v>
      </c>
      <c r="J102" s="3">
        <v>1023</v>
      </c>
      <c r="K102" s="2">
        <f>J102*N3</f>
        <v>873.87326551799993</v>
      </c>
      <c r="L102" s="3">
        <f t="shared" si="3"/>
        <v>28737</v>
      </c>
      <c r="M102" s="3">
        <v>28737</v>
      </c>
      <c r="N102" s="11">
        <v>22698.39</v>
      </c>
      <c r="O102" s="2">
        <f t="shared" si="4"/>
        <v>24547.894458641997</v>
      </c>
      <c r="P102" s="11"/>
    </row>
    <row r="103" spans="1:16" x14ac:dyDescent="0.35">
      <c r="A103" s="9" t="s">
        <v>85</v>
      </c>
      <c r="B103" s="9"/>
      <c r="C103" s="9"/>
      <c r="D103" s="9"/>
      <c r="E103" s="9"/>
      <c r="F103" s="3">
        <v>1492</v>
      </c>
      <c r="G103" s="2">
        <f>F103*N3</f>
        <v>1274.5052904719998</v>
      </c>
      <c r="H103" s="3">
        <v>4486</v>
      </c>
      <c r="I103" s="2">
        <f>H103*N3</f>
        <v>3832.0581320759998</v>
      </c>
      <c r="J103" s="3">
        <v>5163</v>
      </c>
      <c r="K103" s="2">
        <f>J103*N3</f>
        <v>4410.3691787580001</v>
      </c>
      <c r="L103" s="3">
        <f t="shared" si="3"/>
        <v>11141</v>
      </c>
      <c r="M103" s="3">
        <v>11141</v>
      </c>
      <c r="N103" s="11">
        <v>8982.2000000000007</v>
      </c>
      <c r="O103" s="2">
        <f t="shared" si="4"/>
        <v>9516.9326013059999</v>
      </c>
      <c r="P103" s="11"/>
    </row>
    <row r="104" spans="1:16" x14ac:dyDescent="0.35">
      <c r="A104" s="9" t="s">
        <v>86</v>
      </c>
      <c r="B104" s="9"/>
      <c r="C104" s="9"/>
      <c r="D104" s="9"/>
      <c r="E104" s="9"/>
      <c r="F104" s="3">
        <v>780</v>
      </c>
      <c r="G104" s="2">
        <f>F104*N3</f>
        <v>666.29633147999994</v>
      </c>
      <c r="H104" s="3">
        <v>7280</v>
      </c>
      <c r="I104" s="2">
        <f>H104*N3</f>
        <v>6218.7657604799997</v>
      </c>
      <c r="J104" s="3">
        <v>960</v>
      </c>
      <c r="K104" s="2">
        <f>J104*N3</f>
        <v>820.0570233599999</v>
      </c>
      <c r="L104" s="3">
        <f t="shared" si="3"/>
        <v>9020</v>
      </c>
      <c r="M104" s="3">
        <v>9020</v>
      </c>
      <c r="N104" s="11">
        <v>6877.22</v>
      </c>
      <c r="O104" s="2">
        <f t="shared" si="4"/>
        <v>7705.1191153199998</v>
      </c>
      <c r="P104" s="11"/>
    </row>
    <row r="105" spans="1:16" x14ac:dyDescent="0.35">
      <c r="A105" s="9" t="s">
        <v>87</v>
      </c>
      <c r="B105" s="9"/>
      <c r="C105" s="9"/>
      <c r="D105" s="9"/>
      <c r="E105" s="9"/>
      <c r="F105" s="3">
        <v>144</v>
      </c>
      <c r="G105" s="2">
        <f>F105*N3</f>
        <v>123.00855350399999</v>
      </c>
      <c r="H105" s="3">
        <v>48</v>
      </c>
      <c r="I105" s="2">
        <f>H105*N3</f>
        <v>41.002851167999999</v>
      </c>
      <c r="J105" s="3">
        <v>564</v>
      </c>
      <c r="K105" s="2">
        <f>J105*N3</f>
        <v>481.78350122399996</v>
      </c>
      <c r="L105" s="3">
        <f t="shared" si="3"/>
        <v>756</v>
      </c>
      <c r="M105" s="3">
        <v>756</v>
      </c>
      <c r="N105" s="11">
        <v>489.59</v>
      </c>
      <c r="O105" s="2">
        <f t="shared" si="4"/>
        <v>645.79490589599993</v>
      </c>
      <c r="P105" s="2"/>
    </row>
    <row r="106" spans="1:16" x14ac:dyDescent="0.35">
      <c r="A106" s="9" t="s">
        <v>88</v>
      </c>
      <c r="B106" s="9"/>
      <c r="C106" s="9"/>
      <c r="D106" s="9"/>
      <c r="E106" s="9"/>
      <c r="F106" s="3">
        <v>1608</v>
      </c>
      <c r="G106" s="2">
        <f>F106*N3</f>
        <v>1373.5955141279999</v>
      </c>
      <c r="H106" s="3">
        <v>2992</v>
      </c>
      <c r="I106" s="2">
        <f>H106*N3</f>
        <v>2555.8443894719999</v>
      </c>
      <c r="J106" s="3">
        <v>10416</v>
      </c>
      <c r="K106" s="2">
        <f>J106*N3</f>
        <v>8897.6187034559989</v>
      </c>
      <c r="L106" s="3">
        <f t="shared" si="3"/>
        <v>15016</v>
      </c>
      <c r="M106" s="3">
        <v>15016</v>
      </c>
      <c r="N106" s="11">
        <v>9469.24</v>
      </c>
      <c r="O106" s="2">
        <f t="shared" si="4"/>
        <v>12827.058607055998</v>
      </c>
      <c r="P106" s="11"/>
    </row>
    <row r="107" spans="1:16" x14ac:dyDescent="0.35">
      <c r="A107" s="9" t="s">
        <v>89</v>
      </c>
      <c r="B107" s="9"/>
      <c r="C107" s="9"/>
      <c r="D107" s="9"/>
      <c r="E107" s="9"/>
      <c r="F107" s="3">
        <v>1970</v>
      </c>
      <c r="G107" s="2">
        <f>F107*N3</f>
        <v>1682.8253500199999</v>
      </c>
      <c r="H107" s="3">
        <v>2436</v>
      </c>
      <c r="I107" s="2">
        <f>H107*N3</f>
        <v>2080.8946967759998</v>
      </c>
      <c r="J107" s="3">
        <v>674</v>
      </c>
      <c r="K107" s="2">
        <f>J107*N3</f>
        <v>575.74836848399991</v>
      </c>
      <c r="L107" s="3">
        <f t="shared" si="3"/>
        <v>5080</v>
      </c>
      <c r="M107" s="3">
        <v>5080</v>
      </c>
      <c r="N107" s="11">
        <v>4916.9399999999996</v>
      </c>
      <c r="O107" s="2">
        <f t="shared" si="4"/>
        <v>4339.46841528</v>
      </c>
      <c r="P107" s="2"/>
    </row>
    <row r="108" spans="1:16" x14ac:dyDescent="0.35">
      <c r="A108" s="9" t="s">
        <v>90</v>
      </c>
      <c r="B108" s="9"/>
      <c r="C108" s="9"/>
      <c r="D108" s="9"/>
      <c r="E108" s="9"/>
      <c r="F108" s="3">
        <v>96</v>
      </c>
      <c r="G108" s="2">
        <f>F108*N3</f>
        <v>82.005702335999999</v>
      </c>
      <c r="H108" s="3">
        <v>2472</v>
      </c>
      <c r="I108" s="2">
        <f>H108*N3</f>
        <v>2111.6468351519998</v>
      </c>
      <c r="J108" s="3">
        <v>2782</v>
      </c>
      <c r="K108" s="2">
        <f>J108*N3</f>
        <v>2376.4569156119996</v>
      </c>
      <c r="L108" s="3">
        <f t="shared" si="3"/>
        <v>5350</v>
      </c>
      <c r="M108" s="3">
        <v>5350</v>
      </c>
      <c r="N108" s="11">
        <v>3878.48</v>
      </c>
      <c r="O108" s="2">
        <f t="shared" si="4"/>
        <v>4570.1094530999999</v>
      </c>
      <c r="P108" s="2"/>
    </row>
    <row r="109" spans="1:16" x14ac:dyDescent="0.35">
      <c r="A109" s="9" t="s">
        <v>91</v>
      </c>
      <c r="B109" s="9"/>
      <c r="C109" s="9"/>
      <c r="D109" s="9"/>
      <c r="E109" s="9"/>
      <c r="F109" s="3">
        <v>1356</v>
      </c>
      <c r="G109" s="2">
        <f>F109*N3</f>
        <v>1158.330545496</v>
      </c>
      <c r="H109" s="3">
        <v>1056</v>
      </c>
      <c r="I109" s="2">
        <f>H109*N3</f>
        <v>902.06272569599992</v>
      </c>
      <c r="J109" s="3">
        <v>309</v>
      </c>
      <c r="K109" s="2">
        <f>J109*N3</f>
        <v>263.95585439399997</v>
      </c>
      <c r="L109" s="3">
        <f t="shared" si="3"/>
        <v>2721</v>
      </c>
      <c r="M109" s="3">
        <v>2721</v>
      </c>
      <c r="N109" s="11">
        <v>1985.14</v>
      </c>
      <c r="O109" s="2">
        <f t="shared" si="4"/>
        <v>2324.3491255859999</v>
      </c>
      <c r="P109" s="2"/>
    </row>
    <row r="110" spans="1:16" x14ac:dyDescent="0.35">
      <c r="A110" s="9" t="s">
        <v>92</v>
      </c>
      <c r="B110" s="9"/>
      <c r="C110" s="9"/>
      <c r="D110" s="9"/>
      <c r="E110" s="9"/>
      <c r="F110" s="3">
        <v>4410</v>
      </c>
      <c r="G110" s="2">
        <f>F110*N3</f>
        <v>3767.1369510599998</v>
      </c>
      <c r="H110" s="3">
        <v>3372</v>
      </c>
      <c r="I110" s="2">
        <f>H110*N3</f>
        <v>2880.4502945519998</v>
      </c>
      <c r="J110" s="3">
        <v>688</v>
      </c>
      <c r="K110" s="2">
        <f>J110*N3</f>
        <v>587.70753340800002</v>
      </c>
      <c r="L110" s="3">
        <f t="shared" si="3"/>
        <v>8470</v>
      </c>
      <c r="M110" s="3">
        <v>8470</v>
      </c>
      <c r="N110" s="11">
        <v>5742.49</v>
      </c>
      <c r="O110" s="2">
        <f t="shared" si="4"/>
        <v>7235.2947790199996</v>
      </c>
      <c r="P110" s="11"/>
    </row>
    <row r="111" spans="1:16" x14ac:dyDescent="0.35">
      <c r="A111" s="9" t="s">
        <v>93</v>
      </c>
      <c r="B111" s="9"/>
      <c r="C111" s="9"/>
      <c r="D111" s="9"/>
      <c r="E111" s="9"/>
      <c r="F111" s="3">
        <v>689</v>
      </c>
      <c r="G111" s="2">
        <f>F111*N3</f>
        <v>588.56175947399993</v>
      </c>
      <c r="H111" s="3">
        <v>0</v>
      </c>
      <c r="I111" s="2">
        <f>H111*N3</f>
        <v>0</v>
      </c>
      <c r="J111" s="3">
        <v>697</v>
      </c>
      <c r="K111" s="2">
        <f>J111*N3</f>
        <v>595.395568002</v>
      </c>
      <c r="L111" s="3">
        <f t="shared" si="3"/>
        <v>1386</v>
      </c>
      <c r="M111" s="3">
        <v>1386</v>
      </c>
      <c r="N111" s="11">
        <v>1388.45</v>
      </c>
      <c r="O111" s="2">
        <f t="shared" si="4"/>
        <v>1183.957327476</v>
      </c>
      <c r="P111" s="2"/>
    </row>
    <row r="112" spans="1:16" x14ac:dyDescent="0.35">
      <c r="A112" s="9" t="s">
        <v>94</v>
      </c>
      <c r="B112" s="9"/>
      <c r="C112" s="9"/>
      <c r="D112" s="9"/>
      <c r="E112" s="9"/>
      <c r="F112" s="3">
        <v>778</v>
      </c>
      <c r="G112" s="2">
        <f>F112*N3</f>
        <v>664.587879348</v>
      </c>
      <c r="H112" s="3">
        <v>594</v>
      </c>
      <c r="I112" s="2">
        <f>H112*N3</f>
        <v>507.410283204</v>
      </c>
      <c r="J112" s="3">
        <v>183</v>
      </c>
      <c r="K112" s="2">
        <f>J112*N3</f>
        <v>156.32337007799998</v>
      </c>
      <c r="L112" s="3">
        <f t="shared" si="3"/>
        <v>1555</v>
      </c>
      <c r="M112" s="3">
        <v>1555</v>
      </c>
      <c r="N112" s="11">
        <v>1871.66</v>
      </c>
      <c r="O112" s="2">
        <f t="shared" si="4"/>
        <v>1328.3215326299999</v>
      </c>
      <c r="P112" s="2"/>
    </row>
    <row r="113" spans="1:16" x14ac:dyDescent="0.35">
      <c r="A113" s="9" t="s">
        <v>95</v>
      </c>
      <c r="B113" s="9"/>
      <c r="C113" s="9"/>
      <c r="D113" s="9"/>
      <c r="E113" s="9"/>
      <c r="F113" s="3">
        <v>716</v>
      </c>
      <c r="G113" s="2">
        <f>F113*N3</f>
        <v>611.625863256</v>
      </c>
      <c r="H113" s="3">
        <v>404</v>
      </c>
      <c r="I113" s="2">
        <f>H113*N3</f>
        <v>345.10733066399996</v>
      </c>
      <c r="J113" s="3">
        <v>401</v>
      </c>
      <c r="K113" s="2">
        <f>J113*N3</f>
        <v>342.544652466</v>
      </c>
      <c r="L113" s="3">
        <f t="shared" si="3"/>
        <v>1521</v>
      </c>
      <c r="M113" s="3">
        <v>1521</v>
      </c>
      <c r="N113" s="11">
        <v>1401.84</v>
      </c>
      <c r="O113" s="2">
        <f t="shared" si="4"/>
        <v>1299.277846386</v>
      </c>
      <c r="P113" s="2"/>
    </row>
    <row r="114" spans="1:16" x14ac:dyDescent="0.35">
      <c r="A114" s="9" t="s">
        <v>96</v>
      </c>
      <c r="B114" s="9"/>
      <c r="C114" s="9"/>
      <c r="D114" s="9"/>
      <c r="E114" s="9"/>
      <c r="F114" s="3">
        <v>0</v>
      </c>
      <c r="G114" s="2">
        <f>F114*N3</f>
        <v>0</v>
      </c>
      <c r="H114" s="3">
        <v>0</v>
      </c>
      <c r="I114" s="2">
        <f>H114*N3</f>
        <v>0</v>
      </c>
      <c r="J114" s="3">
        <v>704</v>
      </c>
      <c r="K114" s="2">
        <f>J114*N3</f>
        <v>601.37515046399994</v>
      </c>
      <c r="L114" s="3">
        <f t="shared" si="3"/>
        <v>704</v>
      </c>
      <c r="M114" s="3">
        <v>704</v>
      </c>
      <c r="N114" s="11">
        <v>680.84</v>
      </c>
      <c r="O114" s="2">
        <f t="shared" si="4"/>
        <v>601.37515046399994</v>
      </c>
      <c r="P114" s="2"/>
    </row>
    <row r="115" spans="1:16" x14ac:dyDescent="0.35">
      <c r="A115" s="9" t="s">
        <v>154</v>
      </c>
      <c r="B115" s="9"/>
      <c r="C115" s="9"/>
      <c r="D115" s="9"/>
      <c r="E115" s="9"/>
      <c r="F115" s="3">
        <v>252</v>
      </c>
      <c r="G115" s="2">
        <f>F115*N3</f>
        <v>215.26496863199998</v>
      </c>
      <c r="H115" s="3">
        <v>0</v>
      </c>
      <c r="I115" s="2">
        <f>H115*N3</f>
        <v>0</v>
      </c>
      <c r="J115" s="3">
        <v>2325</v>
      </c>
      <c r="K115" s="2">
        <f>J115*N3</f>
        <v>1986.0756034499998</v>
      </c>
      <c r="L115" s="3">
        <f t="shared" si="3"/>
        <v>2577</v>
      </c>
      <c r="M115" s="3">
        <v>2577</v>
      </c>
      <c r="N115" s="11">
        <v>0</v>
      </c>
      <c r="O115" s="2">
        <f t="shared" si="4"/>
        <v>2201.3405720819997</v>
      </c>
      <c r="P115" s="11"/>
    </row>
    <row r="116" spans="1:16" x14ac:dyDescent="0.35">
      <c r="A116" s="9" t="s">
        <v>97</v>
      </c>
      <c r="B116" s="9"/>
      <c r="C116" s="9"/>
      <c r="D116" s="9"/>
      <c r="E116" s="9"/>
      <c r="F116" s="3">
        <v>80</v>
      </c>
      <c r="G116" s="2">
        <f>F116*N3</f>
        <v>68.338085280000001</v>
      </c>
      <c r="H116" s="3">
        <v>1288</v>
      </c>
      <c r="I116" s="2">
        <f>H116*N3</f>
        <v>1100.243173008</v>
      </c>
      <c r="J116" s="3">
        <v>2655</v>
      </c>
      <c r="K116" s="2">
        <f>J116*N3</f>
        <v>2267.9702052299999</v>
      </c>
      <c r="L116" s="3">
        <f t="shared" si="3"/>
        <v>4023</v>
      </c>
      <c r="M116" s="3">
        <v>4023</v>
      </c>
      <c r="N116" s="11">
        <v>3900.15</v>
      </c>
      <c r="O116" s="2">
        <f t="shared" si="4"/>
        <v>3436.5514635179998</v>
      </c>
      <c r="P116" s="2"/>
    </row>
    <row r="117" spans="1:16" x14ac:dyDescent="0.35">
      <c r="A117" s="9" t="s">
        <v>98</v>
      </c>
      <c r="B117" s="9"/>
      <c r="C117" s="9"/>
      <c r="D117" s="9"/>
      <c r="E117" s="9"/>
      <c r="F117" s="3">
        <v>490</v>
      </c>
      <c r="G117" s="2">
        <f>F117*N3</f>
        <v>418.57077233999996</v>
      </c>
      <c r="H117" s="3">
        <v>380</v>
      </c>
      <c r="I117" s="2">
        <f>H117*N3</f>
        <v>324.60590507999996</v>
      </c>
      <c r="J117" s="3">
        <v>1470</v>
      </c>
      <c r="K117" s="2">
        <f>J117*N3</f>
        <v>1255.71231702</v>
      </c>
      <c r="L117" s="3">
        <f t="shared" si="3"/>
        <v>2340</v>
      </c>
      <c r="M117" s="3">
        <v>2340</v>
      </c>
      <c r="N117" s="11">
        <v>4130.92</v>
      </c>
      <c r="O117" s="2">
        <f t="shared" si="4"/>
        <v>1998.8889944399998</v>
      </c>
      <c r="P117" s="11"/>
    </row>
    <row r="118" spans="1:16" x14ac:dyDescent="0.35">
      <c r="A118" s="9" t="s">
        <v>99</v>
      </c>
      <c r="B118" s="9"/>
      <c r="C118" s="9"/>
      <c r="D118" s="9"/>
      <c r="E118" s="9"/>
      <c r="F118" s="3">
        <v>72</v>
      </c>
      <c r="G118" s="2">
        <f>F118*N3</f>
        <v>61.504276751999996</v>
      </c>
      <c r="H118" s="3">
        <v>280</v>
      </c>
      <c r="I118" s="2">
        <f>H118*N3</f>
        <v>239.18329847999999</v>
      </c>
      <c r="J118" s="3">
        <v>329</v>
      </c>
      <c r="K118" s="2">
        <f>J118*N3</f>
        <v>281.04037571399999</v>
      </c>
      <c r="L118" s="3">
        <f t="shared" si="3"/>
        <v>681</v>
      </c>
      <c r="M118" s="3">
        <v>681</v>
      </c>
      <c r="N118" s="11">
        <v>568</v>
      </c>
      <c r="O118" s="2">
        <f t="shared" si="4"/>
        <v>581.72795094599996</v>
      </c>
      <c r="P118" s="2"/>
    </row>
    <row r="119" spans="1:16" x14ac:dyDescent="0.35">
      <c r="A119" s="9" t="s">
        <v>100</v>
      </c>
      <c r="B119" s="9"/>
      <c r="C119" s="9"/>
      <c r="D119" s="9"/>
      <c r="E119" s="9"/>
      <c r="F119" s="3">
        <v>0</v>
      </c>
      <c r="G119" s="2">
        <f>F119*N3</f>
        <v>0</v>
      </c>
      <c r="H119" s="3">
        <v>0</v>
      </c>
      <c r="I119" s="2">
        <f>H119*N3</f>
        <v>0</v>
      </c>
      <c r="J119" s="3">
        <v>125</v>
      </c>
      <c r="K119" s="2">
        <f>J119*N3</f>
        <v>106.77825824999999</v>
      </c>
      <c r="L119" s="3">
        <f t="shared" si="3"/>
        <v>125</v>
      </c>
      <c r="M119" s="3">
        <v>125</v>
      </c>
      <c r="N119" s="11">
        <v>221.85</v>
      </c>
      <c r="O119" s="2">
        <f t="shared" si="4"/>
        <v>106.77825824999999</v>
      </c>
      <c r="P119" s="2"/>
    </row>
    <row r="120" spans="1:16" x14ac:dyDescent="0.35">
      <c r="A120" s="9" t="s">
        <v>101</v>
      </c>
      <c r="B120" s="9"/>
      <c r="C120" s="9"/>
      <c r="D120" s="9"/>
      <c r="E120" s="9"/>
      <c r="F120" s="3">
        <v>2580</v>
      </c>
      <c r="G120" s="2">
        <f>F120*N3</f>
        <v>2203.9032502800001</v>
      </c>
      <c r="H120" s="3">
        <v>2580</v>
      </c>
      <c r="I120" s="2">
        <f>H120*N3</f>
        <v>2203.9032502800001</v>
      </c>
      <c r="J120" s="3">
        <v>0</v>
      </c>
      <c r="K120" s="2">
        <f>J120*N3</f>
        <v>0</v>
      </c>
      <c r="L120" s="3">
        <f t="shared" si="3"/>
        <v>5160</v>
      </c>
      <c r="M120" s="3">
        <v>5160</v>
      </c>
      <c r="N120" s="11">
        <v>5163.6499999999996</v>
      </c>
      <c r="O120" s="2">
        <f t="shared" si="4"/>
        <v>4407.8065005600001</v>
      </c>
      <c r="P120" s="2"/>
    </row>
    <row r="121" spans="1:16" x14ac:dyDescent="0.35">
      <c r="A121" s="9" t="s">
        <v>102</v>
      </c>
      <c r="B121" s="9"/>
      <c r="C121" s="9"/>
      <c r="D121" s="9"/>
      <c r="E121" s="9"/>
      <c r="F121" s="3">
        <v>156</v>
      </c>
      <c r="G121" s="2">
        <f>F121*N3</f>
        <v>133.25926629599999</v>
      </c>
      <c r="H121" s="3">
        <v>514</v>
      </c>
      <c r="I121" s="2">
        <f>H121*N3</f>
        <v>439.07219792399997</v>
      </c>
      <c r="J121" s="3">
        <v>173</v>
      </c>
      <c r="K121" s="2">
        <f>J121*N3</f>
        <v>147.781109418</v>
      </c>
      <c r="L121" s="3">
        <f t="shared" si="3"/>
        <v>843</v>
      </c>
      <c r="M121" s="3">
        <v>843</v>
      </c>
      <c r="N121" s="11">
        <v>1002.13</v>
      </c>
      <c r="O121" s="2">
        <f t="shared" si="4"/>
        <v>720.11257363799996</v>
      </c>
      <c r="P121" s="2"/>
    </row>
    <row r="122" spans="1:16" x14ac:dyDescent="0.35">
      <c r="A122" s="9" t="s">
        <v>103</v>
      </c>
      <c r="B122" s="9"/>
      <c r="C122" s="9"/>
      <c r="D122" s="9"/>
      <c r="E122" s="9"/>
      <c r="F122" s="3">
        <v>1536</v>
      </c>
      <c r="G122" s="2">
        <f>F122*N3</f>
        <v>1312.091237376</v>
      </c>
      <c r="H122" s="3">
        <v>1992</v>
      </c>
      <c r="I122" s="2">
        <f>H122*N3</f>
        <v>1701.6183234719999</v>
      </c>
      <c r="J122" s="3">
        <v>5154</v>
      </c>
      <c r="K122" s="2">
        <f>J122*N3</f>
        <v>4402.6811441639993</v>
      </c>
      <c r="L122" s="3">
        <f t="shared" si="3"/>
        <v>8682</v>
      </c>
      <c r="M122" s="3">
        <v>8682</v>
      </c>
      <c r="N122" s="11">
        <v>6944.16</v>
      </c>
      <c r="O122" s="2">
        <f t="shared" si="4"/>
        <v>7416.3907050119997</v>
      </c>
      <c r="P122" s="2"/>
    </row>
    <row r="123" spans="1:16" x14ac:dyDescent="0.35">
      <c r="A123" s="9" t="s">
        <v>104</v>
      </c>
      <c r="B123" s="9"/>
      <c r="C123" s="9"/>
      <c r="D123" s="9"/>
      <c r="E123" s="9"/>
      <c r="F123" s="3">
        <v>720</v>
      </c>
      <c r="G123" s="2">
        <f>F123*N3</f>
        <v>615.04276751999998</v>
      </c>
      <c r="H123" s="3">
        <v>864</v>
      </c>
      <c r="I123" s="2">
        <f>H123*N3</f>
        <v>738.051321024</v>
      </c>
      <c r="J123" s="3">
        <v>252</v>
      </c>
      <c r="K123" s="2">
        <f>J123*N3</f>
        <v>215.26496863199998</v>
      </c>
      <c r="L123" s="3">
        <f t="shared" si="3"/>
        <v>1836</v>
      </c>
      <c r="M123" s="3">
        <v>1836</v>
      </c>
      <c r="N123" s="11">
        <v>1206.1300000000001</v>
      </c>
      <c r="O123" s="2">
        <f t="shared" si="4"/>
        <v>1568.3590571760001</v>
      </c>
      <c r="P123" s="2"/>
    </row>
    <row r="124" spans="1:16" x14ac:dyDescent="0.35">
      <c r="A124" s="9" t="s">
        <v>105</v>
      </c>
      <c r="B124" s="9"/>
      <c r="C124" s="9"/>
      <c r="D124" s="9"/>
      <c r="E124" s="9"/>
      <c r="F124" s="3">
        <v>0</v>
      </c>
      <c r="G124" s="2">
        <f>F124*N3</f>
        <v>0</v>
      </c>
      <c r="H124" s="3">
        <v>764</v>
      </c>
      <c r="I124" s="2">
        <f>H124*N3</f>
        <v>652.62871442400001</v>
      </c>
      <c r="J124" s="3">
        <v>1118</v>
      </c>
      <c r="K124" s="2">
        <f>J124*N3</f>
        <v>955.02474178799991</v>
      </c>
      <c r="L124" s="3">
        <f t="shared" si="3"/>
        <v>1882</v>
      </c>
      <c r="M124" s="3">
        <v>1882</v>
      </c>
      <c r="N124" s="11">
        <v>1936.69</v>
      </c>
      <c r="O124" s="2">
        <f t="shared" si="4"/>
        <v>1607.653456212</v>
      </c>
      <c r="P124" s="2"/>
    </row>
    <row r="125" spans="1:16" x14ac:dyDescent="0.35">
      <c r="A125" s="9" t="s">
        <v>106</v>
      </c>
      <c r="B125" s="9"/>
      <c r="C125" s="9"/>
      <c r="D125" s="9"/>
      <c r="E125" s="9"/>
      <c r="F125" s="3">
        <v>0</v>
      </c>
      <c r="G125" s="2">
        <f>F125*N3</f>
        <v>0</v>
      </c>
      <c r="H125" s="3">
        <v>0</v>
      </c>
      <c r="I125" s="2">
        <f>H125*N3</f>
        <v>0</v>
      </c>
      <c r="J125" s="3">
        <v>67</v>
      </c>
      <c r="K125" s="2">
        <f>J125*N3</f>
        <v>57.233146421999997</v>
      </c>
      <c r="L125" s="3">
        <f t="shared" si="3"/>
        <v>67</v>
      </c>
      <c r="M125" s="3">
        <v>67</v>
      </c>
      <c r="N125" s="11">
        <v>103.27</v>
      </c>
      <c r="O125" s="2">
        <f t="shared" si="4"/>
        <v>57.233146421999997</v>
      </c>
      <c r="P125" s="2"/>
    </row>
    <row r="126" spans="1:16" x14ac:dyDescent="0.35">
      <c r="A126" s="9" t="s">
        <v>107</v>
      </c>
      <c r="B126" s="9"/>
      <c r="C126" s="9"/>
      <c r="D126" s="9"/>
      <c r="E126" s="9"/>
      <c r="F126" s="3">
        <v>11376</v>
      </c>
      <c r="G126" s="2">
        <f>F126*N3</f>
        <v>9717.675726816</v>
      </c>
      <c r="H126" s="3">
        <v>6040</v>
      </c>
      <c r="I126" s="2">
        <f>H126*N3</f>
        <v>5159.5254386399993</v>
      </c>
      <c r="J126" s="3">
        <v>4603</v>
      </c>
      <c r="K126" s="2">
        <f>J126*N3</f>
        <v>3932.0025817979999</v>
      </c>
      <c r="L126" s="3">
        <f t="shared" si="3"/>
        <v>22019</v>
      </c>
      <c r="M126" s="3">
        <v>22019</v>
      </c>
      <c r="N126" s="11">
        <v>20217.29</v>
      </c>
      <c r="O126" s="2">
        <f t="shared" si="4"/>
        <v>18809.203747254</v>
      </c>
      <c r="P126" s="11"/>
    </row>
    <row r="127" spans="1:16" x14ac:dyDescent="0.35">
      <c r="A127" s="9" t="s">
        <v>108</v>
      </c>
      <c r="B127" s="9"/>
      <c r="C127" s="9"/>
      <c r="D127" s="9"/>
      <c r="E127" s="9"/>
      <c r="F127" s="3">
        <v>2287</v>
      </c>
      <c r="G127" s="2">
        <f>F127*N3</f>
        <v>1953.6150129419998</v>
      </c>
      <c r="H127" s="3">
        <v>206</v>
      </c>
      <c r="I127" s="2">
        <f>H127*N3</f>
        <v>175.97056959599999</v>
      </c>
      <c r="J127" s="3">
        <v>141</v>
      </c>
      <c r="K127" s="2">
        <f>J127*N3</f>
        <v>120.44587530599999</v>
      </c>
      <c r="L127" s="3">
        <f t="shared" si="3"/>
        <v>2634</v>
      </c>
      <c r="M127" s="3">
        <v>2634</v>
      </c>
      <c r="N127" s="11">
        <v>3087.99</v>
      </c>
      <c r="O127" s="2">
        <f t="shared" si="4"/>
        <v>2250.0314578439998</v>
      </c>
      <c r="P127" s="2"/>
    </row>
    <row r="128" spans="1:16" x14ac:dyDescent="0.35">
      <c r="A128" s="9" t="s">
        <v>109</v>
      </c>
      <c r="B128" s="9"/>
      <c r="C128" s="9"/>
      <c r="D128" s="9"/>
      <c r="E128" s="9"/>
      <c r="F128" s="3">
        <v>0</v>
      </c>
      <c r="G128" s="2">
        <f>F128*N3</f>
        <v>0</v>
      </c>
      <c r="H128" s="3">
        <v>0</v>
      </c>
      <c r="I128" s="2">
        <f>H128*N3</f>
        <v>0</v>
      </c>
      <c r="J128" s="3">
        <v>165</v>
      </c>
      <c r="K128" s="2">
        <f>J128*N3</f>
        <v>140.94730088999998</v>
      </c>
      <c r="L128" s="3">
        <f t="shared" si="3"/>
        <v>165</v>
      </c>
      <c r="M128" s="3">
        <v>165</v>
      </c>
      <c r="N128" s="11">
        <v>172.12</v>
      </c>
      <c r="O128" s="2">
        <f t="shared" si="4"/>
        <v>140.94730088999998</v>
      </c>
      <c r="P128" s="2"/>
    </row>
    <row r="129" spans="1:16" x14ac:dyDescent="0.35">
      <c r="A129" s="9" t="s">
        <v>110</v>
      </c>
      <c r="B129" s="9"/>
      <c r="C129" s="9"/>
      <c r="D129" s="9"/>
      <c r="E129" s="9"/>
      <c r="F129" s="3">
        <v>1312</v>
      </c>
      <c r="G129" s="2">
        <f>F129*N3</f>
        <v>1120.7445985919999</v>
      </c>
      <c r="H129" s="3">
        <v>1664</v>
      </c>
      <c r="I129" s="2">
        <f>H129*N3</f>
        <v>1421.4321738239998</v>
      </c>
      <c r="J129" s="3">
        <v>504</v>
      </c>
      <c r="K129" s="2">
        <f>J129*N3</f>
        <v>430.52993726399995</v>
      </c>
      <c r="L129" s="3">
        <f t="shared" si="3"/>
        <v>3480</v>
      </c>
      <c r="M129" s="3">
        <v>3480</v>
      </c>
      <c r="N129" s="11">
        <v>2969.42</v>
      </c>
      <c r="O129" s="2">
        <f t="shared" si="4"/>
        <v>2972.7067096800001</v>
      </c>
      <c r="P129" s="2"/>
    </row>
    <row r="130" spans="1:16" x14ac:dyDescent="0.35">
      <c r="A130" s="9" t="s">
        <v>111</v>
      </c>
      <c r="B130" s="9"/>
      <c r="C130" s="9"/>
      <c r="D130" s="9"/>
      <c r="E130" s="9"/>
      <c r="F130" s="3">
        <v>616</v>
      </c>
      <c r="G130" s="2">
        <f>F130*N3</f>
        <v>526.20325665600001</v>
      </c>
      <c r="H130" s="3">
        <v>1694</v>
      </c>
      <c r="I130" s="2">
        <f>H130*N3</f>
        <v>1447.0589558039999</v>
      </c>
      <c r="J130" s="3">
        <v>1257</v>
      </c>
      <c r="K130" s="2">
        <f>J130*N3</f>
        <v>1073.762164962</v>
      </c>
      <c r="L130" s="3">
        <f t="shared" si="3"/>
        <v>3567</v>
      </c>
      <c r="M130" s="3">
        <v>3567</v>
      </c>
      <c r="N130" s="11">
        <v>3840.23</v>
      </c>
      <c r="O130" s="2">
        <f t="shared" si="4"/>
        <v>3047.0243774219998</v>
      </c>
      <c r="P130" s="2"/>
    </row>
    <row r="131" spans="1:16" x14ac:dyDescent="0.35">
      <c r="A131" s="9" t="s">
        <v>112</v>
      </c>
      <c r="B131" s="9"/>
      <c r="C131" s="9"/>
      <c r="D131" s="9"/>
      <c r="E131" s="9"/>
      <c r="F131" s="3">
        <v>26291</v>
      </c>
      <c r="G131" s="2">
        <f>F131*N3</f>
        <v>22458.457501205998</v>
      </c>
      <c r="H131" s="3">
        <v>24728</v>
      </c>
      <c r="I131" s="2">
        <f>H131*N3</f>
        <v>21123.302160047999</v>
      </c>
      <c r="J131" s="3">
        <v>9154</v>
      </c>
      <c r="K131" s="2">
        <f>J131*N3</f>
        <v>7819.585408164</v>
      </c>
      <c r="L131" s="3">
        <f t="shared" si="3"/>
        <v>60173</v>
      </c>
      <c r="M131" s="3">
        <v>60173</v>
      </c>
      <c r="N131" s="11">
        <v>45340.69</v>
      </c>
      <c r="O131" s="2">
        <f t="shared" si="4"/>
        <v>51401.345069417992</v>
      </c>
      <c r="P131" s="11"/>
    </row>
    <row r="132" spans="1:16" x14ac:dyDescent="0.35">
      <c r="A132" s="9" t="s">
        <v>113</v>
      </c>
      <c r="B132" s="9"/>
      <c r="C132" s="9"/>
      <c r="D132" s="9"/>
      <c r="E132" s="9"/>
      <c r="F132" s="3">
        <v>2072</v>
      </c>
      <c r="G132" s="2">
        <f>F132*N3</f>
        <v>1769.9564087519998</v>
      </c>
      <c r="H132" s="3">
        <v>1120</v>
      </c>
      <c r="I132" s="2">
        <f>H132*N3</f>
        <v>956.73319391999996</v>
      </c>
      <c r="J132" s="3">
        <v>592</v>
      </c>
      <c r="K132" s="2">
        <f>J132*N3</f>
        <v>505.70183107199995</v>
      </c>
      <c r="L132" s="3">
        <f t="shared" si="3"/>
        <v>3784</v>
      </c>
      <c r="M132" s="3">
        <v>3784</v>
      </c>
      <c r="N132" s="11">
        <v>2529.5500000000002</v>
      </c>
      <c r="O132" s="2">
        <f t="shared" si="4"/>
        <v>3232.3914337439996</v>
      </c>
      <c r="P132" s="2"/>
    </row>
    <row r="133" spans="1:16" x14ac:dyDescent="0.35">
      <c r="A133" s="9" t="s">
        <v>114</v>
      </c>
      <c r="B133" s="9"/>
      <c r="C133" s="9"/>
      <c r="D133" s="9"/>
      <c r="E133" s="9"/>
      <c r="F133" s="3">
        <v>0</v>
      </c>
      <c r="G133" s="2">
        <f>F133*N3</f>
        <v>0</v>
      </c>
      <c r="H133" s="3">
        <v>0</v>
      </c>
      <c r="I133" s="2">
        <f>H133*N3</f>
        <v>0</v>
      </c>
      <c r="J133" s="3">
        <v>10752</v>
      </c>
      <c r="K133" s="2">
        <f>J133*N3</f>
        <v>9184.6386616319996</v>
      </c>
      <c r="L133" s="3">
        <f t="shared" si="3"/>
        <v>10752</v>
      </c>
      <c r="M133" s="3">
        <v>10752</v>
      </c>
      <c r="N133" s="11">
        <v>5125.3999999999996</v>
      </c>
      <c r="O133" s="2">
        <f t="shared" si="4"/>
        <v>9184.6386616319996</v>
      </c>
      <c r="P133" s="11"/>
    </row>
    <row r="134" spans="1:16" x14ac:dyDescent="0.35">
      <c r="A134" s="9" t="s">
        <v>115</v>
      </c>
      <c r="B134" s="9"/>
      <c r="C134" s="9"/>
      <c r="D134" s="9"/>
      <c r="E134" s="9"/>
      <c r="F134" s="3">
        <v>1854</v>
      </c>
      <c r="G134" s="2">
        <f>F134*N3</f>
        <v>1583.7351263639998</v>
      </c>
      <c r="H134" s="3">
        <v>0</v>
      </c>
      <c r="I134" s="2">
        <f>H134*N3</f>
        <v>0</v>
      </c>
      <c r="J134" s="3">
        <v>144</v>
      </c>
      <c r="K134" s="2">
        <f>J134*N3</f>
        <v>123.00855350399999</v>
      </c>
      <c r="L134" s="3">
        <f t="shared" ref="L134:L146" si="5">F134+H134+J134</f>
        <v>1998</v>
      </c>
      <c r="M134" s="3">
        <v>1998</v>
      </c>
      <c r="N134" s="11">
        <v>2827.9</v>
      </c>
      <c r="O134" s="2">
        <f t="shared" ref="O134:O145" si="6">G134+I134+K134</f>
        <v>1706.7436798679998</v>
      </c>
      <c r="P134" s="11"/>
    </row>
    <row r="135" spans="1:16" x14ac:dyDescent="0.35">
      <c r="A135" s="9" t="s">
        <v>116</v>
      </c>
      <c r="B135" s="9"/>
      <c r="C135" s="9"/>
      <c r="D135" s="9"/>
      <c r="E135" s="9"/>
      <c r="F135" s="3">
        <v>0</v>
      </c>
      <c r="G135" s="2">
        <f>F135*N3</f>
        <v>0</v>
      </c>
      <c r="H135" s="3">
        <v>0</v>
      </c>
      <c r="I135" s="2">
        <f>H135*N3</f>
        <v>0</v>
      </c>
      <c r="J135" s="3">
        <v>334</v>
      </c>
      <c r="K135" s="2">
        <f>J135*N3</f>
        <v>285.311506044</v>
      </c>
      <c r="L135" s="3">
        <f t="shared" si="5"/>
        <v>334</v>
      </c>
      <c r="M135" s="3">
        <v>334</v>
      </c>
      <c r="N135" s="11">
        <v>478.12</v>
      </c>
      <c r="O135" s="2">
        <f t="shared" si="6"/>
        <v>285.311506044</v>
      </c>
      <c r="P135" s="2"/>
    </row>
    <row r="136" spans="1:16" x14ac:dyDescent="0.35">
      <c r="A136" s="9" t="s">
        <v>117</v>
      </c>
      <c r="B136" s="9"/>
      <c r="C136" s="9"/>
      <c r="D136" s="9"/>
      <c r="E136" s="9"/>
      <c r="F136" s="3">
        <v>5420</v>
      </c>
      <c r="G136" s="2">
        <f>F136*N3</f>
        <v>4629.9052777199995</v>
      </c>
      <c r="H136" s="3">
        <v>3940</v>
      </c>
      <c r="I136" s="2">
        <f>H136*N3</f>
        <v>3365.6507000399997</v>
      </c>
      <c r="J136" s="3">
        <v>3230</v>
      </c>
      <c r="K136" s="2">
        <f>J136*N3</f>
        <v>2759.1501931799999</v>
      </c>
      <c r="L136" s="3">
        <f t="shared" si="5"/>
        <v>12590</v>
      </c>
      <c r="M136" s="3">
        <v>12590</v>
      </c>
      <c r="N136" s="11">
        <v>11979.03</v>
      </c>
      <c r="O136" s="2">
        <f t="shared" si="6"/>
        <v>10754.706170939999</v>
      </c>
      <c r="P136" s="11"/>
    </row>
    <row r="137" spans="1:16" x14ac:dyDescent="0.35">
      <c r="A137" s="9" t="s">
        <v>118</v>
      </c>
      <c r="B137" s="9"/>
      <c r="C137" s="9"/>
      <c r="D137" s="9"/>
      <c r="E137" s="9"/>
      <c r="F137" s="3">
        <v>420</v>
      </c>
      <c r="G137" s="2">
        <f>F137*N3</f>
        <v>358.77494772</v>
      </c>
      <c r="H137" s="3">
        <v>252</v>
      </c>
      <c r="I137" s="2">
        <f>H137*N3</f>
        <v>215.26496863199998</v>
      </c>
      <c r="J137" s="3">
        <v>308</v>
      </c>
      <c r="K137" s="2">
        <f>J137*N3</f>
        <v>263.101628328</v>
      </c>
      <c r="L137" s="3">
        <f t="shared" si="5"/>
        <v>980</v>
      </c>
      <c r="M137" s="3">
        <v>980</v>
      </c>
      <c r="N137" s="11">
        <v>805.15</v>
      </c>
      <c r="O137" s="2">
        <f t="shared" si="6"/>
        <v>837.14154467999992</v>
      </c>
      <c r="P137" s="2"/>
    </row>
    <row r="138" spans="1:16" x14ac:dyDescent="0.35">
      <c r="A138" s="9" t="s">
        <v>119</v>
      </c>
      <c r="B138" s="9"/>
      <c r="C138" s="9"/>
      <c r="D138" s="9"/>
      <c r="E138" s="9"/>
      <c r="F138" s="3">
        <v>1530</v>
      </c>
      <c r="G138" s="2">
        <f>F138*N3</f>
        <v>1306.9658809799998</v>
      </c>
      <c r="H138" s="3">
        <v>1872</v>
      </c>
      <c r="I138" s="2">
        <f>H138*N3</f>
        <v>1599.1111955519998</v>
      </c>
      <c r="J138" s="3">
        <v>315</v>
      </c>
      <c r="K138" s="2">
        <f>J138*N3</f>
        <v>269.08121079</v>
      </c>
      <c r="L138" s="3">
        <f t="shared" si="5"/>
        <v>3717</v>
      </c>
      <c r="M138" s="3">
        <v>3717</v>
      </c>
      <c r="N138" s="11">
        <v>3863.81</v>
      </c>
      <c r="O138" s="2">
        <f t="shared" si="6"/>
        <v>3175.1582873219995</v>
      </c>
      <c r="P138" s="11"/>
    </row>
    <row r="139" spans="1:16" x14ac:dyDescent="0.35">
      <c r="A139" s="9" t="s">
        <v>120</v>
      </c>
      <c r="B139" s="9"/>
      <c r="C139" s="9"/>
      <c r="D139" s="9"/>
      <c r="E139" s="9"/>
      <c r="F139" s="3">
        <v>42</v>
      </c>
      <c r="G139" s="2">
        <f>F139*N3</f>
        <v>35.877494771999999</v>
      </c>
      <c r="H139" s="3">
        <v>200</v>
      </c>
      <c r="I139" s="2">
        <f>H139*N3</f>
        <v>170.84521319999999</v>
      </c>
      <c r="J139" s="3">
        <v>94</v>
      </c>
      <c r="K139" s="2">
        <f>J139*N3</f>
        <v>80.297250203999994</v>
      </c>
      <c r="L139" s="3">
        <f t="shared" si="5"/>
        <v>336</v>
      </c>
      <c r="M139" s="3">
        <v>336</v>
      </c>
      <c r="N139" s="11">
        <v>389.51</v>
      </c>
      <c r="O139" s="2">
        <f t="shared" si="6"/>
        <v>287.01995817599999</v>
      </c>
      <c r="P139" s="2"/>
    </row>
    <row r="140" spans="1:16" x14ac:dyDescent="0.35">
      <c r="A140" s="9" t="s">
        <v>121</v>
      </c>
      <c r="B140" s="9"/>
      <c r="C140" s="9"/>
      <c r="D140" s="9"/>
      <c r="E140" s="9"/>
      <c r="F140" s="3">
        <v>0</v>
      </c>
      <c r="G140" s="2">
        <f>F140*N3</f>
        <v>0</v>
      </c>
      <c r="H140" s="3">
        <v>0</v>
      </c>
      <c r="I140" s="2">
        <f>H140*N3</f>
        <v>0</v>
      </c>
      <c r="J140" s="3">
        <v>3456</v>
      </c>
      <c r="K140" s="2">
        <f>J140*N3</f>
        <v>2952.205284096</v>
      </c>
      <c r="L140" s="3">
        <f t="shared" si="5"/>
        <v>3456</v>
      </c>
      <c r="M140" s="3">
        <v>3456</v>
      </c>
      <c r="N140" s="11">
        <v>3457.73</v>
      </c>
      <c r="O140" s="2">
        <f t="shared" si="6"/>
        <v>2952.205284096</v>
      </c>
      <c r="P140" s="2"/>
    </row>
    <row r="141" spans="1:16" x14ac:dyDescent="0.35">
      <c r="A141" s="9" t="s">
        <v>122</v>
      </c>
      <c r="B141" s="9"/>
      <c r="C141" s="9"/>
      <c r="D141" s="9"/>
      <c r="E141" s="9"/>
      <c r="F141" s="3">
        <v>0</v>
      </c>
      <c r="G141" s="2">
        <f>F141*N3</f>
        <v>0</v>
      </c>
      <c r="H141" s="3">
        <v>0</v>
      </c>
      <c r="I141" s="2">
        <f>H141*N3</f>
        <v>0</v>
      </c>
      <c r="J141" s="3">
        <v>319</v>
      </c>
      <c r="K141" s="2">
        <f>J141*N3</f>
        <v>272.49811505399998</v>
      </c>
      <c r="L141" s="3">
        <f t="shared" si="5"/>
        <v>319</v>
      </c>
      <c r="M141" s="3">
        <v>319</v>
      </c>
      <c r="N141" s="11">
        <v>543.14</v>
      </c>
      <c r="O141" s="2">
        <f t="shared" si="6"/>
        <v>272.49811505399998</v>
      </c>
      <c r="P141" s="2"/>
    </row>
    <row r="142" spans="1:16" x14ac:dyDescent="0.35">
      <c r="A142" s="9" t="s">
        <v>155</v>
      </c>
      <c r="B142" s="9"/>
      <c r="C142" s="9"/>
      <c r="D142" s="9"/>
      <c r="E142" s="9"/>
      <c r="F142" s="3">
        <v>0</v>
      </c>
      <c r="G142" s="2">
        <f>F142*N3</f>
        <v>0</v>
      </c>
      <c r="H142" s="3">
        <v>0</v>
      </c>
      <c r="I142" s="2">
        <f>H142*N3</f>
        <v>0</v>
      </c>
      <c r="J142" s="3">
        <v>578</v>
      </c>
      <c r="K142" s="2">
        <f>J142*N3</f>
        <v>493.74266614799996</v>
      </c>
      <c r="L142" s="3">
        <f t="shared" si="5"/>
        <v>578</v>
      </c>
      <c r="M142" s="3">
        <v>578</v>
      </c>
      <c r="N142" s="11">
        <v>512.54</v>
      </c>
      <c r="O142" s="2">
        <f t="shared" si="6"/>
        <v>493.74266614799996</v>
      </c>
      <c r="P142" s="2"/>
    </row>
    <row r="143" spans="1:16" x14ac:dyDescent="0.35">
      <c r="A143" s="9" t="s">
        <v>123</v>
      </c>
      <c r="B143" s="9"/>
      <c r="C143" s="9"/>
      <c r="D143" s="9"/>
      <c r="E143" s="9"/>
      <c r="F143" s="3">
        <v>1704</v>
      </c>
      <c r="G143" s="2">
        <f>F143*N3</f>
        <v>1455.6012164639999</v>
      </c>
      <c r="H143" s="3">
        <v>792</v>
      </c>
      <c r="I143" s="2">
        <f>H143*N3</f>
        <v>676.54704427199999</v>
      </c>
      <c r="J143" s="3">
        <v>465</v>
      </c>
      <c r="K143" s="2">
        <f>J143*N3</f>
        <v>397.21512068999999</v>
      </c>
      <c r="L143" s="3">
        <f t="shared" si="5"/>
        <v>2961</v>
      </c>
      <c r="M143" s="3">
        <v>2961</v>
      </c>
      <c r="N143" s="11">
        <v>2480.4699999999998</v>
      </c>
      <c r="O143" s="2">
        <f t="shared" si="6"/>
        <v>2529.3633814259997</v>
      </c>
      <c r="P143" s="2"/>
    </row>
    <row r="144" spans="1:16" x14ac:dyDescent="0.35">
      <c r="A144" s="9" t="s">
        <v>124</v>
      </c>
      <c r="B144" s="9"/>
      <c r="C144" s="9"/>
      <c r="D144" s="9"/>
      <c r="E144" s="9"/>
      <c r="F144" s="3">
        <v>3100</v>
      </c>
      <c r="G144" s="2">
        <f>F144*N3</f>
        <v>2648.1008045999997</v>
      </c>
      <c r="H144" s="3">
        <v>3320</v>
      </c>
      <c r="I144" s="2">
        <f>H144*N3</f>
        <v>2836.03053912</v>
      </c>
      <c r="J144" s="3">
        <v>2494</v>
      </c>
      <c r="K144" s="2">
        <f>J144*N3</f>
        <v>2130.4398086040001</v>
      </c>
      <c r="L144" s="3">
        <f t="shared" si="5"/>
        <v>8914</v>
      </c>
      <c r="M144" s="3">
        <v>8914</v>
      </c>
      <c r="N144" s="11">
        <v>6907.18</v>
      </c>
      <c r="O144" s="2">
        <f t="shared" si="6"/>
        <v>7614.5711523239997</v>
      </c>
      <c r="P144" s="2"/>
    </row>
    <row r="145" spans="1:16" x14ac:dyDescent="0.35">
      <c r="A145" s="9" t="s">
        <v>125</v>
      </c>
      <c r="B145" s="9"/>
      <c r="C145" s="9"/>
      <c r="D145" s="9"/>
      <c r="E145" s="9"/>
      <c r="F145" s="3">
        <v>12030</v>
      </c>
      <c r="G145" s="2">
        <f>F145*N3</f>
        <v>10276.33957398</v>
      </c>
      <c r="H145" s="3">
        <v>3898</v>
      </c>
      <c r="I145" s="2">
        <f>H145*N3</f>
        <v>3329.7732052679999</v>
      </c>
      <c r="J145" s="3">
        <v>732</v>
      </c>
      <c r="K145" s="2">
        <f>J145*N3</f>
        <v>625.29348031199993</v>
      </c>
      <c r="L145" s="3">
        <f t="shared" si="5"/>
        <v>16660</v>
      </c>
      <c r="M145" s="3">
        <v>16660</v>
      </c>
      <c r="N145" s="11">
        <v>11231.9</v>
      </c>
      <c r="O145" s="2">
        <f t="shared" si="6"/>
        <v>14231.406259560001</v>
      </c>
      <c r="P145" s="11"/>
    </row>
    <row r="146" spans="1:16" x14ac:dyDescent="0.35">
      <c r="A146" s="9" t="s">
        <v>126</v>
      </c>
      <c r="B146" s="9"/>
      <c r="C146" s="9"/>
      <c r="D146" s="9"/>
      <c r="E146" s="9"/>
      <c r="F146" s="3">
        <v>0</v>
      </c>
      <c r="G146" s="2">
        <f>F146*N3</f>
        <v>0</v>
      </c>
      <c r="H146" s="3">
        <v>0</v>
      </c>
      <c r="I146" s="2">
        <f>H146*N3</f>
        <v>0</v>
      </c>
      <c r="J146" s="3">
        <v>683</v>
      </c>
      <c r="K146" s="2">
        <f>J146*N3</f>
        <v>583.43640307800001</v>
      </c>
      <c r="L146" s="3">
        <f t="shared" si="5"/>
        <v>683</v>
      </c>
      <c r="M146" s="3">
        <v>683</v>
      </c>
      <c r="N146" s="11">
        <v>608.16999999999996</v>
      </c>
      <c r="O146" s="2">
        <f>G146+I146+K146</f>
        <v>583.43640307800001</v>
      </c>
      <c r="P146" s="2"/>
    </row>
    <row r="147" spans="1:16" x14ac:dyDescent="0.35">
      <c r="F147" s="3"/>
      <c r="G147" s="2"/>
      <c r="H147" s="3"/>
      <c r="I147" s="2"/>
      <c r="J147" s="3"/>
      <c r="K147" s="2"/>
      <c r="L147" s="3"/>
      <c r="M147" s="3"/>
      <c r="N147" s="11"/>
      <c r="O147" s="2"/>
    </row>
    <row r="148" spans="1:16" x14ac:dyDescent="0.35">
      <c r="A148" s="1" t="s">
        <v>165</v>
      </c>
      <c r="F148" s="3">
        <f>SUM(F13:F147)</f>
        <v>219305</v>
      </c>
      <c r="G148" s="2">
        <f>SUM(G13:G147)</f>
        <v>187336.04740412999</v>
      </c>
      <c r="H148" s="3">
        <f>SUM(H13:H147)</f>
        <v>230864</v>
      </c>
      <c r="I148" s="2">
        <f t="shared" ref="I148:K148" si="7">SUM(I13:I147)</f>
        <v>197210.04650102399</v>
      </c>
      <c r="J148" s="3">
        <f>SUM(J13:J147)</f>
        <v>174490</v>
      </c>
      <c r="K148" s="2">
        <f t="shared" si="7"/>
        <v>149053.90625633998</v>
      </c>
      <c r="L148" s="13">
        <f>SUM(L13:L147)</f>
        <v>624659</v>
      </c>
      <c r="M148" s="3">
        <f>SUM(M13:M147)</f>
        <v>624659</v>
      </c>
      <c r="N148" s="11"/>
      <c r="O148" s="2">
        <f>SUM(O13:O147)</f>
        <v>533600.00119045202</v>
      </c>
    </row>
    <row r="149" spans="1:16" x14ac:dyDescent="0.35">
      <c r="A149" s="1"/>
      <c r="F149" s="3"/>
      <c r="G149" s="2"/>
      <c r="H149" s="3"/>
      <c r="I149" s="2"/>
      <c r="J149" s="3"/>
      <c r="K149" s="2"/>
      <c r="L149" s="13"/>
      <c r="M149" s="3"/>
      <c r="N149" s="11"/>
      <c r="O149" s="2"/>
    </row>
    <row r="151" spans="1:16" x14ac:dyDescent="0.35">
      <c r="A151" s="1" t="s">
        <v>127</v>
      </c>
    </row>
    <row r="152" spans="1:16" x14ac:dyDescent="0.35">
      <c r="A152" t="s">
        <v>156</v>
      </c>
      <c r="O152" s="10">
        <v>200</v>
      </c>
    </row>
    <row r="153" spans="1:16" x14ac:dyDescent="0.35">
      <c r="A153" s="9" t="s">
        <v>157</v>
      </c>
      <c r="O153" s="10">
        <v>200</v>
      </c>
    </row>
    <row r="154" spans="1:16" x14ac:dyDescent="0.35">
      <c r="A154" s="9"/>
      <c r="O154" s="10"/>
    </row>
    <row r="155" spans="1:16" x14ac:dyDescent="0.35">
      <c r="A155" s="1" t="s">
        <v>164</v>
      </c>
      <c r="O155" s="12">
        <f>SUM(O148:O154)</f>
        <v>534000.00119045202</v>
      </c>
    </row>
    <row r="157" spans="1:16" x14ac:dyDescent="0.35">
      <c r="A157" s="1" t="s">
        <v>163</v>
      </c>
    </row>
    <row r="158" spans="1:16" x14ac:dyDescent="0.35">
      <c r="A158" s="1"/>
    </row>
    <row r="159" spans="1:16" x14ac:dyDescent="0.35">
      <c r="A159" s="9" t="s">
        <v>160</v>
      </c>
    </row>
    <row r="160" spans="1:16" x14ac:dyDescent="0.35">
      <c r="A160" s="1" t="s">
        <v>158</v>
      </c>
    </row>
    <row r="161" spans="1:1" x14ac:dyDescent="0.35">
      <c r="A161" s="9" t="s">
        <v>161</v>
      </c>
    </row>
    <row r="162" spans="1:1" x14ac:dyDescent="0.35">
      <c r="A162" s="9" t="s">
        <v>162</v>
      </c>
    </row>
    <row r="163" spans="1:1" x14ac:dyDescent="0.35">
      <c r="A163" s="1"/>
    </row>
    <row r="164" spans="1:1" x14ac:dyDescent="0.35">
      <c r="A164" t="s">
        <v>57</v>
      </c>
    </row>
    <row r="165" spans="1:1" x14ac:dyDescent="0.35">
      <c r="A165" s="1" t="s">
        <v>158</v>
      </c>
    </row>
    <row r="166" spans="1:1" x14ac:dyDescent="0.35">
      <c r="A166" s="9" t="s">
        <v>159</v>
      </c>
    </row>
  </sheetData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okousaineisto" ma:contentTypeID="0x010100C0195A1B6C5C44E9A6AB38BF336295CE005B58B1AE98F1B74B8D8AD4312158A3BA" ma:contentTypeVersion="29" ma:contentTypeDescription="Luo uusi asiakirja." ma:contentTypeScope="" ma:versionID="973ec735cefe4443a05df0b69fb3d7c7">
  <xsd:schema xmlns:xsd="http://www.w3.org/2001/XMLSchema" xmlns:xs="http://www.w3.org/2001/XMLSchema" xmlns:p="http://schemas.microsoft.com/office/2006/metadata/properties" xmlns:ns2="801a4ecc-5c06-4555-9dd1-0bf5b16740cf" xmlns:ns3="http://schemas.microsoft.com/sharepoint/v4" targetNamespace="http://schemas.microsoft.com/office/2006/metadata/properties" ma:root="true" ma:fieldsID="71dd70dfeac862e9f671fe4058e96f84" ns2:_="" ns3:_="">
    <xsd:import namespace="801a4ecc-5c06-4555-9dd1-0bf5b16740c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otku_ContainsPersonalData" minOccurs="0"/>
                <xsd:element ref="ns2:dotku_Publicity"/>
                <xsd:element ref="ns2:dotku_Description" minOccurs="0"/>
                <xsd:element ref="ns2:dotku_MeetingMaterialYear" minOccurs="0"/>
                <xsd:element ref="ns2:dotku_MeetingMaterialDate"/>
                <xsd:element ref="ns2:dotku_MeetingMaterialType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a4ecc-5c06-4555-9dd1-0bf5b16740cf" elementFormDefault="qualified">
    <xsd:import namespace="http://schemas.microsoft.com/office/2006/documentManagement/types"/>
    <xsd:import namespace="http://schemas.microsoft.com/office/infopath/2007/PartnerControls"/>
    <xsd:element name="dotku_ContainsPersonalData" ma:index="2" nillable="true" ma:displayName="Sisältää henkilötietoja" ma:default="" ma:description="Henkilötietolaki 3 § 1 mom" ma:format="Dropdown" ma:internalName="dotku_ContainsPersonalData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dotku_Publicity" ma:index="3" ma:displayName="Julkisuus" ma:default="Julkinen" ma:format="Dropdown" ma:internalName="dotku_Publicity">
      <xsd:simpleType>
        <xsd:restriction base="dms:Choice">
          <xsd:enumeration value="Julkinen"/>
          <xsd:enumeration value="Salassa pidettävä"/>
        </xsd:restriction>
      </xsd:simpleType>
    </xsd:element>
    <xsd:element name="dotku_Description" ma:index="4" nillable="true" ma:displayName="Kuvaus" ma:internalName="dotku_Description">
      <xsd:simpleType>
        <xsd:restriction base="dms:Note">
          <xsd:maxLength value="255"/>
        </xsd:restriction>
      </xsd:simpleType>
    </xsd:element>
    <xsd:element name="dotku_MeetingMaterialYear" ma:index="5" nillable="true" ma:displayName="Vuosi" ma:internalName="dotku_MeetingMaterialYear" ma:readOnly="false">
      <xsd:simpleType>
        <xsd:restriction base="dms:Number"/>
      </xsd:simpleType>
    </xsd:element>
    <xsd:element name="dotku_MeetingMaterialDate" ma:index="6" ma:displayName="Päätös-/kokouspvm" ma:format="DateOnly" ma:internalName="dotku_MeetingMaterialDate">
      <xsd:simpleType>
        <xsd:restriction base="dms:DateTime"/>
      </xsd:simpleType>
    </xsd:element>
    <xsd:element name="dotku_MeetingMaterialType" ma:index="7" ma:displayName="Kokousaineiston tyyppi" ma:format="Dropdown" ma:internalName="dotku_MeetingMaterialType" ma:readOnly="false">
      <xsd:simpleType>
        <xsd:restriction base="dms:Choice">
          <xsd:enumeration value="Asia-/esityslista"/>
          <xsd:enumeration value="Liite"/>
          <xsd:enumeration value="Muistio"/>
          <xsd:enumeration value="Oheismateriaali"/>
          <xsd:enumeration value="Oikaisuvaatimus"/>
          <xsd:enumeration value="Päätös"/>
          <xsd:enumeration value="Päätösehdotus"/>
          <xsd:enumeration value="Päätösesitys"/>
          <xsd:enumeration value="Päätöspöytäkirja"/>
          <xsd:enumeration value="Pöytäkirj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tku_MeetingMaterialDate xmlns="801a4ecc-5c06-4555-9dd1-0bf5b16740cf">2021-05-17T21:00:00+00:00</dotku_MeetingMaterialDate>
    <dotku_MeetingMaterialType xmlns="801a4ecc-5c06-4555-9dd1-0bf5b16740cf">Liite</dotku_MeetingMaterialType>
    <IconOverlay xmlns="http://schemas.microsoft.com/sharepoint/v4" xsi:nil="true"/>
    <dotku_MeetingMaterialYear xmlns="801a4ecc-5c06-4555-9dd1-0bf5b16740cf">2021</dotku_MeetingMaterialYear>
    <dotku_Description xmlns="801a4ecc-5c06-4555-9dd1-0bf5b16740cf">Valmis valmistelijalta</dotku_Description>
    <dotku_Publicity xmlns="801a4ecc-5c06-4555-9dd1-0bf5b16740cf">Julkinen</dotku_Publicity>
    <dotku_ContainsPersonalData xmlns="801a4ecc-5c06-4555-9dd1-0bf5b16740c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e907a47a-bef0-4de7-8dab-7bc0f3e3b801" ContentTypeId="0x010100C0195A1B6C5C44E9A6AB38BF336295CE" PreviousValue="false"/>
</file>

<file path=customXml/itemProps1.xml><?xml version="1.0" encoding="utf-8"?>
<ds:datastoreItem xmlns:ds="http://schemas.openxmlformats.org/officeDocument/2006/customXml" ds:itemID="{265E8B7C-A74F-45CA-A869-D0340D2A10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a4ecc-5c06-4555-9dd1-0bf5b16740cf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0F8D90-6CEB-4E81-AAF5-CFBA5327B907}">
  <ds:schemaRefs>
    <ds:schemaRef ds:uri="http://schemas.microsoft.com/office/2006/metadata/properties"/>
    <ds:schemaRef ds:uri="http://schemas.microsoft.com/office/infopath/2007/PartnerControls"/>
    <ds:schemaRef ds:uri="801a4ecc-5c06-4555-9dd1-0bf5b16740cf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7656922B-5765-4267-B5C4-3EEAD26CE68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CA96101-0895-4A66-9D2A-6533AB841DC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Päivi</dc:creator>
  <cp:lastModifiedBy>Siekkinen Jaana</cp:lastModifiedBy>
  <cp:lastPrinted>2021-05-04T10:05:41Z</cp:lastPrinted>
  <dcterms:created xsi:type="dcterms:W3CDTF">2020-04-03T06:10:11Z</dcterms:created>
  <dcterms:modified xsi:type="dcterms:W3CDTF">2021-05-10T11:21:49Z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0x010100C0195A1B6C5C44E9A6AB38BF336295CE005B58B1AE98F1B74B8D8AD4312158A3BA</vt:lpwstr>
  </property>
</Properties>
</file>