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17\25.4.2017\"/>
    </mc:Choice>
  </mc:AlternateContent>
  <bookViews>
    <workbookView xWindow="0" yWindow="0" windowWidth="28800" windowHeight="12480"/>
  </bookViews>
  <sheets>
    <sheet name="Seuraraportti" sheetId="1" r:id="rId1"/>
    <sheet name="Taul1" sheetId="2" r:id="rId2"/>
  </sheets>
  <calcPr calcId="152511"/>
</workbook>
</file>

<file path=xl/calcChain.xml><?xml version="1.0" encoding="utf-8"?>
<calcChain xmlns="http://schemas.openxmlformats.org/spreadsheetml/2006/main">
  <c r="L43" i="1" l="1"/>
  <c r="L42" i="1"/>
  <c r="L41" i="1"/>
  <c r="L40" i="1"/>
  <c r="L39" i="1"/>
  <c r="K39" i="1" s="1"/>
  <c r="L38" i="1"/>
  <c r="L37" i="1"/>
  <c r="L36" i="1"/>
  <c r="L35" i="1"/>
  <c r="L34" i="1"/>
  <c r="L33" i="1"/>
  <c r="L32" i="1"/>
  <c r="L31" i="1"/>
  <c r="L30" i="1"/>
  <c r="L29" i="1"/>
  <c r="K29" i="1" s="1"/>
  <c r="L28" i="1"/>
  <c r="K28" i="1" s="1"/>
  <c r="L27" i="1"/>
  <c r="L26" i="1"/>
  <c r="L25" i="1"/>
  <c r="L24" i="1"/>
  <c r="L23" i="1"/>
  <c r="L22" i="1"/>
  <c r="L21" i="1"/>
  <c r="K21" i="1" s="1"/>
  <c r="L20" i="1"/>
  <c r="L19" i="1"/>
  <c r="L18" i="1"/>
  <c r="K18" i="1" s="1"/>
  <c r="L17" i="1"/>
  <c r="L16" i="1"/>
  <c r="L15" i="1"/>
  <c r="L14" i="1"/>
  <c r="L13" i="1"/>
  <c r="L12" i="1"/>
  <c r="L11" i="1"/>
  <c r="K11" i="1" s="1"/>
  <c r="L10" i="1"/>
  <c r="L9" i="1"/>
  <c r="L45" i="1" l="1"/>
  <c r="J14" i="1"/>
  <c r="K14" i="1" s="1"/>
  <c r="F14" i="1" l="1"/>
  <c r="G14" i="1"/>
  <c r="F13" i="1" l="1"/>
  <c r="G13" i="1" s="1"/>
  <c r="F35" i="1"/>
  <c r="G35" i="1" s="1"/>
  <c r="F34" i="1"/>
  <c r="G34" i="1" s="1"/>
  <c r="F43" i="1"/>
  <c r="G43" i="1" s="1"/>
  <c r="F42" i="1"/>
  <c r="G42" i="1" s="1"/>
  <c r="F41" i="1"/>
  <c r="G41" i="1" s="1"/>
  <c r="F40" i="1"/>
  <c r="G40" i="1" s="1"/>
  <c r="F36" i="1"/>
  <c r="G36" i="1" s="1"/>
  <c r="F33" i="1"/>
  <c r="G33" i="1" s="1"/>
  <c r="F30" i="1"/>
  <c r="G30" i="1" s="1"/>
  <c r="F26" i="1"/>
  <c r="G26" i="1" s="1"/>
  <c r="G38" i="1"/>
  <c r="F37" i="1"/>
  <c r="G37" i="1" s="1"/>
  <c r="F31" i="1"/>
  <c r="G31" i="1" s="1"/>
  <c r="F27" i="1"/>
  <c r="G27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7" i="1"/>
  <c r="G17" i="1" s="1"/>
  <c r="F16" i="1"/>
  <c r="G16" i="1" s="1"/>
  <c r="F15" i="1"/>
  <c r="G15" i="1" s="1"/>
  <c r="F12" i="1"/>
  <c r="G12" i="1" s="1"/>
  <c r="F10" i="1"/>
  <c r="G10" i="1" s="1"/>
  <c r="E45" i="1"/>
  <c r="D45" i="1"/>
  <c r="F9" i="1"/>
  <c r="G9" i="1" s="1"/>
  <c r="J19" i="1" l="1"/>
  <c r="K19" i="1" s="1"/>
  <c r="J24" i="1"/>
  <c r="K24" i="1" s="1"/>
  <c r="J34" i="1"/>
  <c r="K34" i="1" s="1"/>
  <c r="J38" i="1"/>
  <c r="K38" i="1" s="1"/>
  <c r="J43" i="1"/>
  <c r="K43" i="1" s="1"/>
  <c r="J16" i="1"/>
  <c r="K16" i="1" s="1"/>
  <c r="J20" i="1"/>
  <c r="K20" i="1" s="1"/>
  <c r="J25" i="1"/>
  <c r="K25" i="1" s="1"/>
  <c r="J35" i="1"/>
  <c r="K35" i="1" s="1"/>
  <c r="J40" i="1"/>
  <c r="K40" i="1" s="1"/>
  <c r="J26" i="1"/>
  <c r="K26" i="1" s="1"/>
  <c r="J32" i="1"/>
  <c r="K32" i="1" s="1"/>
  <c r="J41" i="1"/>
  <c r="K41" i="1" s="1"/>
  <c r="J13" i="1"/>
  <c r="K13" i="1" s="1"/>
  <c r="J33" i="1"/>
  <c r="K33" i="1" s="1"/>
  <c r="J37" i="1"/>
  <c r="K37" i="1" s="1"/>
  <c r="J22" i="1"/>
  <c r="K22" i="1" s="1"/>
  <c r="J36" i="1"/>
  <c r="K36" i="1" s="1"/>
  <c r="J9" i="1"/>
  <c r="K9" i="1" s="1"/>
  <c r="J15" i="1"/>
  <c r="K15" i="1" s="1"/>
  <c r="J17" i="1"/>
  <c r="K17" i="1" s="1"/>
  <c r="J27" i="1"/>
  <c r="K27" i="1" s="1"/>
  <c r="J10" i="1"/>
  <c r="K10" i="1" s="1"/>
  <c r="J30" i="1"/>
  <c r="K30" i="1" s="1"/>
  <c r="J31" i="1"/>
  <c r="K31" i="1" s="1"/>
  <c r="J42" i="1"/>
  <c r="K42" i="1" s="1"/>
  <c r="J23" i="1"/>
  <c r="K23" i="1" s="1"/>
  <c r="J12" i="1" l="1"/>
  <c r="K12" i="1" s="1"/>
</calcChain>
</file>

<file path=xl/sharedStrings.xml><?xml version="1.0" encoding="utf-8"?>
<sst xmlns="http://schemas.openxmlformats.org/spreadsheetml/2006/main" count="74" uniqueCount="62">
  <si>
    <t>Saapunut</t>
  </si>
  <si>
    <t>Muokattu</t>
  </si>
  <si>
    <t>Ero</t>
  </si>
  <si>
    <t>ABC Nuorisotoiminta ry</t>
  </si>
  <si>
    <t>???</t>
  </si>
  <si>
    <t>Ikinuoret Eläkkeensaajat ry</t>
  </si>
  <si>
    <t>Iloski ry</t>
  </si>
  <si>
    <t>Lounais-Suomen Loma ja Virkistys ry</t>
  </si>
  <si>
    <t>Pohjoisen Turun Eläkkeensaajat ry</t>
  </si>
  <si>
    <t>Polioinvalidit ry Varsinais-Suomen osasto</t>
  </si>
  <si>
    <t>Telakka- ja Konepajaeläkeläiset ry</t>
  </si>
  <si>
    <t>Turun Eläkeläiset ry</t>
  </si>
  <si>
    <t>Turun Eläkkeensaajat ry</t>
  </si>
  <si>
    <t xml:space="preserve">Turun Lähimmäispalveluyhdistys ry </t>
  </si>
  <si>
    <t>Turun Seudun Psoriasisyhdistys ry</t>
  </si>
  <si>
    <t>Turun Seudun Selkäyhdistys ry</t>
  </si>
  <si>
    <t>Turun Seudun Vammaisjärjestöt TVJ ry</t>
  </si>
  <si>
    <t>Turun seudun AVH-yhdistys ry</t>
  </si>
  <si>
    <t>Turun seudun Kehitysvammaisten Tuki ry</t>
  </si>
  <si>
    <t>Valtion Eläkkeensaajat VES-Turku ry</t>
  </si>
  <si>
    <t>Varsinais-Suomen Aivovammayhdistys ry</t>
  </si>
  <si>
    <t>Varsinais-Suomen Näkövammaiset ry</t>
  </si>
  <si>
    <t>Varsinais-Suomen Sydänpiiri ry</t>
  </si>
  <si>
    <t>LIIKUNTAPALVELUKESKUS</t>
  </si>
  <si>
    <t>LIITE 1</t>
  </si>
  <si>
    <t>(Vammais- ja kansanterveystyön, eläkeläis-  ja maahanmuutttajayhdistykset)</t>
  </si>
  <si>
    <t>Yhdistys</t>
  </si>
  <si>
    <t>Eläkeliiton Turun yhdistys ry</t>
  </si>
  <si>
    <t>Lounais-Suomen Syöpäyhdistys ry</t>
  </si>
  <si>
    <t xml:space="preserve">Turun CP-yhdistys ry </t>
  </si>
  <si>
    <t>Turun Seudun Nivelyhdistys ry</t>
  </si>
  <si>
    <t>Turun Seudun Ilco ry</t>
  </si>
  <si>
    <t>Turun Kansalliset Seniorit ry</t>
  </si>
  <si>
    <t>Turun seudun Reumayhdisty ry</t>
  </si>
  <si>
    <t>Liikunta-</t>
  </si>
  <si>
    <t>suoritteet</t>
  </si>
  <si>
    <t>Muutos</t>
  </si>
  <si>
    <t>%</t>
  </si>
  <si>
    <t>Ehdotus €</t>
  </si>
  <si>
    <t>v. 2015</t>
  </si>
  <si>
    <t>euroina</t>
  </si>
  <si>
    <t>ei anonut</t>
  </si>
  <si>
    <t>Yhteensä</t>
  </si>
  <si>
    <t>v. 2016</t>
  </si>
  <si>
    <t>Länsi-Suomen Somaliseura ry</t>
  </si>
  <si>
    <t>Turun Seudun Invalidit ry</t>
  </si>
  <si>
    <t>Lounais-Suomen neuroyhdistys  ry</t>
  </si>
  <si>
    <t>Avustus</t>
  </si>
  <si>
    <t xml:space="preserve">V. 2016 liikuntasuoritearvo on: </t>
  </si>
  <si>
    <t>€</t>
  </si>
  <si>
    <t>MUUN YHDISTYSTOIMINNAN TOIMINTA-AVUSTUKSEN JAKOEHDOTUS v. 2017</t>
  </si>
  <si>
    <t>Sirius ry Kv. Nuorisoalotteiden yhdistys</t>
  </si>
  <si>
    <t>v. 2017</t>
  </si>
  <si>
    <t>Turun Mielenterveysyhdistys ITU ry</t>
  </si>
  <si>
    <t>Turun Työväen Eläkeläiset ry</t>
  </si>
  <si>
    <t>Turun seudun autismi- ja ADHD yhdistys Aisti ry</t>
  </si>
  <si>
    <t>Globaalinuoret ry</t>
  </si>
  <si>
    <t>Starttiavustus 200€:</t>
  </si>
  <si>
    <t>* Kansainvälinen taide- ja toimintakeskus ry</t>
  </si>
  <si>
    <t>V. 2016 liikuntasuoritearvo oli:</t>
  </si>
  <si>
    <t>Itä-Turun eläkkeensaajat ry</t>
  </si>
  <si>
    <t>40 00,00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</si>
</sst>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.m\.yyyy"/>
    <numFmt numFmtId="165" formatCode="#,##0.0000\ &quot;€&quot;;[Red]\-#,##0.0000\ &quot;€&quot;"/>
    <numFmt numFmtId="166" formatCode="0.0000"/>
    <numFmt numFmtId="167" formatCode="#,##0.0000_ ;[Red]\-#,##0.0000\ 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/>
    <xf numFmtId="0" fontId="0" fillId="0" borderId="0" xfId="0" applyFont="1"/>
    <xf numFmtId="0" fontId="4" fillId="0" borderId="1" xfId="0" applyFont="1" applyBorder="1"/>
    <xf numFmtId="3" fontId="0" fillId="0" borderId="0" xfId="0" applyNumberFormat="1"/>
    <xf numFmtId="4" fontId="0" fillId="0" borderId="0" xfId="0" applyNumberFormat="1"/>
    <xf numFmtId="164" fontId="1" fillId="2" borderId="0" xfId="0" applyNumberFormat="1" applyFont="1" applyFill="1" applyAlignment="1">
      <alignment vertical="top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3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/>
    <xf numFmtId="3" fontId="1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ill="1"/>
    <xf numFmtId="4" fontId="0" fillId="0" borderId="0" xfId="0" applyNumberFormat="1" applyFill="1"/>
    <xf numFmtId="167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4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4" workbookViewId="0">
      <selection activeCell="L6" sqref="L6"/>
    </sheetView>
  </sheetViews>
  <sheetFormatPr defaultRowHeight="15" x14ac:dyDescent="0.25"/>
  <cols>
    <col min="1" max="1" width="45.140625" customWidth="1"/>
    <col min="2" max="2" width="11.42578125" hidden="1" customWidth="1"/>
    <col min="3" max="3" width="11.85546875" hidden="1" customWidth="1"/>
    <col min="4" max="5" width="10.28515625" customWidth="1"/>
    <col min="6" max="6" width="7.85546875" customWidth="1"/>
    <col min="7" max="7" width="8" customWidth="1"/>
    <col min="8" max="8" width="4.7109375" hidden="1" customWidth="1"/>
    <col min="9" max="9" width="10.140625" customWidth="1"/>
    <col min="10" max="10" width="9.7109375" customWidth="1"/>
    <col min="11" max="11" width="7.85546875" customWidth="1"/>
    <col min="12" max="12" width="12.140625" customWidth="1"/>
  </cols>
  <sheetData>
    <row r="1" spans="1:14" x14ac:dyDescent="0.25">
      <c r="A1" t="s">
        <v>23</v>
      </c>
      <c r="L1" t="s">
        <v>24</v>
      </c>
    </row>
    <row r="3" spans="1:14" x14ac:dyDescent="0.25">
      <c r="A3" t="s">
        <v>50</v>
      </c>
    </row>
    <row r="4" spans="1:14" x14ac:dyDescent="0.25">
      <c r="A4" t="s">
        <v>25</v>
      </c>
    </row>
    <row r="6" spans="1:14" x14ac:dyDescent="0.25">
      <c r="A6" s="5" t="s">
        <v>26</v>
      </c>
      <c r="B6" s="6"/>
      <c r="C6" s="6"/>
      <c r="D6" s="14" t="s">
        <v>34</v>
      </c>
      <c r="E6" s="14" t="s">
        <v>34</v>
      </c>
      <c r="F6" s="14" t="s">
        <v>36</v>
      </c>
      <c r="G6" s="14" t="s">
        <v>36</v>
      </c>
      <c r="H6" s="15"/>
      <c r="I6" s="14" t="s">
        <v>47</v>
      </c>
      <c r="J6" s="14" t="s">
        <v>36</v>
      </c>
      <c r="K6" s="14" t="s">
        <v>36</v>
      </c>
      <c r="L6" s="16" t="s">
        <v>38</v>
      </c>
      <c r="M6" s="14"/>
    </row>
    <row r="7" spans="1:14" x14ac:dyDescent="0.25">
      <c r="A7" s="6"/>
      <c r="B7" s="6"/>
      <c r="C7" s="6"/>
      <c r="D7" s="14" t="s">
        <v>35</v>
      </c>
      <c r="E7" s="14" t="s">
        <v>35</v>
      </c>
      <c r="F7" s="14"/>
      <c r="G7" s="16" t="s">
        <v>37</v>
      </c>
      <c r="H7" s="15"/>
      <c r="I7" s="14" t="s">
        <v>43</v>
      </c>
      <c r="J7" s="14" t="s">
        <v>40</v>
      </c>
      <c r="K7" s="16" t="s">
        <v>37</v>
      </c>
      <c r="L7" s="16" t="s">
        <v>52</v>
      </c>
      <c r="M7" s="14"/>
    </row>
    <row r="8" spans="1:14" x14ac:dyDescent="0.25">
      <c r="A8" s="28"/>
      <c r="B8" s="7" t="s">
        <v>0</v>
      </c>
      <c r="C8" s="7" t="s">
        <v>1</v>
      </c>
      <c r="D8" s="17" t="s">
        <v>43</v>
      </c>
      <c r="E8" s="17" t="s">
        <v>39</v>
      </c>
      <c r="F8" s="17"/>
      <c r="G8" s="17"/>
      <c r="H8" s="17" t="s">
        <v>2</v>
      </c>
      <c r="I8" s="17"/>
      <c r="J8" s="17"/>
      <c r="K8" s="17"/>
      <c r="L8" s="17"/>
      <c r="M8" s="5"/>
      <c r="N8" s="5"/>
    </row>
    <row r="9" spans="1:14" x14ac:dyDescent="0.25">
      <c r="A9" s="29" t="s">
        <v>3</v>
      </c>
      <c r="B9" s="3">
        <v>42121.541574074072</v>
      </c>
      <c r="C9" s="3">
        <v>42121.623090277775</v>
      </c>
      <c r="D9" s="18">
        <v>7164</v>
      </c>
      <c r="E9" s="12">
        <v>11448</v>
      </c>
      <c r="F9" s="12">
        <f>D9-E9</f>
        <v>-4284</v>
      </c>
      <c r="G9" s="19">
        <f t="shared" ref="G9:G17" si="0">F9/D9*100</f>
        <v>-59.798994974874375</v>
      </c>
      <c r="H9" s="20"/>
      <c r="I9" s="19">
        <v>3618.63</v>
      </c>
      <c r="J9" s="19">
        <f>L9-I9</f>
        <v>-1562.4437940000003</v>
      </c>
      <c r="K9" s="19">
        <f>J9/L9*100</f>
        <v>-75.987465991200224</v>
      </c>
      <c r="L9" s="19">
        <f>D9*D47</f>
        <v>2056.1862059999999</v>
      </c>
      <c r="M9" s="11"/>
    </row>
    <row r="10" spans="1:14" x14ac:dyDescent="0.25">
      <c r="A10" s="29" t="s">
        <v>27</v>
      </c>
      <c r="B10" s="3">
        <v>42049.619537037041</v>
      </c>
      <c r="C10" s="3">
        <v>42114.44263888889</v>
      </c>
      <c r="D10" s="18">
        <v>1088</v>
      </c>
      <c r="E10" s="12">
        <v>1207</v>
      </c>
      <c r="F10" s="12">
        <f t="shared" ref="F10:F17" si="1">D10-E10</f>
        <v>-119</v>
      </c>
      <c r="G10" s="19">
        <f t="shared" si="0"/>
        <v>-10.9375</v>
      </c>
      <c r="H10" s="20"/>
      <c r="I10" s="19">
        <v>381.52</v>
      </c>
      <c r="J10" s="19">
        <f t="shared" ref="J10:J43" si="2">L10-I10</f>
        <v>-69.246047999999973</v>
      </c>
      <c r="K10" s="19">
        <f t="shared" ref="K10:K43" si="3">J10/L10*100</f>
        <v>-22.17477556373321</v>
      </c>
      <c r="L10" s="19">
        <f>D10*D47</f>
        <v>312.27395200000001</v>
      </c>
      <c r="M10" s="11"/>
    </row>
    <row r="11" spans="1:14" x14ac:dyDescent="0.25">
      <c r="A11" s="30" t="s">
        <v>56</v>
      </c>
      <c r="B11" s="3"/>
      <c r="C11" s="3"/>
      <c r="D11" s="18">
        <v>8540</v>
      </c>
      <c r="E11" s="21" t="s">
        <v>41</v>
      </c>
      <c r="F11" s="12">
        <v>0</v>
      </c>
      <c r="G11" s="19">
        <v>0</v>
      </c>
      <c r="H11" s="20"/>
      <c r="I11" s="19">
        <v>0</v>
      </c>
      <c r="J11" s="19">
        <v>0</v>
      </c>
      <c r="K11" s="19">
        <f t="shared" si="3"/>
        <v>0</v>
      </c>
      <c r="L11" s="19">
        <f>D11*D47</f>
        <v>2451.1209100000001</v>
      </c>
      <c r="M11" s="11"/>
    </row>
    <row r="12" spans="1:14" x14ac:dyDescent="0.25">
      <c r="A12" s="1" t="s">
        <v>5</v>
      </c>
      <c r="B12" s="3">
        <v>42052.404803240737</v>
      </c>
      <c r="C12" s="3">
        <v>42116.613657407404</v>
      </c>
      <c r="D12" s="18">
        <v>1888</v>
      </c>
      <c r="E12" s="12">
        <v>1816</v>
      </c>
      <c r="F12" s="12">
        <f t="shared" si="1"/>
        <v>72</v>
      </c>
      <c r="G12" s="19">
        <f t="shared" si="0"/>
        <v>3.8135593220338984</v>
      </c>
      <c r="H12" s="20"/>
      <c r="I12" s="19">
        <v>574.03</v>
      </c>
      <c r="J12" s="19">
        <f t="shared" si="2"/>
        <v>-32.142847999999958</v>
      </c>
      <c r="K12" s="19">
        <f t="shared" si="3"/>
        <v>-5.9316497690279171</v>
      </c>
      <c r="L12" s="19">
        <f>D12*D47</f>
        <v>541.88715200000001</v>
      </c>
      <c r="M12" s="11"/>
    </row>
    <row r="13" spans="1:14" x14ac:dyDescent="0.25">
      <c r="A13" s="1" t="s">
        <v>6</v>
      </c>
      <c r="B13" s="3">
        <v>41984.577557870369</v>
      </c>
      <c r="C13" s="3">
        <v>42121.5075462963</v>
      </c>
      <c r="D13" s="18">
        <v>880</v>
      </c>
      <c r="E13" s="12">
        <v>420</v>
      </c>
      <c r="F13" s="12">
        <f t="shared" si="1"/>
        <v>460</v>
      </c>
      <c r="G13" s="19">
        <f t="shared" si="0"/>
        <v>52.272727272727273</v>
      </c>
      <c r="H13" s="20"/>
      <c r="I13" s="19">
        <v>132.76</v>
      </c>
      <c r="J13" s="19">
        <f t="shared" si="2"/>
        <v>119.81452000000002</v>
      </c>
      <c r="K13" s="19">
        <f t="shared" si="3"/>
        <v>47.437294941706718</v>
      </c>
      <c r="L13" s="19">
        <f>D13*D47</f>
        <v>252.57452000000001</v>
      </c>
      <c r="M13" s="11"/>
    </row>
    <row r="14" spans="1:14" x14ac:dyDescent="0.25">
      <c r="A14" s="1" t="s">
        <v>60</v>
      </c>
      <c r="B14" s="3"/>
      <c r="C14" s="3"/>
      <c r="D14" s="18">
        <v>600</v>
      </c>
      <c r="E14" s="12">
        <v>640</v>
      </c>
      <c r="F14" s="12">
        <f t="shared" si="1"/>
        <v>-40</v>
      </c>
      <c r="G14" s="19">
        <f t="shared" si="0"/>
        <v>-6.666666666666667</v>
      </c>
      <c r="H14" s="20"/>
      <c r="I14" s="19">
        <v>202.3</v>
      </c>
      <c r="J14" s="19">
        <f t="shared" si="2"/>
        <v>-30.090100000000007</v>
      </c>
      <c r="K14" s="19">
        <f t="shared" si="3"/>
        <v>-17.472921127066449</v>
      </c>
      <c r="L14" s="19">
        <f>D14*D47</f>
        <v>172.2099</v>
      </c>
      <c r="M14" s="11"/>
    </row>
    <row r="15" spans="1:14" x14ac:dyDescent="0.25">
      <c r="A15" s="1" t="s">
        <v>7</v>
      </c>
      <c r="B15" s="3">
        <v>42060.444953703707</v>
      </c>
      <c r="C15" s="3">
        <v>42114.620578703703</v>
      </c>
      <c r="D15" s="18">
        <v>1008</v>
      </c>
      <c r="E15" s="12">
        <v>1044</v>
      </c>
      <c r="F15" s="12">
        <f t="shared" si="1"/>
        <v>-36</v>
      </c>
      <c r="G15" s="19">
        <f t="shared" si="0"/>
        <v>-3.5714285714285712</v>
      </c>
      <c r="H15" s="20"/>
      <c r="I15" s="19">
        <v>330</v>
      </c>
      <c r="J15" s="19">
        <f t="shared" si="2"/>
        <v>-40.687367999999992</v>
      </c>
      <c r="K15" s="19">
        <f t="shared" si="3"/>
        <v>-14.063460595802809</v>
      </c>
      <c r="L15" s="19">
        <f>D15*D47</f>
        <v>289.31263200000001</v>
      </c>
      <c r="M15" s="11"/>
    </row>
    <row r="16" spans="1:14" x14ac:dyDescent="0.25">
      <c r="A16" s="1" t="s">
        <v>46</v>
      </c>
      <c r="B16" s="3">
        <v>42060.634409722225</v>
      </c>
      <c r="C16" s="3">
        <v>42118.369710648149</v>
      </c>
      <c r="D16" s="18">
        <v>2148</v>
      </c>
      <c r="E16" s="12">
        <v>2452</v>
      </c>
      <c r="F16" s="12">
        <f t="shared" si="1"/>
        <v>-304</v>
      </c>
      <c r="G16" s="19">
        <f t="shared" si="0"/>
        <v>-14.152700186219738</v>
      </c>
      <c r="H16" s="20"/>
      <c r="I16" s="19">
        <v>775.06</v>
      </c>
      <c r="J16" s="19">
        <f t="shared" si="2"/>
        <v>-158.54855799999996</v>
      </c>
      <c r="K16" s="19">
        <f t="shared" si="3"/>
        <v>-25.717050357680137</v>
      </c>
      <c r="L16" s="19">
        <f>D16*D47</f>
        <v>616.51144199999999</v>
      </c>
      <c r="M16" s="11"/>
    </row>
    <row r="17" spans="1:16" x14ac:dyDescent="0.25">
      <c r="A17" s="1" t="s">
        <v>28</v>
      </c>
      <c r="B17" s="3">
        <v>42061.43550925926</v>
      </c>
      <c r="C17" s="3">
        <v>42114.610972222225</v>
      </c>
      <c r="D17" s="18">
        <v>2988</v>
      </c>
      <c r="E17" s="12">
        <v>3384</v>
      </c>
      <c r="F17" s="12">
        <f t="shared" si="1"/>
        <v>-396</v>
      </c>
      <c r="G17" s="19">
        <f t="shared" si="0"/>
        <v>-13.253012048192772</v>
      </c>
      <c r="H17" s="20"/>
      <c r="I17" s="19">
        <v>1069.6600000000001</v>
      </c>
      <c r="J17" s="19">
        <f t="shared" si="2"/>
        <v>-212.05469800000003</v>
      </c>
      <c r="K17" s="19">
        <f t="shared" si="3"/>
        <v>-24.726374417867113</v>
      </c>
      <c r="L17" s="19">
        <f>D17*D47</f>
        <v>857.60530200000005</v>
      </c>
      <c r="M17" s="11"/>
    </row>
    <row r="18" spans="1:16" x14ac:dyDescent="0.25">
      <c r="A18" s="4" t="s">
        <v>44</v>
      </c>
      <c r="B18" s="31"/>
      <c r="C18" s="31"/>
      <c r="D18" s="18">
        <v>14312</v>
      </c>
      <c r="E18" s="12">
        <v>12924</v>
      </c>
      <c r="F18" s="12">
        <v>0</v>
      </c>
      <c r="G18" s="19">
        <v>0</v>
      </c>
      <c r="H18" s="20"/>
      <c r="I18" s="19">
        <v>4085.19</v>
      </c>
      <c r="J18" s="19">
        <v>0</v>
      </c>
      <c r="K18" s="19">
        <f t="shared" si="3"/>
        <v>0</v>
      </c>
      <c r="L18" s="19">
        <f>D18*D47</f>
        <v>4107.7801479999998</v>
      </c>
      <c r="M18" s="27"/>
      <c r="N18" s="12"/>
    </row>
    <row r="19" spans="1:16" x14ac:dyDescent="0.25">
      <c r="A19" s="4" t="s">
        <v>8</v>
      </c>
      <c r="B19" s="3">
        <v>42057.500821759262</v>
      </c>
      <c r="C19" s="3">
        <v>42116.419085648151</v>
      </c>
      <c r="D19" s="18">
        <v>1400</v>
      </c>
      <c r="E19" s="12">
        <v>924</v>
      </c>
      <c r="F19" s="12">
        <f t="shared" ref="F19:F27" si="4">D19-E19</f>
        <v>476</v>
      </c>
      <c r="G19" s="19">
        <f t="shared" ref="G19:G30" si="5">F19/D19*100</f>
        <v>34</v>
      </c>
      <c r="H19" s="20"/>
      <c r="I19" s="19">
        <v>292.07</v>
      </c>
      <c r="J19" s="19">
        <f t="shared" si="2"/>
        <v>109.75310000000002</v>
      </c>
      <c r="K19" s="19">
        <f t="shared" si="3"/>
        <v>27.313785593710271</v>
      </c>
      <c r="L19" s="19">
        <f>D19*D47</f>
        <v>401.82310000000001</v>
      </c>
      <c r="M19" s="11"/>
    </row>
    <row r="20" spans="1:16" x14ac:dyDescent="0.25">
      <c r="A20" s="13" t="s">
        <v>9</v>
      </c>
      <c r="B20" s="3">
        <v>42062.366030092591</v>
      </c>
      <c r="C20" s="2" t="s">
        <v>4</v>
      </c>
      <c r="D20" s="18">
        <v>840</v>
      </c>
      <c r="E20" s="12">
        <v>396</v>
      </c>
      <c r="F20" s="12">
        <f t="shared" si="4"/>
        <v>444</v>
      </c>
      <c r="G20" s="19">
        <f t="shared" si="5"/>
        <v>52.857142857142861</v>
      </c>
      <c r="H20" s="20"/>
      <c r="I20" s="19">
        <v>125.17</v>
      </c>
      <c r="J20" s="19">
        <f t="shared" si="2"/>
        <v>115.92386</v>
      </c>
      <c r="K20" s="19">
        <f t="shared" si="3"/>
        <v>48.082460498994045</v>
      </c>
      <c r="L20" s="19">
        <f>D20*D47</f>
        <v>241.09386000000001</v>
      </c>
      <c r="M20" s="11"/>
      <c r="O20" s="9"/>
    </row>
    <row r="21" spans="1:16" x14ac:dyDescent="0.25">
      <c r="A21" s="13" t="s">
        <v>51</v>
      </c>
      <c r="B21" s="3"/>
      <c r="C21" s="2"/>
      <c r="D21" s="18">
        <v>4200</v>
      </c>
      <c r="E21" s="21" t="s">
        <v>41</v>
      </c>
      <c r="F21" s="12">
        <v>0</v>
      </c>
      <c r="G21" s="19">
        <v>0</v>
      </c>
      <c r="H21" s="20"/>
      <c r="I21" s="19">
        <v>0</v>
      </c>
      <c r="J21" s="19">
        <v>0</v>
      </c>
      <c r="K21" s="19">
        <f t="shared" si="3"/>
        <v>0</v>
      </c>
      <c r="L21" s="19">
        <f>D21*D47</f>
        <v>1205.4693</v>
      </c>
      <c r="M21" s="11"/>
      <c r="O21" s="9"/>
    </row>
    <row r="22" spans="1:16" x14ac:dyDescent="0.25">
      <c r="A22" s="1" t="s">
        <v>10</v>
      </c>
      <c r="B22" s="3">
        <v>42057.770856481482</v>
      </c>
      <c r="C22" s="3">
        <v>42116.407546296294</v>
      </c>
      <c r="D22" s="18">
        <v>2276</v>
      </c>
      <c r="E22" s="12">
        <v>2164</v>
      </c>
      <c r="F22" s="12">
        <f t="shared" si="4"/>
        <v>112</v>
      </c>
      <c r="G22" s="19">
        <f t="shared" si="5"/>
        <v>4.9209138840070299</v>
      </c>
      <c r="H22" s="20"/>
      <c r="I22" s="19">
        <v>684.03</v>
      </c>
      <c r="J22" s="19">
        <f t="shared" si="2"/>
        <v>-30.780445999999984</v>
      </c>
      <c r="K22" s="19">
        <f t="shared" si="3"/>
        <v>-4.7118969789606595</v>
      </c>
      <c r="L22" s="19">
        <f>D22*D47</f>
        <v>653.24955399999999</v>
      </c>
      <c r="M22" s="11"/>
    </row>
    <row r="23" spans="1:16" x14ac:dyDescent="0.25">
      <c r="A23" s="4" t="s">
        <v>29</v>
      </c>
      <c r="B23" s="3">
        <v>42061.662511574075</v>
      </c>
      <c r="C23" s="3">
        <v>42114.458379629628</v>
      </c>
      <c r="D23" s="18">
        <v>860</v>
      </c>
      <c r="E23" s="12">
        <v>1366</v>
      </c>
      <c r="F23" s="12">
        <f t="shared" si="4"/>
        <v>-506</v>
      </c>
      <c r="G23" s="19">
        <f t="shared" si="5"/>
        <v>-58.837209302325576</v>
      </c>
      <c r="H23" s="20"/>
      <c r="I23" s="19">
        <v>431.78</v>
      </c>
      <c r="J23" s="19">
        <f t="shared" si="2"/>
        <v>-184.94580999999997</v>
      </c>
      <c r="K23" s="19">
        <f t="shared" si="3"/>
        <v>-74.927144412206417</v>
      </c>
      <c r="L23" s="19">
        <f>D23*D47</f>
        <v>246.83419000000001</v>
      </c>
      <c r="M23" s="11"/>
    </row>
    <row r="24" spans="1:16" x14ac:dyDescent="0.25">
      <c r="A24" s="1" t="s">
        <v>11</v>
      </c>
      <c r="B24" s="3">
        <v>42046.452256944445</v>
      </c>
      <c r="C24" s="3">
        <v>42114.578321759262</v>
      </c>
      <c r="D24" s="18">
        <v>3360</v>
      </c>
      <c r="E24" s="12">
        <v>2944</v>
      </c>
      <c r="F24" s="12">
        <f t="shared" si="4"/>
        <v>416</v>
      </c>
      <c r="G24" s="19">
        <f t="shared" si="5"/>
        <v>12.380952380952381</v>
      </c>
      <c r="H24" s="20"/>
      <c r="I24" s="19">
        <v>930.58</v>
      </c>
      <c r="J24" s="19">
        <f t="shared" si="2"/>
        <v>33.795439999999985</v>
      </c>
      <c r="K24" s="19">
        <f t="shared" si="3"/>
        <v>3.5043862170525601</v>
      </c>
      <c r="L24" s="19">
        <f>D24*D47</f>
        <v>964.37544000000003</v>
      </c>
      <c r="M24" s="11"/>
    </row>
    <row r="25" spans="1:16" x14ac:dyDescent="0.25">
      <c r="A25" s="1" t="s">
        <v>12</v>
      </c>
      <c r="B25" s="3">
        <v>42059.7031712963</v>
      </c>
      <c r="C25" s="3">
        <v>42114.643726851849</v>
      </c>
      <c r="D25" s="18">
        <v>4588</v>
      </c>
      <c r="E25" s="12">
        <v>5856</v>
      </c>
      <c r="F25" s="12">
        <f t="shared" si="4"/>
        <v>-1268</v>
      </c>
      <c r="G25" s="19">
        <f t="shared" si="5"/>
        <v>-27.637314734088932</v>
      </c>
      <c r="H25" s="20"/>
      <c r="I25" s="19">
        <v>1851.04</v>
      </c>
      <c r="J25" s="19">
        <f t="shared" si="2"/>
        <v>-534.20829800000001</v>
      </c>
      <c r="K25" s="19">
        <f t="shared" si="3"/>
        <v>-40.567697237896546</v>
      </c>
      <c r="L25" s="19">
        <f>D25*D47</f>
        <v>1316.831702</v>
      </c>
      <c r="M25" s="11"/>
    </row>
    <row r="26" spans="1:16" x14ac:dyDescent="0.25">
      <c r="A26" s="1" t="s">
        <v>32</v>
      </c>
      <c r="B26" s="3">
        <v>42051.710486111115</v>
      </c>
      <c r="C26" s="3">
        <v>42116.660381944443</v>
      </c>
      <c r="D26" s="18">
        <v>1444</v>
      </c>
      <c r="E26" s="12">
        <v>1952</v>
      </c>
      <c r="F26" s="12">
        <f t="shared" si="4"/>
        <v>-508</v>
      </c>
      <c r="G26" s="19">
        <f t="shared" si="5"/>
        <v>-35.180055401662052</v>
      </c>
      <c r="H26" s="20"/>
      <c r="I26" s="19">
        <v>617.01</v>
      </c>
      <c r="J26" s="19">
        <f t="shared" si="2"/>
        <v>-202.55817400000001</v>
      </c>
      <c r="K26" s="19">
        <f t="shared" si="3"/>
        <v>-48.873755957344969</v>
      </c>
      <c r="L26" s="19">
        <f>D26*D47</f>
        <v>414.45182599999998</v>
      </c>
      <c r="M26" s="11"/>
      <c r="O26" s="8"/>
      <c r="P26" s="8"/>
    </row>
    <row r="27" spans="1:16" x14ac:dyDescent="0.25">
      <c r="A27" s="1" t="s">
        <v>13</v>
      </c>
      <c r="B27" s="3">
        <v>42031.61824074074</v>
      </c>
      <c r="C27" s="3">
        <v>42121.398206018515</v>
      </c>
      <c r="D27" s="18">
        <v>9096</v>
      </c>
      <c r="E27" s="12">
        <v>12824</v>
      </c>
      <c r="F27" s="12">
        <f t="shared" si="4"/>
        <v>-3728</v>
      </c>
      <c r="G27" s="19">
        <f t="shared" si="5"/>
        <v>-40.985048372911173</v>
      </c>
      <c r="H27" s="20"/>
      <c r="I27" s="19">
        <v>4053.58</v>
      </c>
      <c r="J27" s="19">
        <f t="shared" si="2"/>
        <v>-1442.8779159999999</v>
      </c>
      <c r="K27" s="19">
        <f t="shared" si="3"/>
        <v>-55.267811859608564</v>
      </c>
      <c r="L27" s="19">
        <f>D27*D47</f>
        <v>2610.702084</v>
      </c>
      <c r="M27" s="11"/>
    </row>
    <row r="28" spans="1:16" x14ac:dyDescent="0.25">
      <c r="A28" s="1" t="s">
        <v>53</v>
      </c>
      <c r="B28" s="3"/>
      <c r="C28" s="3"/>
      <c r="D28" s="18">
        <v>732</v>
      </c>
      <c r="E28" s="21" t="s">
        <v>41</v>
      </c>
      <c r="F28" s="12">
        <v>0</v>
      </c>
      <c r="G28" s="19">
        <v>0</v>
      </c>
      <c r="H28" s="20"/>
      <c r="I28" s="19">
        <v>0</v>
      </c>
      <c r="J28" s="19">
        <v>0</v>
      </c>
      <c r="K28" s="19">
        <f t="shared" si="3"/>
        <v>0</v>
      </c>
      <c r="L28" s="19">
        <f>D28*D47</f>
        <v>210.09607800000001</v>
      </c>
      <c r="M28" s="11"/>
    </row>
    <row r="29" spans="1:16" x14ac:dyDescent="0.25">
      <c r="A29" s="1" t="s">
        <v>55</v>
      </c>
      <c r="B29" s="3"/>
      <c r="C29" s="3"/>
      <c r="D29" s="18">
        <v>1344</v>
      </c>
      <c r="E29" s="21" t="s">
        <v>41</v>
      </c>
      <c r="F29" s="12">
        <v>0</v>
      </c>
      <c r="G29" s="19">
        <v>0</v>
      </c>
      <c r="H29" s="20"/>
      <c r="I29" s="19">
        <v>0</v>
      </c>
      <c r="J29" s="19">
        <v>0</v>
      </c>
      <c r="K29" s="19">
        <f t="shared" si="3"/>
        <v>0</v>
      </c>
      <c r="L29" s="19">
        <f>D29*D47</f>
        <v>385.75017600000001</v>
      </c>
      <c r="M29" s="11"/>
    </row>
    <row r="30" spans="1:16" x14ac:dyDescent="0.25">
      <c r="A30" s="4" t="s">
        <v>17</v>
      </c>
      <c r="B30" s="3">
        <v>42061.811076388891</v>
      </c>
      <c r="C30" s="3">
        <v>42114.553576388891</v>
      </c>
      <c r="D30" s="18">
        <v>5884</v>
      </c>
      <c r="E30" s="12">
        <v>4656</v>
      </c>
      <c r="F30" s="12">
        <f>D30-E30</f>
        <v>1228</v>
      </c>
      <c r="G30" s="19">
        <f t="shared" si="5"/>
        <v>20.87015635622026</v>
      </c>
      <c r="H30" s="20"/>
      <c r="I30" s="19">
        <v>1471.73</v>
      </c>
      <c r="J30" s="19">
        <f t="shared" si="2"/>
        <v>217.07508600000006</v>
      </c>
      <c r="K30" s="19">
        <f t="shared" si="3"/>
        <v>12.853767897759639</v>
      </c>
      <c r="L30" s="19">
        <f>D30*D47</f>
        <v>1688.8050860000001</v>
      </c>
      <c r="M30" s="11"/>
    </row>
    <row r="31" spans="1:16" x14ac:dyDescent="0.25">
      <c r="A31" s="1" t="s">
        <v>31</v>
      </c>
      <c r="B31" s="3">
        <v>42050.816828703704</v>
      </c>
      <c r="C31" s="3">
        <v>42114.663541666669</v>
      </c>
      <c r="D31" s="18">
        <v>864</v>
      </c>
      <c r="E31" s="12">
        <v>864</v>
      </c>
      <c r="F31" s="12">
        <f t="shared" ref="F31:F37" si="6">D31-E31</f>
        <v>0</v>
      </c>
      <c r="G31" s="19">
        <f t="shared" ref="G31:G41" si="7">F31/D31*100</f>
        <v>0</v>
      </c>
      <c r="H31" s="20"/>
      <c r="I31" s="19">
        <v>273.10000000000002</v>
      </c>
      <c r="J31" s="19">
        <f t="shared" si="2"/>
        <v>-25.117744000000016</v>
      </c>
      <c r="K31" s="19">
        <f t="shared" si="3"/>
        <v>-10.128847283331439</v>
      </c>
      <c r="L31" s="19">
        <f>D31*D47</f>
        <v>247.98225600000001</v>
      </c>
      <c r="M31" s="11"/>
    </row>
    <row r="32" spans="1:16" x14ac:dyDescent="0.25">
      <c r="A32" s="1" t="s">
        <v>45</v>
      </c>
      <c r="B32" s="3"/>
      <c r="C32" s="3"/>
      <c r="D32" s="18">
        <v>540</v>
      </c>
      <c r="E32" s="12">
        <v>2160</v>
      </c>
      <c r="F32" s="12">
        <v>0</v>
      </c>
      <c r="G32" s="19">
        <v>0</v>
      </c>
      <c r="H32" s="20"/>
      <c r="I32" s="19">
        <v>682.76</v>
      </c>
      <c r="J32" s="19">
        <f t="shared" si="2"/>
        <v>-527.77108999999996</v>
      </c>
      <c r="K32" s="19">
        <f t="shared" si="3"/>
        <v>-340.52184120786444</v>
      </c>
      <c r="L32" s="19">
        <f>D32*D47</f>
        <v>154.98891</v>
      </c>
      <c r="M32" s="11"/>
    </row>
    <row r="33" spans="1:13" x14ac:dyDescent="0.25">
      <c r="A33" s="1" t="s">
        <v>18</v>
      </c>
      <c r="B33" s="3">
        <v>42043.728831018518</v>
      </c>
      <c r="C33" s="3">
        <v>42118.421273148146</v>
      </c>
      <c r="D33" s="18">
        <v>4400</v>
      </c>
      <c r="E33" s="12">
        <v>3148</v>
      </c>
      <c r="F33" s="12">
        <f t="shared" si="6"/>
        <v>1252</v>
      </c>
      <c r="G33" s="19">
        <f t="shared" si="7"/>
        <v>28.454545454545453</v>
      </c>
      <c r="H33" s="20"/>
      <c r="I33" s="19">
        <v>995.06</v>
      </c>
      <c r="J33" s="19">
        <f t="shared" si="2"/>
        <v>267.8126000000002</v>
      </c>
      <c r="K33" s="19">
        <f t="shared" si="3"/>
        <v>21.206620525300824</v>
      </c>
      <c r="L33" s="19">
        <f>D33*D47</f>
        <v>1262.8726000000001</v>
      </c>
      <c r="M33" s="11"/>
    </row>
    <row r="34" spans="1:13" x14ac:dyDescent="0.25">
      <c r="A34" s="4" t="s">
        <v>30</v>
      </c>
      <c r="B34" s="10">
        <v>42053.615798611114</v>
      </c>
      <c r="C34" s="10">
        <v>42123.53019675926</v>
      </c>
      <c r="D34" s="18">
        <v>22664</v>
      </c>
      <c r="E34" s="12">
        <v>21044</v>
      </c>
      <c r="F34" s="12">
        <f t="shared" si="6"/>
        <v>1620</v>
      </c>
      <c r="G34" s="19">
        <f t="shared" si="7"/>
        <v>7.1478997529121067</v>
      </c>
      <c r="H34" s="20"/>
      <c r="I34" s="19">
        <v>6651.86</v>
      </c>
      <c r="J34" s="19">
        <f t="shared" si="2"/>
        <v>-146.9180439999991</v>
      </c>
      <c r="K34" s="19">
        <f t="shared" si="3"/>
        <v>-2.2585604144320683</v>
      </c>
      <c r="L34" s="19">
        <f>D34*D47</f>
        <v>6504.9419560000006</v>
      </c>
      <c r="M34" s="11"/>
    </row>
    <row r="35" spans="1:13" x14ac:dyDescent="0.25">
      <c r="A35" s="4" t="s">
        <v>14</v>
      </c>
      <c r="B35" s="10">
        <v>42047.451319444444</v>
      </c>
      <c r="C35" s="10">
        <v>42116.546006944445</v>
      </c>
      <c r="D35" s="18">
        <v>540</v>
      </c>
      <c r="E35" s="12">
        <v>540</v>
      </c>
      <c r="F35" s="12">
        <f t="shared" si="6"/>
        <v>0</v>
      </c>
      <c r="G35" s="19">
        <f t="shared" si="7"/>
        <v>0</v>
      </c>
      <c r="H35" s="20"/>
      <c r="I35" s="19">
        <v>170.69</v>
      </c>
      <c r="J35" s="19">
        <f t="shared" si="2"/>
        <v>-15.701089999999994</v>
      </c>
      <c r="K35" s="19">
        <f t="shared" si="3"/>
        <v>-10.130460301966117</v>
      </c>
      <c r="L35" s="19">
        <f>D35*D47</f>
        <v>154.98891</v>
      </c>
      <c r="M35" s="11"/>
    </row>
    <row r="36" spans="1:13" x14ac:dyDescent="0.25">
      <c r="A36" s="1" t="s">
        <v>33</v>
      </c>
      <c r="B36" s="3">
        <v>42051.589444444442</v>
      </c>
      <c r="C36" s="3">
        <v>42116.564525462964</v>
      </c>
      <c r="D36" s="18">
        <v>10500</v>
      </c>
      <c r="E36" s="12">
        <v>6892</v>
      </c>
      <c r="F36" s="12">
        <f t="shared" si="6"/>
        <v>3608</v>
      </c>
      <c r="G36" s="19">
        <f t="shared" si="7"/>
        <v>34.361904761904761</v>
      </c>
      <c r="H36" s="20"/>
      <c r="I36" s="19">
        <v>2178.5100000000002</v>
      </c>
      <c r="J36" s="19">
        <f t="shared" si="2"/>
        <v>835.16325000000006</v>
      </c>
      <c r="K36" s="19">
        <f t="shared" si="3"/>
        <v>27.712468496709125</v>
      </c>
      <c r="L36" s="19">
        <f>D36*D47</f>
        <v>3013.6732500000003</v>
      </c>
      <c r="M36" s="11"/>
    </row>
    <row r="37" spans="1:13" x14ac:dyDescent="0.25">
      <c r="A37" s="1" t="s">
        <v>15</v>
      </c>
      <c r="B37" s="3">
        <v>42042.436967592592</v>
      </c>
      <c r="C37" s="3">
        <v>42062.473194444443</v>
      </c>
      <c r="D37" s="18">
        <v>6660</v>
      </c>
      <c r="E37" s="12">
        <v>6428</v>
      </c>
      <c r="F37" s="12">
        <f t="shared" si="6"/>
        <v>232</v>
      </c>
      <c r="G37" s="19">
        <f t="shared" si="7"/>
        <v>3.4834834834834836</v>
      </c>
      <c r="H37" s="20"/>
      <c r="I37" s="19">
        <v>2031.85</v>
      </c>
      <c r="J37" s="19">
        <f t="shared" si="2"/>
        <v>-120.32010999999989</v>
      </c>
      <c r="K37" s="19">
        <f t="shared" si="3"/>
        <v>-6.2944404180883557</v>
      </c>
      <c r="L37" s="19">
        <f>D37*D47</f>
        <v>1911.52989</v>
      </c>
      <c r="M37" s="11"/>
    </row>
    <row r="38" spans="1:13" x14ac:dyDescent="0.25">
      <c r="A38" s="1" t="s">
        <v>16</v>
      </c>
      <c r="B38" s="3">
        <v>42059.586516203701</v>
      </c>
      <c r="C38" s="3">
        <v>42114.655810185184</v>
      </c>
      <c r="D38" s="18">
        <v>540</v>
      </c>
      <c r="E38" s="22">
        <v>504</v>
      </c>
      <c r="F38" s="12">
        <v>0</v>
      </c>
      <c r="G38" s="12">
        <f t="shared" si="7"/>
        <v>0</v>
      </c>
      <c r="H38" s="20"/>
      <c r="I38" s="19">
        <v>159.31</v>
      </c>
      <c r="J38" s="19">
        <f t="shared" si="2"/>
        <v>-4.3210899999999981</v>
      </c>
      <c r="K38" s="19">
        <f t="shared" si="3"/>
        <v>-2.787999476865795</v>
      </c>
      <c r="L38" s="19">
        <f>D38*D47</f>
        <v>154.98891</v>
      </c>
      <c r="M38" s="11"/>
    </row>
    <row r="39" spans="1:13" x14ac:dyDescent="0.25">
      <c r="A39" s="1" t="s">
        <v>54</v>
      </c>
      <c r="B39" s="3"/>
      <c r="C39" s="3"/>
      <c r="D39" s="18">
        <v>252</v>
      </c>
      <c r="E39" s="21" t="s">
        <v>41</v>
      </c>
      <c r="F39" s="12">
        <v>0</v>
      </c>
      <c r="G39" s="12">
        <v>0</v>
      </c>
      <c r="H39" s="20"/>
      <c r="I39" s="19">
        <v>0</v>
      </c>
      <c r="J39" s="19">
        <v>0</v>
      </c>
      <c r="K39" s="19">
        <f t="shared" si="3"/>
        <v>0</v>
      </c>
      <c r="L39" s="19">
        <f>D39*D47</f>
        <v>72.328158000000002</v>
      </c>
      <c r="M39" s="11"/>
    </row>
    <row r="40" spans="1:13" x14ac:dyDescent="0.25">
      <c r="A40" s="1" t="s">
        <v>19</v>
      </c>
      <c r="B40" s="3">
        <v>42041.500625000001</v>
      </c>
      <c r="C40" s="3">
        <v>42116.597245370373</v>
      </c>
      <c r="D40" s="18">
        <v>3624</v>
      </c>
      <c r="E40" s="12">
        <v>2664</v>
      </c>
      <c r="F40" s="12">
        <f>D40-E40</f>
        <v>960</v>
      </c>
      <c r="G40" s="19">
        <f t="shared" si="7"/>
        <v>26.490066225165563</v>
      </c>
      <c r="H40" s="20"/>
      <c r="I40" s="19">
        <v>842.07</v>
      </c>
      <c r="J40" s="19">
        <f t="shared" si="2"/>
        <v>198.07779599999992</v>
      </c>
      <c r="K40" s="19">
        <f t="shared" si="3"/>
        <v>19.04323565956005</v>
      </c>
      <c r="L40" s="19">
        <f>D40*D47</f>
        <v>1040.147796</v>
      </c>
      <c r="M40" s="11"/>
    </row>
    <row r="41" spans="1:13" x14ac:dyDescent="0.25">
      <c r="A41" s="1" t="s">
        <v>20</v>
      </c>
      <c r="B41" s="3">
        <v>42041.55914351852</v>
      </c>
      <c r="C41" s="3">
        <v>42116.524664351855</v>
      </c>
      <c r="D41" s="18">
        <v>740</v>
      </c>
      <c r="E41" s="12">
        <v>576</v>
      </c>
      <c r="F41" s="12">
        <f>D41-E41</f>
        <v>164</v>
      </c>
      <c r="G41" s="19">
        <f t="shared" si="7"/>
        <v>22.162162162162165</v>
      </c>
      <c r="H41" s="20"/>
      <c r="I41" s="19">
        <v>182.07</v>
      </c>
      <c r="J41" s="19">
        <f t="shared" si="2"/>
        <v>30.322210000000013</v>
      </c>
      <c r="K41" s="19">
        <f t="shared" si="3"/>
        <v>14.276517015383948</v>
      </c>
      <c r="L41" s="19">
        <f>D41*D47</f>
        <v>212.39221000000001</v>
      </c>
      <c r="M41" s="11"/>
    </row>
    <row r="42" spans="1:13" x14ac:dyDescent="0.25">
      <c r="A42" s="1" t="s">
        <v>21</v>
      </c>
      <c r="B42" s="3">
        <v>42045.449305555558</v>
      </c>
      <c r="C42" s="3">
        <v>42114.400821759256</v>
      </c>
      <c r="D42" s="18">
        <v>1384</v>
      </c>
      <c r="E42" s="12">
        <v>1564</v>
      </c>
      <c r="F42" s="12">
        <f>D42-E42</f>
        <v>-180</v>
      </c>
      <c r="G42" s="19">
        <f>F42/D42*100</f>
        <v>-13.005780346820808</v>
      </c>
      <c r="H42" s="20"/>
      <c r="I42" s="19">
        <v>494.37</v>
      </c>
      <c r="J42" s="19">
        <f t="shared" si="2"/>
        <v>-97.139163999999994</v>
      </c>
      <c r="K42" s="19">
        <f t="shared" si="3"/>
        <v>-24.454084425610905</v>
      </c>
      <c r="L42" s="19">
        <f>D42*D47</f>
        <v>397.23083600000001</v>
      </c>
      <c r="M42" s="11"/>
    </row>
    <row r="43" spans="1:13" x14ac:dyDescent="0.25">
      <c r="A43" s="1" t="s">
        <v>22</v>
      </c>
      <c r="B43" s="3">
        <v>42031.586226851854</v>
      </c>
      <c r="C43" s="3">
        <v>42116.535590277781</v>
      </c>
      <c r="D43" s="18">
        <v>9320</v>
      </c>
      <c r="E43" s="12">
        <v>7920</v>
      </c>
      <c r="F43" s="12">
        <f>D43-E43</f>
        <v>1400</v>
      </c>
      <c r="G43" s="12">
        <f>F43/D43*100</f>
        <v>15.021459227467812</v>
      </c>
      <c r="H43" s="20"/>
      <c r="I43" s="19">
        <v>2503.46</v>
      </c>
      <c r="J43" s="19">
        <f t="shared" si="2"/>
        <v>171.53378000000021</v>
      </c>
      <c r="K43" s="19">
        <f t="shared" si="3"/>
        <v>6.4124926675530505</v>
      </c>
      <c r="L43" s="19">
        <f>D43*D47</f>
        <v>2674.9937800000002</v>
      </c>
      <c r="M43" s="11"/>
    </row>
    <row r="44" spans="1:13" x14ac:dyDescent="0.25">
      <c r="D44" s="20"/>
      <c r="E44" s="20"/>
      <c r="F44" s="20"/>
      <c r="G44" s="20"/>
      <c r="H44" s="20"/>
      <c r="I44" s="20"/>
      <c r="J44" s="20"/>
      <c r="K44" s="20"/>
      <c r="L44" s="20"/>
      <c r="M44" s="11"/>
    </row>
    <row r="45" spans="1:13" x14ac:dyDescent="0.25">
      <c r="A45" s="1" t="s">
        <v>42</v>
      </c>
      <c r="D45" s="23">
        <f>SUM(D9:D44)</f>
        <v>138668</v>
      </c>
      <c r="E45" s="23">
        <f>SUM(E9:E44)</f>
        <v>122721</v>
      </c>
      <c r="F45" s="20"/>
      <c r="G45" s="20"/>
      <c r="H45" s="20"/>
      <c r="I45" s="32" t="s">
        <v>61</v>
      </c>
      <c r="J45" s="20"/>
      <c r="K45" s="20"/>
      <c r="L45" s="24">
        <f>SUM(L9:L44)</f>
        <v>39800.004021999994</v>
      </c>
      <c r="M45" s="11"/>
    </row>
    <row r="47" spans="1:13" x14ac:dyDescent="0.25">
      <c r="A47" s="20" t="s">
        <v>48</v>
      </c>
      <c r="B47" s="20"/>
      <c r="C47" s="20"/>
      <c r="D47" s="33">
        <v>0.28701650000000001</v>
      </c>
      <c r="E47" s="20" t="s">
        <v>49</v>
      </c>
    </row>
    <row r="48" spans="1:13" x14ac:dyDescent="0.25">
      <c r="A48" s="20" t="s">
        <v>59</v>
      </c>
      <c r="B48" s="20"/>
      <c r="C48" s="20"/>
      <c r="D48" s="25">
        <v>0.31609999999999999</v>
      </c>
      <c r="E48" s="26" t="s">
        <v>49</v>
      </c>
    </row>
    <row r="50" spans="1:1" x14ac:dyDescent="0.25">
      <c r="A50" s="5" t="s">
        <v>57</v>
      </c>
    </row>
    <row r="51" spans="1:1" x14ac:dyDescent="0.25">
      <c r="A51" t="s">
        <v>58</v>
      </c>
    </row>
    <row r="67" spans="1:1" x14ac:dyDescent="0.25">
      <c r="A67" s="5"/>
    </row>
    <row r="68" spans="1:1" x14ac:dyDescent="0.25">
      <c r="A68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kousasiakirja Turku" ma:contentTypeID="0x010100BABE01DC4AF04CBC98B987127D9FC69A0600950C2E49D69CDC4F88C06D48D82C9E83" ma:contentTypeVersion="10" ma:contentTypeDescription="Luo uusi asiakirja." ma:contentTypeScope="" ma:versionID="a673985d3d4169e1a5f6727b2191d323">
  <xsd:schema xmlns:xsd="http://www.w3.org/2001/XMLSchema" xmlns:xs="http://www.w3.org/2001/XMLSchema" xmlns:p="http://schemas.microsoft.com/office/2006/metadata/properties" xmlns:ns2="b03131df-fdca-4f96-b491-cb071e0af91d" xmlns:ns3="b7caa62b-7ad8-4ac0-91e3-d215c04b2f01" xmlns:ns4="c0669cf5-47b7-434b-b628-527048ee54de" targetNamespace="http://schemas.microsoft.com/office/2006/metadata/properties" ma:root="true" ma:fieldsID="ddf771d4222c1faa016a06cdc1cf3659" ns2:_="" ns3:_="" ns4:_="">
    <xsd:import namespace="b03131df-fdca-4f96-b491-cb071e0af91d"/>
    <xsd:import namespace="b7caa62b-7ad8-4ac0-91e3-d215c04b2f01"/>
    <xsd:import namespace="c0669cf5-47b7-434b-b628-527048ee54de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Päätös-_x0020__x002f_kokouspvm"/>
                <xsd:element ref="ns3:_dlc_DocId" minOccurs="0"/>
                <xsd:element ref="ns3:_dlc_DocIdUrl" minOccurs="0"/>
                <xsd:element ref="ns3:_dlc_DocIdPersistId" minOccurs="0"/>
                <xsd:element ref="ns2:ac19b25ddc254828948cf4ce84aad47a" minOccurs="0"/>
                <xsd:element ref="ns2:TaxCatchAll" minOccurs="0"/>
                <xsd:element ref="ns2:TaxCatchAllLabel" minOccurs="0"/>
                <xsd:element ref="ns4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Päätös-_x0020__x002f_kokouspvm" ma:index="2" ma:displayName="Päätös- /kokouspvm" ma:format="DateOnly" ma:internalName="P_x00e4__x00e4_t_x00f6_s_x002d__x0020__x002F_kokouspvm">
      <xsd:simpleType>
        <xsd:restriction base="dms:DateTime"/>
      </xsd:simpleType>
    </xsd:element>
    <xsd:element name="ac19b25ddc254828948cf4ce84aad47a" ma:index="12" ma:taxonomy="true" ma:internalName="ac19b25ddc254828948cf4ce84aad47a" ma:taxonomyFieldName="_Kokousasiakirjan_x0020_tyyppi" ma:displayName="Kokousasiakirjan tyyppi" ma:default="" ma:fieldId="{ac19b25d-dc25-4828-948c-f4ce84aad47a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cf563096-266a-42ed-8931-a7b027161080}" ma:internalName="TaxCatchAllLabel" ma:readOnly="true" ma:showField="CatchAllDataLabel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9cf5-47b7-434b-b628-527048ee54de" elementFormDefault="qualified">
    <xsd:import namespace="http://schemas.microsoft.com/office/2006/documentManagement/types"/>
    <xsd:import namespace="http://schemas.microsoft.com/office/infopath/2007/PartnerControls"/>
    <xsd:element name="Kuvaus_x0020_" ma:index="18" nillable="true" ma:displayName="Kuvaus" ma:internalName="Kuvaus_x0020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äätös-_x0020__x002f_kokouspvm xmlns="b03131df-fdca-4f96-b491-cb071e0af91d">2017-04-24T21:00:00+00:00</Päätös-_x0020__x002f_kokouspvm>
    <Kuvaus_x0020_ xmlns="c0669cf5-47b7-434b-b628-527048ee54de" xsi:nil="true"/>
    <_Julkisuus_ xmlns="b03131df-fdca-4f96-b491-cb071e0af91d">Julkinen</_Julkisuus_>
    <ac19b25ddc254828948cf4ce84aad47a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ac19b25ddc254828948cf4ce84aad47a>
    <TaxCatchAll xmlns="b03131df-fdca-4f96-b491-cb071e0af91d">
      <Value>9</Value>
    </TaxCatchAl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874C197-0C9F-4ECE-A03F-6E8D55D7C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c0669cf5-47b7-434b-b628-527048ee5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5BDD1-86EB-4D97-B3C4-292442712A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776759-FE9C-48AF-9548-7653F69834A3}">
  <ds:schemaRefs>
    <ds:schemaRef ds:uri="http://www.w3.org/XML/1998/namespace"/>
    <ds:schemaRef ds:uri="http://purl.org/dc/terms/"/>
    <ds:schemaRef ds:uri="http://schemas.microsoft.com/office/2006/metadata/properties"/>
    <ds:schemaRef ds:uri="b7caa62b-7ad8-4ac0-91e3-d215c04b2f01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0669cf5-47b7-434b-b628-527048ee54de"/>
    <ds:schemaRef ds:uri="b03131df-fdca-4f96-b491-cb071e0af91d"/>
  </ds:schemaRefs>
</ds:datastoreItem>
</file>

<file path=customXml/itemProps4.xml><?xml version="1.0" encoding="utf-8"?>
<ds:datastoreItem xmlns:ds="http://schemas.openxmlformats.org/officeDocument/2006/customXml" ds:itemID="{DB760EFC-CA06-499A-AAAF-E37572DE070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Seuraraportti</vt:lpstr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Siekkinen Jaana</cp:lastModifiedBy>
  <cp:lastPrinted>2017-03-27T08:27:46Z</cp:lastPrinted>
  <dcterms:created xsi:type="dcterms:W3CDTF">2015-04-29T10:38:33Z</dcterms:created>
  <dcterms:modified xsi:type="dcterms:W3CDTF">2017-04-18T10:45:07Z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0x010100BABE01DC4AF04CBC98B987127D9FC69A0600950C2E49D69CDC4F88C06D48D82C9E83</vt:lpwstr>
  </property>
  <property fmtid="{D5CDD505-2E9C-101B-9397-08002B2CF9AE}" pid="3" name="_Kokousasiakirjan tyyppi">
    <vt:lpwstr>9;#Liite|2bf75084-fc5f-437d-8688-7a1f79a9adba</vt:lpwstr>
  </property>
</Properties>
</file>