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7\25.4.2017\"/>
    </mc:Choice>
  </mc:AlternateContent>
  <bookViews>
    <workbookView xWindow="0" yWindow="0" windowWidth="28800" windowHeight="12480"/>
  </bookViews>
  <sheets>
    <sheet name="Seuraraportti" sheetId="1" r:id="rId1"/>
  </sheets>
  <calcPr calcId="152511"/>
</workbook>
</file>

<file path=xl/calcChain.xml><?xml version="1.0" encoding="utf-8"?>
<calcChain xmlns="http://schemas.openxmlformats.org/spreadsheetml/2006/main">
  <c r="K152" i="1" l="1"/>
  <c r="P152" i="1" s="1"/>
  <c r="J15" i="1" l="1"/>
  <c r="R15" i="1"/>
  <c r="H16" i="1"/>
  <c r="J16" i="1"/>
  <c r="R16" i="1"/>
  <c r="J17" i="1"/>
  <c r="R17" i="1"/>
  <c r="F18" i="1"/>
  <c r="H18" i="1"/>
  <c r="R18" i="1"/>
  <c r="F19" i="1"/>
  <c r="H19" i="1"/>
  <c r="J19" i="1"/>
  <c r="R19" i="1"/>
  <c r="F20" i="1"/>
  <c r="H20" i="1"/>
  <c r="J20" i="1"/>
  <c r="R20" i="1"/>
  <c r="F21" i="1"/>
  <c r="H21" i="1"/>
  <c r="R21" i="1"/>
  <c r="F22" i="1"/>
  <c r="H22" i="1"/>
  <c r="J22" i="1"/>
  <c r="R22" i="1"/>
  <c r="J23" i="1"/>
  <c r="R23" i="1"/>
  <c r="F24" i="1"/>
  <c r="J24" i="1"/>
  <c r="R24" i="1"/>
  <c r="F25" i="1"/>
  <c r="H25" i="1"/>
  <c r="R25" i="1"/>
  <c r="F26" i="1"/>
  <c r="H26" i="1"/>
  <c r="J26" i="1"/>
  <c r="R26" i="1"/>
  <c r="H27" i="1"/>
  <c r="J27" i="1"/>
  <c r="R27" i="1"/>
  <c r="H28" i="1"/>
  <c r="J28" i="1"/>
  <c r="R28" i="1"/>
  <c r="F29" i="1"/>
  <c r="H29" i="1"/>
  <c r="J29" i="1"/>
  <c r="R29" i="1"/>
  <c r="J30" i="1"/>
  <c r="R30" i="1"/>
  <c r="J31" i="1"/>
  <c r="R31" i="1"/>
  <c r="F32" i="1"/>
  <c r="H32" i="1"/>
  <c r="J32" i="1"/>
  <c r="R32" i="1"/>
  <c r="F33" i="1"/>
  <c r="H33" i="1"/>
  <c r="J33" i="1"/>
  <c r="R33" i="1"/>
  <c r="F34" i="1"/>
  <c r="H34" i="1"/>
  <c r="J34" i="1"/>
  <c r="R34" i="1"/>
  <c r="F35" i="1"/>
  <c r="H35" i="1"/>
  <c r="J35" i="1"/>
  <c r="R35" i="1"/>
  <c r="J36" i="1"/>
  <c r="R36" i="1"/>
  <c r="F37" i="1"/>
  <c r="H37" i="1"/>
  <c r="J37" i="1"/>
  <c r="R37" i="1"/>
  <c r="F38" i="1"/>
  <c r="H38" i="1"/>
  <c r="J38" i="1"/>
  <c r="R38" i="1"/>
  <c r="F39" i="1"/>
  <c r="J39" i="1"/>
  <c r="R39" i="1"/>
  <c r="F40" i="1"/>
  <c r="H40" i="1"/>
  <c r="J40" i="1"/>
  <c r="R40" i="1"/>
  <c r="J41" i="1"/>
  <c r="R41" i="1"/>
  <c r="J42" i="1"/>
  <c r="R42" i="1"/>
  <c r="J43" i="1"/>
  <c r="R43" i="1"/>
  <c r="J44" i="1"/>
  <c r="R44" i="1"/>
  <c r="H45" i="1"/>
  <c r="J45" i="1"/>
  <c r="R45" i="1"/>
  <c r="H46" i="1"/>
  <c r="J46" i="1"/>
  <c r="R46" i="1"/>
  <c r="F47" i="1"/>
  <c r="H47" i="1"/>
  <c r="J47" i="1"/>
  <c r="R47" i="1"/>
  <c r="J48" i="1"/>
  <c r="R48" i="1"/>
  <c r="H49" i="1"/>
  <c r="J49" i="1"/>
  <c r="R49" i="1"/>
  <c r="J50" i="1"/>
  <c r="R50" i="1"/>
  <c r="F51" i="1"/>
  <c r="H51" i="1"/>
  <c r="J51" i="1"/>
  <c r="R51" i="1"/>
  <c r="F52" i="1"/>
  <c r="H52" i="1"/>
  <c r="J52" i="1"/>
  <c r="R52" i="1"/>
  <c r="F53" i="1"/>
  <c r="H53" i="1"/>
  <c r="J53" i="1"/>
  <c r="R53" i="1"/>
  <c r="F54" i="1"/>
  <c r="H54" i="1"/>
  <c r="J54" i="1"/>
  <c r="R54" i="1"/>
  <c r="F55" i="1"/>
  <c r="J55" i="1"/>
  <c r="R55" i="1"/>
  <c r="J56" i="1"/>
  <c r="R56" i="1"/>
  <c r="H57" i="1"/>
  <c r="J57" i="1"/>
  <c r="R57" i="1"/>
  <c r="J58" i="1"/>
  <c r="R58" i="1"/>
  <c r="H59" i="1"/>
  <c r="J59" i="1"/>
  <c r="R59" i="1"/>
  <c r="F60" i="1"/>
  <c r="J60" i="1"/>
  <c r="R60" i="1"/>
  <c r="J61" i="1"/>
  <c r="R61" i="1"/>
  <c r="J62" i="1"/>
  <c r="R62" i="1"/>
  <c r="J63" i="1"/>
  <c r="R63" i="1"/>
  <c r="F64" i="1"/>
  <c r="H64" i="1"/>
  <c r="J64" i="1"/>
  <c r="R64" i="1"/>
  <c r="F65" i="1"/>
  <c r="H65" i="1"/>
  <c r="J65" i="1"/>
  <c r="R65" i="1"/>
  <c r="F66" i="1"/>
  <c r="J66" i="1"/>
  <c r="R66" i="1"/>
  <c r="J67" i="1"/>
  <c r="R67" i="1"/>
  <c r="F68" i="1"/>
  <c r="J68" i="1"/>
  <c r="R68" i="1"/>
  <c r="F69" i="1"/>
  <c r="H69" i="1"/>
  <c r="J69" i="1"/>
  <c r="R69" i="1"/>
  <c r="F70" i="1"/>
  <c r="H70" i="1"/>
  <c r="J70" i="1"/>
  <c r="R70" i="1"/>
  <c r="J71" i="1"/>
  <c r="R71" i="1"/>
  <c r="H72" i="1"/>
  <c r="J72" i="1"/>
  <c r="R72" i="1"/>
  <c r="F73" i="1"/>
  <c r="H73" i="1"/>
  <c r="J73" i="1"/>
  <c r="R73" i="1"/>
  <c r="F74" i="1"/>
  <c r="H74" i="1"/>
  <c r="J74" i="1"/>
  <c r="R74" i="1"/>
  <c r="F75" i="1"/>
  <c r="H75" i="1"/>
  <c r="J75" i="1"/>
  <c r="R75" i="1"/>
  <c r="J76" i="1"/>
  <c r="R76" i="1"/>
  <c r="H77" i="1"/>
  <c r="J77" i="1"/>
  <c r="R77" i="1"/>
  <c r="J78" i="1"/>
  <c r="R78" i="1"/>
  <c r="F79" i="1"/>
  <c r="H79" i="1"/>
  <c r="J79" i="1"/>
  <c r="R79" i="1"/>
  <c r="F80" i="1"/>
  <c r="H80" i="1"/>
  <c r="J80" i="1"/>
  <c r="R80" i="1"/>
  <c r="F81" i="1"/>
  <c r="H81" i="1"/>
  <c r="J81" i="1"/>
  <c r="R81" i="1"/>
  <c r="F82" i="1"/>
  <c r="H82" i="1"/>
  <c r="J82" i="1"/>
  <c r="R82" i="1"/>
  <c r="F83" i="1"/>
  <c r="H83" i="1"/>
  <c r="J83" i="1"/>
  <c r="R83" i="1"/>
  <c r="F84" i="1"/>
  <c r="H84" i="1"/>
  <c r="J84" i="1"/>
  <c r="R84" i="1"/>
  <c r="F85" i="1"/>
  <c r="H85" i="1"/>
  <c r="J85" i="1"/>
  <c r="R85" i="1"/>
  <c r="J86" i="1"/>
  <c r="R86" i="1"/>
  <c r="F87" i="1"/>
  <c r="H87" i="1"/>
  <c r="J87" i="1"/>
  <c r="R87" i="1"/>
  <c r="F88" i="1"/>
  <c r="H88" i="1"/>
  <c r="J88" i="1"/>
  <c r="R88" i="1"/>
  <c r="J89" i="1"/>
  <c r="R89" i="1"/>
  <c r="F90" i="1"/>
  <c r="H90" i="1"/>
  <c r="J90" i="1"/>
  <c r="R90" i="1"/>
  <c r="F91" i="1"/>
  <c r="H91" i="1"/>
  <c r="J91" i="1"/>
  <c r="R91" i="1"/>
  <c r="J92" i="1"/>
  <c r="R92" i="1"/>
  <c r="F93" i="1"/>
  <c r="H93" i="1"/>
  <c r="J93" i="1"/>
  <c r="R93" i="1"/>
  <c r="H94" i="1"/>
  <c r="J94" i="1"/>
  <c r="R94" i="1"/>
  <c r="F95" i="1"/>
  <c r="H95" i="1"/>
  <c r="J95" i="1"/>
  <c r="R95" i="1"/>
  <c r="H96" i="1"/>
  <c r="J96" i="1"/>
  <c r="R96" i="1"/>
  <c r="F97" i="1"/>
  <c r="H97" i="1"/>
  <c r="J97" i="1"/>
  <c r="R97" i="1"/>
  <c r="J98" i="1"/>
  <c r="R98" i="1"/>
  <c r="F99" i="1"/>
  <c r="J99" i="1"/>
  <c r="R99" i="1"/>
  <c r="F100" i="1"/>
  <c r="H100" i="1"/>
  <c r="J100" i="1"/>
  <c r="R100" i="1"/>
  <c r="H101" i="1"/>
  <c r="J101" i="1"/>
  <c r="R101" i="1"/>
  <c r="J102" i="1"/>
  <c r="R102" i="1"/>
  <c r="F103" i="1"/>
  <c r="H103" i="1"/>
  <c r="J103" i="1"/>
  <c r="R103" i="1"/>
  <c r="F104" i="1"/>
  <c r="H104" i="1"/>
  <c r="J104" i="1"/>
  <c r="R104" i="1"/>
  <c r="F105" i="1"/>
  <c r="H105" i="1"/>
  <c r="J105" i="1"/>
  <c r="R105" i="1"/>
  <c r="H106" i="1"/>
  <c r="J106" i="1"/>
  <c r="R106" i="1"/>
  <c r="J107" i="1"/>
  <c r="R107" i="1"/>
  <c r="H108" i="1"/>
  <c r="J108" i="1"/>
  <c r="R108" i="1"/>
  <c r="J109" i="1"/>
  <c r="R109" i="1"/>
  <c r="F110" i="1"/>
  <c r="H110" i="1"/>
  <c r="J110" i="1"/>
  <c r="R110" i="1"/>
  <c r="H111" i="1"/>
  <c r="J111" i="1"/>
  <c r="R111" i="1"/>
  <c r="H112" i="1"/>
  <c r="J112" i="1"/>
  <c r="R112" i="1"/>
  <c r="F113" i="1"/>
  <c r="J113" i="1"/>
  <c r="R113" i="1"/>
  <c r="F114" i="1"/>
  <c r="H114" i="1"/>
  <c r="R114" i="1"/>
  <c r="F115" i="1"/>
  <c r="H115" i="1"/>
  <c r="J115" i="1"/>
  <c r="R115" i="1"/>
  <c r="F116" i="1"/>
  <c r="H116" i="1"/>
  <c r="J116" i="1"/>
  <c r="R116" i="1"/>
  <c r="F117" i="1"/>
  <c r="H117" i="1"/>
  <c r="J117" i="1"/>
  <c r="R117" i="1"/>
  <c r="F118" i="1"/>
  <c r="H118" i="1"/>
  <c r="J118" i="1"/>
  <c r="R118" i="1"/>
  <c r="F119" i="1"/>
  <c r="H119" i="1"/>
  <c r="J119" i="1"/>
  <c r="R119" i="1"/>
  <c r="F120" i="1"/>
  <c r="H120" i="1"/>
  <c r="J120" i="1"/>
  <c r="R120" i="1"/>
  <c r="F121" i="1"/>
  <c r="H121" i="1"/>
  <c r="J121" i="1"/>
  <c r="R121" i="1"/>
  <c r="F122" i="1"/>
  <c r="J122" i="1"/>
  <c r="R122" i="1"/>
  <c r="F123" i="1"/>
  <c r="H123" i="1"/>
  <c r="J123" i="1"/>
  <c r="R123" i="1"/>
  <c r="F124" i="1"/>
  <c r="H124" i="1"/>
  <c r="J124" i="1"/>
  <c r="R124" i="1"/>
  <c r="F125" i="1"/>
  <c r="H125" i="1"/>
  <c r="J125" i="1"/>
  <c r="R125" i="1"/>
  <c r="F126" i="1"/>
  <c r="H126" i="1"/>
  <c r="J126" i="1"/>
  <c r="R126" i="1"/>
  <c r="F127" i="1"/>
  <c r="H127" i="1"/>
  <c r="J127" i="1"/>
  <c r="R127" i="1"/>
  <c r="F128" i="1"/>
  <c r="J128" i="1"/>
  <c r="R128" i="1"/>
  <c r="F129" i="1"/>
  <c r="H129" i="1"/>
  <c r="J129" i="1"/>
  <c r="R129" i="1"/>
  <c r="F130" i="1"/>
  <c r="H130" i="1"/>
  <c r="J130" i="1"/>
  <c r="R130" i="1"/>
  <c r="J131" i="1"/>
  <c r="R131" i="1"/>
  <c r="F132" i="1"/>
  <c r="H132" i="1"/>
  <c r="J132" i="1"/>
  <c r="R132" i="1"/>
  <c r="J133" i="1"/>
  <c r="R133" i="1"/>
  <c r="F134" i="1"/>
  <c r="H134" i="1"/>
  <c r="J134" i="1"/>
  <c r="R134" i="1"/>
  <c r="F135" i="1"/>
  <c r="H135" i="1"/>
  <c r="J135" i="1"/>
  <c r="R135" i="1"/>
  <c r="H136" i="1"/>
  <c r="J136" i="1"/>
  <c r="R136" i="1"/>
  <c r="F137" i="1"/>
  <c r="H137" i="1"/>
  <c r="J137" i="1"/>
  <c r="R137" i="1"/>
  <c r="F138" i="1"/>
  <c r="H138" i="1"/>
  <c r="J138" i="1"/>
  <c r="R138" i="1"/>
  <c r="F139" i="1"/>
  <c r="H139" i="1"/>
  <c r="J139" i="1"/>
  <c r="R139" i="1"/>
  <c r="F140" i="1"/>
  <c r="H140" i="1"/>
  <c r="J140" i="1"/>
  <c r="R140" i="1"/>
  <c r="H141" i="1"/>
  <c r="J141" i="1"/>
  <c r="R141" i="1"/>
  <c r="H142" i="1"/>
  <c r="J142" i="1"/>
  <c r="R142" i="1"/>
  <c r="J143" i="1"/>
  <c r="R143" i="1"/>
  <c r="F144" i="1"/>
  <c r="H144" i="1"/>
  <c r="J144" i="1"/>
  <c r="R144" i="1"/>
  <c r="J145" i="1"/>
  <c r="R145" i="1"/>
  <c r="F146" i="1"/>
  <c r="H146" i="1"/>
  <c r="J146" i="1"/>
  <c r="R146" i="1"/>
  <c r="J147" i="1"/>
  <c r="R147" i="1"/>
  <c r="F148" i="1"/>
  <c r="H148" i="1"/>
  <c r="J148" i="1"/>
  <c r="R148" i="1"/>
  <c r="F149" i="1"/>
  <c r="H149" i="1"/>
  <c r="J149" i="1"/>
  <c r="R149" i="1"/>
  <c r="F150" i="1"/>
  <c r="H150" i="1"/>
  <c r="J150" i="1"/>
  <c r="R150" i="1"/>
  <c r="H151" i="1"/>
  <c r="J151" i="1"/>
  <c r="R151" i="1"/>
  <c r="F153" i="1"/>
  <c r="H153" i="1"/>
  <c r="J153" i="1"/>
  <c r="R153" i="1"/>
  <c r="J154" i="1"/>
  <c r="R154" i="1"/>
  <c r="F155" i="1"/>
  <c r="H155" i="1"/>
  <c r="J155" i="1"/>
  <c r="R155" i="1"/>
  <c r="F156" i="1"/>
  <c r="H156" i="1"/>
  <c r="J156" i="1"/>
  <c r="R156" i="1"/>
  <c r="J157" i="1"/>
  <c r="R157" i="1"/>
  <c r="F158" i="1"/>
  <c r="H158" i="1"/>
  <c r="R158" i="1"/>
  <c r="J159" i="1"/>
  <c r="R159" i="1"/>
  <c r="J160" i="1"/>
  <c r="R160" i="1"/>
  <c r="H161" i="1"/>
  <c r="J161" i="1"/>
  <c r="R161" i="1"/>
  <c r="J162" i="1"/>
  <c r="R162" i="1"/>
  <c r="F163" i="1"/>
  <c r="H163" i="1"/>
  <c r="J163" i="1"/>
  <c r="R163" i="1"/>
  <c r="F164" i="1"/>
  <c r="H164" i="1"/>
  <c r="J164" i="1"/>
  <c r="R164" i="1"/>
  <c r="H165" i="1"/>
  <c r="J165" i="1"/>
  <c r="R165" i="1"/>
  <c r="J166" i="1"/>
  <c r="R166" i="1"/>
  <c r="F13" i="1"/>
  <c r="F168" i="1"/>
  <c r="H13" i="1"/>
  <c r="H168" i="1"/>
  <c r="J13" i="1"/>
  <c r="J14" i="1"/>
  <c r="J168" i="1"/>
  <c r="R14" i="1"/>
  <c r="R13" i="1"/>
  <c r="K165" i="1"/>
  <c r="P165" i="1"/>
  <c r="I168" i="1"/>
  <c r="G168" i="1"/>
  <c r="E168" i="1"/>
  <c r="K149" i="1"/>
  <c r="K15" i="1"/>
  <c r="K16" i="1"/>
  <c r="P16" i="1" s="1"/>
  <c r="K17" i="1"/>
  <c r="P17" i="1" s="1"/>
  <c r="K18" i="1"/>
  <c r="P18" i="1" s="1"/>
  <c r="K19" i="1"/>
  <c r="P19" i="1"/>
  <c r="K20" i="1"/>
  <c r="P20" i="1"/>
  <c r="K21" i="1"/>
  <c r="P21" i="1"/>
  <c r="K22" i="1"/>
  <c r="P22" i="1"/>
  <c r="K23" i="1"/>
  <c r="K24" i="1"/>
  <c r="P24" i="1" s="1"/>
  <c r="K25" i="1"/>
  <c r="P25" i="1" s="1"/>
  <c r="K26" i="1"/>
  <c r="P26" i="1" s="1"/>
  <c r="K27" i="1"/>
  <c r="P27" i="1"/>
  <c r="K28" i="1"/>
  <c r="P28" i="1" s="1"/>
  <c r="K29" i="1"/>
  <c r="P29" i="1"/>
  <c r="K30" i="1"/>
  <c r="P30" i="1"/>
  <c r="K31" i="1"/>
  <c r="K32" i="1"/>
  <c r="P32" i="1" s="1"/>
  <c r="K33" i="1"/>
  <c r="P33" i="1" s="1"/>
  <c r="K34" i="1"/>
  <c r="P34" i="1" s="1"/>
  <c r="K35" i="1"/>
  <c r="K36" i="1"/>
  <c r="P36" i="1"/>
  <c r="K37" i="1"/>
  <c r="P37" i="1"/>
  <c r="K38" i="1"/>
  <c r="P38" i="1"/>
  <c r="K39" i="1"/>
  <c r="K40" i="1"/>
  <c r="P40" i="1" s="1"/>
  <c r="K41" i="1"/>
  <c r="P41" i="1" s="1"/>
  <c r="K42" i="1"/>
  <c r="P42" i="1" s="1"/>
  <c r="K43" i="1"/>
  <c r="K44" i="1"/>
  <c r="P44" i="1" s="1"/>
  <c r="K45" i="1"/>
  <c r="P45" i="1" s="1"/>
  <c r="K46" i="1"/>
  <c r="P46" i="1" s="1"/>
  <c r="K47" i="1"/>
  <c r="K48" i="1"/>
  <c r="P48" i="1" s="1"/>
  <c r="K49" i="1"/>
  <c r="P49" i="1" s="1"/>
  <c r="K50" i="1"/>
  <c r="P50" i="1" s="1"/>
  <c r="K51" i="1"/>
  <c r="K52" i="1"/>
  <c r="P52" i="1" s="1"/>
  <c r="K53" i="1"/>
  <c r="P53" i="1" s="1"/>
  <c r="K54" i="1"/>
  <c r="P54" i="1" s="1"/>
  <c r="K55" i="1"/>
  <c r="K56" i="1"/>
  <c r="P56" i="1" s="1"/>
  <c r="K57" i="1"/>
  <c r="P57" i="1" s="1"/>
  <c r="K58" i="1"/>
  <c r="P58" i="1" s="1"/>
  <c r="K59" i="1"/>
  <c r="K60" i="1"/>
  <c r="P60" i="1" s="1"/>
  <c r="K61" i="1"/>
  <c r="P61" i="1" s="1"/>
  <c r="K62" i="1"/>
  <c r="P62" i="1" s="1"/>
  <c r="K63" i="1"/>
  <c r="K64" i="1"/>
  <c r="P64" i="1" s="1"/>
  <c r="K65" i="1"/>
  <c r="P65" i="1" s="1"/>
  <c r="K66" i="1"/>
  <c r="P66" i="1" s="1"/>
  <c r="K67" i="1"/>
  <c r="K68" i="1"/>
  <c r="P68" i="1" s="1"/>
  <c r="K69" i="1"/>
  <c r="P69" i="1" s="1"/>
  <c r="K70" i="1"/>
  <c r="P70" i="1" s="1"/>
  <c r="K71" i="1"/>
  <c r="K72" i="1"/>
  <c r="P72" i="1" s="1"/>
  <c r="K73" i="1"/>
  <c r="P73" i="1" s="1"/>
  <c r="K74" i="1"/>
  <c r="P74" i="1" s="1"/>
  <c r="K75" i="1"/>
  <c r="K76" i="1"/>
  <c r="P76" i="1" s="1"/>
  <c r="K77" i="1"/>
  <c r="P77" i="1" s="1"/>
  <c r="K78" i="1"/>
  <c r="P78" i="1" s="1"/>
  <c r="K79" i="1"/>
  <c r="K80" i="1"/>
  <c r="P80" i="1" s="1"/>
  <c r="K81" i="1"/>
  <c r="P81" i="1" s="1"/>
  <c r="K82" i="1"/>
  <c r="P82" i="1" s="1"/>
  <c r="K83" i="1"/>
  <c r="K84" i="1"/>
  <c r="P84" i="1" s="1"/>
  <c r="K85" i="1"/>
  <c r="P85" i="1" s="1"/>
  <c r="K86" i="1"/>
  <c r="P86" i="1" s="1"/>
  <c r="K87" i="1"/>
  <c r="K88" i="1"/>
  <c r="P88" i="1" s="1"/>
  <c r="K89" i="1"/>
  <c r="P89" i="1" s="1"/>
  <c r="K90" i="1"/>
  <c r="P90" i="1" s="1"/>
  <c r="K91" i="1"/>
  <c r="K92" i="1"/>
  <c r="P92" i="1" s="1"/>
  <c r="K93" i="1"/>
  <c r="P93" i="1" s="1"/>
  <c r="K94" i="1"/>
  <c r="P94" i="1" s="1"/>
  <c r="K95" i="1"/>
  <c r="K96" i="1"/>
  <c r="P96" i="1"/>
  <c r="K97" i="1"/>
  <c r="P97" i="1" s="1"/>
  <c r="K98" i="1"/>
  <c r="P98" i="1"/>
  <c r="K99" i="1"/>
  <c r="P99" i="1" s="1"/>
  <c r="K100" i="1"/>
  <c r="P100" i="1"/>
  <c r="K101" i="1"/>
  <c r="P101" i="1" s="1"/>
  <c r="K102" i="1"/>
  <c r="P102" i="1" s="1"/>
  <c r="K103" i="1"/>
  <c r="K104" i="1"/>
  <c r="P104" i="1" s="1"/>
  <c r="K105" i="1"/>
  <c r="P105" i="1" s="1"/>
  <c r="K106" i="1"/>
  <c r="P106" i="1" s="1"/>
  <c r="K107" i="1"/>
  <c r="K108" i="1"/>
  <c r="P108" i="1" s="1"/>
  <c r="K109" i="1"/>
  <c r="P109" i="1" s="1"/>
  <c r="K110" i="1"/>
  <c r="P110" i="1" s="1"/>
  <c r="K111" i="1"/>
  <c r="K112" i="1"/>
  <c r="P112" i="1" s="1"/>
  <c r="K113" i="1"/>
  <c r="P113" i="1" s="1"/>
  <c r="K114" i="1"/>
  <c r="P114" i="1" s="1"/>
  <c r="K115" i="1"/>
  <c r="K116" i="1"/>
  <c r="P116" i="1"/>
  <c r="K117" i="1"/>
  <c r="P117" i="1" s="1"/>
  <c r="K118" i="1"/>
  <c r="P118" i="1"/>
  <c r="K119" i="1"/>
  <c r="P119" i="1" s="1"/>
  <c r="K120" i="1"/>
  <c r="P120" i="1"/>
  <c r="K121" i="1"/>
  <c r="P121" i="1" s="1"/>
  <c r="K122" i="1"/>
  <c r="P122" i="1" s="1"/>
  <c r="K123" i="1"/>
  <c r="K124" i="1"/>
  <c r="P124" i="1" s="1"/>
  <c r="K125" i="1"/>
  <c r="P125" i="1" s="1"/>
  <c r="K126" i="1"/>
  <c r="K127" i="1"/>
  <c r="K128" i="1"/>
  <c r="P128" i="1"/>
  <c r="K129" i="1"/>
  <c r="P129" i="1" s="1"/>
  <c r="K130" i="1"/>
  <c r="P130" i="1"/>
  <c r="K131" i="1"/>
  <c r="P131" i="1" s="1"/>
  <c r="K132" i="1"/>
  <c r="P132" i="1" s="1"/>
  <c r="K133" i="1"/>
  <c r="P133" i="1"/>
  <c r="K134" i="1"/>
  <c r="P134" i="1" s="1"/>
  <c r="K135" i="1"/>
  <c r="P135" i="1"/>
  <c r="K136" i="1"/>
  <c r="P136" i="1" s="1"/>
  <c r="K137" i="1"/>
  <c r="K138" i="1"/>
  <c r="P138" i="1"/>
  <c r="K139" i="1"/>
  <c r="K140" i="1"/>
  <c r="P140" i="1"/>
  <c r="K141" i="1"/>
  <c r="P141" i="1" s="1"/>
  <c r="K142" i="1"/>
  <c r="P142" i="1"/>
  <c r="K143" i="1"/>
  <c r="P143" i="1" s="1"/>
  <c r="K144" i="1"/>
  <c r="P144" i="1"/>
  <c r="K145" i="1"/>
  <c r="P145" i="1" s="1"/>
  <c r="K146" i="1"/>
  <c r="K147" i="1"/>
  <c r="K148" i="1"/>
  <c r="P148" i="1" s="1"/>
  <c r="K150" i="1"/>
  <c r="K151" i="1"/>
  <c r="K153" i="1"/>
  <c r="P153" i="1"/>
  <c r="K154" i="1"/>
  <c r="P154" i="1"/>
  <c r="K155" i="1"/>
  <c r="P155" i="1"/>
  <c r="K156" i="1"/>
  <c r="P156" i="1" s="1"/>
  <c r="K157" i="1"/>
  <c r="P157" i="1" s="1"/>
  <c r="K158" i="1"/>
  <c r="P158" i="1"/>
  <c r="K159" i="1"/>
  <c r="P159" i="1"/>
  <c r="K160" i="1"/>
  <c r="K161" i="1"/>
  <c r="K162" i="1"/>
  <c r="P162" i="1" s="1"/>
  <c r="K163" i="1"/>
  <c r="P163" i="1" s="1"/>
  <c r="K164" i="1"/>
  <c r="K166" i="1"/>
  <c r="P14" i="1"/>
  <c r="P15" i="1"/>
  <c r="P23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103" i="1"/>
  <c r="P107" i="1"/>
  <c r="P111" i="1"/>
  <c r="P115" i="1"/>
  <c r="P123" i="1"/>
  <c r="P126" i="1"/>
  <c r="P127" i="1"/>
  <c r="P137" i="1"/>
  <c r="P139" i="1"/>
  <c r="P146" i="1"/>
  <c r="P147" i="1"/>
  <c r="P149" i="1"/>
  <c r="P150" i="1"/>
  <c r="P151" i="1"/>
  <c r="P160" i="1"/>
  <c r="P161" i="1"/>
  <c r="P164" i="1"/>
  <c r="P166" i="1"/>
  <c r="P13" i="1"/>
  <c r="K13" i="1"/>
  <c r="Q168" i="1"/>
  <c r="G9" i="1"/>
  <c r="H6" i="1"/>
  <c r="K14" i="1"/>
  <c r="E9" i="1"/>
  <c r="F7" i="1"/>
  <c r="H5" i="1"/>
  <c r="F5" i="1"/>
  <c r="H7" i="1"/>
  <c r="F6" i="1"/>
  <c r="F9" i="1"/>
  <c r="H9" i="1"/>
  <c r="R168" i="1" l="1"/>
  <c r="K168" i="1"/>
  <c r="P168" i="1"/>
</calcChain>
</file>

<file path=xl/sharedStrings.xml><?xml version="1.0" encoding="utf-8"?>
<sst xmlns="http://schemas.openxmlformats.org/spreadsheetml/2006/main" count="213" uniqueCount="188">
  <si>
    <t>Saapunut</t>
  </si>
  <si>
    <t>Muokattu</t>
  </si>
  <si>
    <t>Ed. pisteet</t>
  </si>
  <si>
    <t>Pisteet</t>
  </si>
  <si>
    <t>Ero</t>
  </si>
  <si>
    <t>Rahat (1. jako)</t>
  </si>
  <si>
    <t>Rahat (1. jako, korjattu)</t>
  </si>
  <si>
    <t>Rahat (2. jako)</t>
  </si>
  <si>
    <t>Academic Floorball Club Campus ry</t>
  </si>
  <si>
    <t>Agility-Team Turku ry</t>
  </si>
  <si>
    <t>Aikido Dojo Turku ry</t>
  </si>
  <si>
    <t>Aura Golf ry</t>
  </si>
  <si>
    <t>Aurajoen Uinti ry</t>
  </si>
  <si>
    <t>Budokwai ry</t>
  </si>
  <si>
    <t>Bulls Turku ry</t>
  </si>
  <si>
    <t>???</t>
  </si>
  <si>
    <t>COCO Sport ry</t>
  </si>
  <si>
    <t>Capoeira Senzala Turku ry</t>
  </si>
  <si>
    <t>DC Diamond ry</t>
  </si>
  <si>
    <t>Eagles Rugby Football Club ry</t>
  </si>
  <si>
    <t>FC HotLips Turku ry</t>
  </si>
  <si>
    <t>Football Club International Turku ry</t>
  </si>
  <si>
    <t>Fotbollsföreningen ÅIFK rf</t>
  </si>
  <si>
    <t>Friidrottsföreningen ÅIFK rf</t>
  </si>
  <si>
    <t>Functio Laesa ry</t>
  </si>
  <si>
    <t>HC Kilppari ry</t>
  </si>
  <si>
    <t>Handbollsföreningen ÅIFK rf</t>
  </si>
  <si>
    <t>Harjattula Golf &amp; Country Club ry</t>
  </si>
  <si>
    <t>Hutikuti ry</t>
  </si>
  <si>
    <t>Jalpa ry</t>
  </si>
  <si>
    <t>Jousiammuntaseura Arcus ry</t>
  </si>
  <si>
    <t>Kiekko-67 juniorijääkiekko ry</t>
  </si>
  <si>
    <t>Kyokushin Turku Finland ry</t>
  </si>
  <si>
    <t>M-Club ry</t>
  </si>
  <si>
    <t>Maarian Mahti ry</t>
  </si>
  <si>
    <t>Nations United ry</t>
  </si>
  <si>
    <t>Pansio-Perno Aktiivit ry</t>
  </si>
  <si>
    <t>Saaristomeren Melojat ry</t>
  </si>
  <si>
    <t>Saaronniemen Saukot ry</t>
  </si>
  <si>
    <t>Salibandyseura TVA ry</t>
  </si>
  <si>
    <t>Skating Club Turku ry</t>
  </si>
  <si>
    <t>Soudun Tukiyhdistys Doorikset ry</t>
  </si>
  <si>
    <t>Suomen Yuishinkai ry</t>
  </si>
  <si>
    <t>TPS Juniorijalkapallo ry</t>
  </si>
  <si>
    <t>TPS Juniorijääkiekko ry</t>
  </si>
  <si>
    <t>TPS Keilaajat ry</t>
  </si>
  <si>
    <t>TPS Salibandy ry</t>
  </si>
  <si>
    <t>Tanssiseura  Sekahaku ry</t>
  </si>
  <si>
    <t>Turku Aikikai ry</t>
  </si>
  <si>
    <t>Turku Swing Society ry</t>
  </si>
  <si>
    <t>Turku-Pesis ry</t>
  </si>
  <si>
    <t>Turun Baseball Kerho ry</t>
  </si>
  <si>
    <t>Turun Cheerleadingseura Smash ry</t>
  </si>
  <si>
    <t>Turun Flamenco ry</t>
  </si>
  <si>
    <t>Turun Historiallisen Miekkailun Seura ry</t>
  </si>
  <si>
    <t>Turun Joogayhdistys ry</t>
  </si>
  <si>
    <t>Turun Ju-jutsuseura ry</t>
  </si>
  <si>
    <t>Turun Jyry ry</t>
  </si>
  <si>
    <t>Turun Kaiku ry</t>
  </si>
  <si>
    <t>Turun Keilailuliitto ry</t>
  </si>
  <si>
    <t>Turun Kisa-Toverit ry</t>
  </si>
  <si>
    <t>Turun Kontaktikarateseura ry</t>
  </si>
  <si>
    <t>Turun Latu ry</t>
  </si>
  <si>
    <t>Turun Liikuntaseura ry</t>
  </si>
  <si>
    <t>Turun Metsänkävijät ry</t>
  </si>
  <si>
    <t>Turun Moottorikerho ry</t>
  </si>
  <si>
    <t>Turun Naisvoimistelijat ry</t>
  </si>
  <si>
    <t>Turun Petanque-seura ry</t>
  </si>
  <si>
    <t>Turun Pursiseura ry</t>
  </si>
  <si>
    <t>Turun Pyrkivä ry</t>
  </si>
  <si>
    <t>Turun Ratsastajat ry</t>
  </si>
  <si>
    <t>Turun Riennon Koripallo ry</t>
  </si>
  <si>
    <t>Turun Riennon Taitoluistelu ry</t>
  </si>
  <si>
    <t>Turun Riennon Voimistelu ry</t>
  </si>
  <si>
    <t>Turun Seudun Moottoriurheilijat ry</t>
  </si>
  <si>
    <t>Turun Seudun Squash ry</t>
  </si>
  <si>
    <t>Turun Shakinystävät ry</t>
  </si>
  <si>
    <t>Turun Sulka ry</t>
  </si>
  <si>
    <t>Turun Suunnistajat ry</t>
  </si>
  <si>
    <t>Turun Taekwondo ry</t>
  </si>
  <si>
    <t>Turun Taidoseura ry</t>
  </si>
  <si>
    <t>Turun Teräs ry</t>
  </si>
  <si>
    <t>Turun Tikka ry</t>
  </si>
  <si>
    <t>Turun Toverit ry</t>
  </si>
  <si>
    <t>Turun Työväen Shakkikerho ry</t>
  </si>
  <si>
    <t>Turun Uimarit ry</t>
  </si>
  <si>
    <t>Turun Urheiluliitto ry</t>
  </si>
  <si>
    <t>Turun Urheiluratsastajat ry</t>
  </si>
  <si>
    <t>Turun Varuskunnan Urheilijat ry</t>
  </si>
  <si>
    <t>Turun Voimamiehet ry</t>
  </si>
  <si>
    <t>Turun Yliopiston urheiluseura ry</t>
  </si>
  <si>
    <t>Well-Parrat ry</t>
  </si>
  <si>
    <t>Yrmyt ry</t>
  </si>
  <si>
    <t>Åbo Kvinnliga Gymnastikförening Palästra rf</t>
  </si>
  <si>
    <t>Seura</t>
  </si>
  <si>
    <t>IF Fredagspojkarna i Åbo rf - Turun Perjantaipojat ry</t>
  </si>
  <si>
    <t>Krav Maga Turku ry</t>
  </si>
  <si>
    <t>Lahjan Tytöt ry</t>
  </si>
  <si>
    <t>Magen AK ry</t>
  </si>
  <si>
    <t>Nesteen Soutajat - Neste Rowing Club ry</t>
  </si>
  <si>
    <t>Paattisten Pamaus ry</t>
  </si>
  <si>
    <t>Potku-79 ry</t>
  </si>
  <si>
    <t>Pursiaisten Tenho ry</t>
  </si>
  <si>
    <t>Runosmäen Urheilijat ry</t>
  </si>
  <si>
    <t>Sankukai ry</t>
  </si>
  <si>
    <t xml:space="preserve">Tanssiurheiluseura Bolero ry </t>
  </si>
  <si>
    <t>The Finn-Asia Cricket Association - Suomi-Aasia Krikettiyhdistys ry</t>
  </si>
  <si>
    <t>Turku Disco &amp; Show Dancers ry</t>
  </si>
  <si>
    <t>Turun Atleettiklubi ry</t>
  </si>
  <si>
    <t>Turun Avantouimarit ry</t>
  </si>
  <si>
    <t>Turun Hapkido-seura ry</t>
  </si>
  <si>
    <t>Turun Kuurojen Urheiluseura Valpas ry</t>
  </si>
  <si>
    <t>Turun Miekkailijat ry - Åbo fäktare rf</t>
  </si>
  <si>
    <t>Turun Pallokerho ry</t>
  </si>
  <si>
    <t>Turun Senioriurheilijat ry</t>
  </si>
  <si>
    <t>Turun Työpaikkaliikunta TUPI - Åbo Arbetsplatsmotion ry</t>
  </si>
  <si>
    <t>Turun Työväen Voimailijat ry</t>
  </si>
  <si>
    <t xml:space="preserve">Turun Voimistelijat ry </t>
  </si>
  <si>
    <t>Turun Weikot ry</t>
  </si>
  <si>
    <t>Turun Judoseura ry</t>
  </si>
  <si>
    <t>Turun Jääkiekkotuomarit ry</t>
  </si>
  <si>
    <t>Varsinais-Suomen Veteraaniurheilijat ry</t>
  </si>
  <si>
    <t>Turun Sirkus ry</t>
  </si>
  <si>
    <t>Åbo Lawn-Tennis Klubb rf</t>
  </si>
  <si>
    <t>Åbo Turnförening rf</t>
  </si>
  <si>
    <t>Turun Nuorten Miesten Kristillinen Yhdistys ry</t>
  </si>
  <si>
    <t>Yhteenveto:</t>
  </si>
  <si>
    <t>LAPSET</t>
  </si>
  <si>
    <t>NUORET</t>
  </si>
  <si>
    <t>AIKUISET</t>
  </si>
  <si>
    <t>YHTEENSÄ</t>
  </si>
  <si>
    <t>yhteensä</t>
  </si>
  <si>
    <t>euroa</t>
  </si>
  <si>
    <t>%</t>
  </si>
  <si>
    <t>Yhden pisteen arvo on:</t>
  </si>
  <si>
    <t>€</t>
  </si>
  <si>
    <t>EHDOTUS €</t>
  </si>
  <si>
    <t>pisteet</t>
  </si>
  <si>
    <t>PÄÄTÖS €</t>
  </si>
  <si>
    <t>Finnfighters Gym ry</t>
  </si>
  <si>
    <t>Tanssiseura Turun Tähtitanssi ry</t>
  </si>
  <si>
    <t>v. 2016</t>
  </si>
  <si>
    <t>Academic Football Club Campus ry</t>
  </si>
  <si>
    <t>Airisto Segelsällskap i Åbo rf</t>
  </si>
  <si>
    <t>BMX Turku ry</t>
  </si>
  <si>
    <t>Juoksu ja Jumppa ry</t>
  </si>
  <si>
    <t xml:space="preserve">Turku Fighting Center ry </t>
  </si>
  <si>
    <t>Turun Seudun Bofferoijat ry</t>
  </si>
  <si>
    <t>Turun Wushu Kungfu Seura ry</t>
  </si>
  <si>
    <t>Turun Kisa-Veikot ry</t>
  </si>
  <si>
    <t>Turun Rientävä ry</t>
  </si>
  <si>
    <t>Hyväksytyt</t>
  </si>
  <si>
    <t>LIITE 1</t>
  </si>
  <si>
    <t>Urheilu- ja liikuntaseurojen toiminta-avustus v. 2017</t>
  </si>
  <si>
    <t>JAKOEHDOTUS v. 2017</t>
  </si>
  <si>
    <t>v. 2017</t>
  </si>
  <si>
    <t>Vuonna 2016 arvo oli:</t>
  </si>
  <si>
    <t>FBC Turku ry</t>
  </si>
  <si>
    <t>Turku Beach Volley ry</t>
  </si>
  <si>
    <t>Kuuvuoren Laaki ry</t>
  </si>
  <si>
    <t>Åbo club de futbol ry</t>
  </si>
  <si>
    <t>Åbo Simklubb - Uintiklubi Turku ry</t>
  </si>
  <si>
    <t>Turun Akateemiset Soutajat ry</t>
  </si>
  <si>
    <t>Timanttinen ry</t>
  </si>
  <si>
    <t>Dirty River Roller Derby ry</t>
  </si>
  <si>
    <t>Turun Seudun Ampujat ry</t>
  </si>
  <si>
    <t>Aboa Aquanauts ry</t>
  </si>
  <si>
    <t>Turun Fysiikkavalmennus ry</t>
  </si>
  <si>
    <t>Turun Amerikkalainen Jalkapallo ry</t>
  </si>
  <si>
    <t>FC Komar Kurdistan ry</t>
  </si>
  <si>
    <t>TVS-Tennis ry</t>
  </si>
  <si>
    <t>Turun Erotuomarikerho ry</t>
  </si>
  <si>
    <t>Unity Cheer ry</t>
  </si>
  <si>
    <t>Maarian Reipas ry</t>
  </si>
  <si>
    <t>Torre Calcio ry</t>
  </si>
  <si>
    <t>Konkarit ry</t>
  </si>
  <si>
    <t>Lounais-Suomen kiipeilykerho Kruxi ry</t>
  </si>
  <si>
    <t>Pyrkivä Gymnastics ry</t>
  </si>
  <si>
    <t>Turku Cricket Club ry</t>
  </si>
  <si>
    <t>Hirvensalon voimistelu- ja urheiluseura Heitto ry</t>
  </si>
  <si>
    <t>Saaristomeren sukeltajat ry</t>
  </si>
  <si>
    <t>Starttiavustus 200€:</t>
  </si>
  <si>
    <t>Turun Nappulaliiga ry</t>
  </si>
  <si>
    <t>Turun Ringette ry</t>
  </si>
  <si>
    <t>Turun ITF Taekwondo-Do ry</t>
  </si>
  <si>
    <t>Idrottsklubben Academia rf</t>
  </si>
  <si>
    <t>Turku Thai-boxing Club ry</t>
  </si>
  <si>
    <t>Turun Visat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</si>
</sst>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.m\.yyyy"/>
    <numFmt numFmtId="165" formatCode="0.0000000000000000000000"/>
    <numFmt numFmtId="166" formatCode="0.000000000000000"/>
    <numFmt numFmtId="167" formatCode="0.000000000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165" fontId="0" fillId="0" borderId="0" xfId="0" applyNumberFormat="1"/>
    <xf numFmtId="166" fontId="0" fillId="0" borderId="0" xfId="0" applyNumberFormat="1"/>
    <xf numFmtId="4" fontId="1" fillId="0" borderId="0" xfId="0" applyNumberFormat="1" applyFont="1" applyFill="1" applyAlignment="1">
      <alignment vertical="top"/>
    </xf>
    <xf numFmtId="4" fontId="0" fillId="0" borderId="0" xfId="0" applyNumberFormat="1" applyFill="1"/>
    <xf numFmtId="0" fontId="0" fillId="0" borderId="0" xfId="0" applyFill="1" applyAlignment="1">
      <alignment horizontal="center"/>
    </xf>
    <xf numFmtId="4" fontId="7" fillId="0" borderId="0" xfId="0" applyNumberFormat="1" applyFont="1" applyAlignment="1">
      <alignment vertical="top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Fill="1"/>
    <xf numFmtId="0" fontId="0" fillId="0" borderId="0" xfId="0" applyFont="1"/>
    <xf numFmtId="0" fontId="1" fillId="0" borderId="0" xfId="0" applyFont="1" applyBorder="1"/>
    <xf numFmtId="10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Border="1"/>
    <xf numFmtId="3" fontId="0" fillId="0" borderId="0" xfId="0" applyNumberFormat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6" fillId="0" borderId="0" xfId="0" applyFont="1" applyFill="1" applyBorder="1"/>
    <xf numFmtId="164" fontId="1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7" fontId="0" fillId="0" borderId="0" xfId="0" applyNumberFormat="1" applyFill="1"/>
    <xf numFmtId="167" fontId="0" fillId="0" borderId="0" xfId="0" applyNumberFormat="1"/>
    <xf numFmtId="0" fontId="4" fillId="0" borderId="0" xfId="0" applyFont="1" applyFill="1"/>
    <xf numFmtId="0" fontId="5" fillId="0" borderId="1" xfId="0" applyFont="1" applyFill="1" applyBorder="1"/>
    <xf numFmtId="3" fontId="1" fillId="0" borderId="0" xfId="0" applyNumberFormat="1" applyFont="1" applyFill="1" applyAlignment="1">
      <alignment vertical="top"/>
    </xf>
    <xf numFmtId="3" fontId="0" fillId="0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tabSelected="1" workbookViewId="0">
      <pane xSplit="18" ySplit="12" topLeftCell="S145" activePane="bottomRight" state="frozen"/>
      <selection pane="topRight" activeCell="S1" sqref="S1"/>
      <selection pane="bottomLeft" activeCell="A13" sqref="A13"/>
      <selection pane="bottomRight" activeCell="S152" sqref="S152"/>
    </sheetView>
  </sheetViews>
  <sheetFormatPr defaultRowHeight="15" x14ac:dyDescent="0.25"/>
  <cols>
    <col min="1" max="1" width="59.7109375" customWidth="1"/>
    <col min="2" max="2" width="11.42578125" hidden="1" customWidth="1"/>
    <col min="3" max="3" width="11.85546875" hidden="1" customWidth="1"/>
    <col min="4" max="4" width="12.5703125" hidden="1" customWidth="1"/>
    <col min="5" max="5" width="11.5703125" customWidth="1"/>
    <col min="6" max="6" width="12.5703125" customWidth="1"/>
    <col min="7" max="7" width="14.85546875" customWidth="1"/>
    <col min="8" max="8" width="12" customWidth="1"/>
    <col min="9" max="9" width="12.42578125" customWidth="1"/>
    <col min="10" max="10" width="10.85546875" customWidth="1"/>
    <col min="11" max="11" width="11.7109375" customWidth="1"/>
    <col min="12" max="12" width="6.42578125" hidden="1" customWidth="1"/>
    <col min="13" max="13" width="16.85546875" hidden="1" customWidth="1"/>
    <col min="14" max="14" width="26.7109375" hidden="1" customWidth="1"/>
    <col min="15" max="15" width="16.85546875" hidden="1" customWidth="1"/>
    <col min="16" max="16" width="11.5703125" customWidth="1"/>
    <col min="17" max="17" width="15.7109375" customWidth="1"/>
    <col min="18" max="18" width="12.140625" customWidth="1"/>
    <col min="19" max="19" width="11.5703125" customWidth="1"/>
    <col min="20" max="20" width="11.85546875" customWidth="1"/>
    <col min="21" max="21" width="11.5703125" customWidth="1"/>
    <col min="22" max="22" width="13.85546875" customWidth="1"/>
  </cols>
  <sheetData>
    <row r="1" spans="1:22" x14ac:dyDescent="0.25">
      <c r="A1" s="5" t="s">
        <v>153</v>
      </c>
      <c r="G1" s="5" t="s">
        <v>154</v>
      </c>
      <c r="H1" s="5"/>
      <c r="Q1" s="13"/>
      <c r="R1" t="s">
        <v>152</v>
      </c>
    </row>
    <row r="2" spans="1:22" x14ac:dyDescent="0.25">
      <c r="A2" s="5"/>
      <c r="G2" s="5"/>
      <c r="H2" s="5"/>
    </row>
    <row r="3" spans="1:22" x14ac:dyDescent="0.25">
      <c r="A3" s="5"/>
      <c r="E3" s="16" t="s">
        <v>3</v>
      </c>
      <c r="F3" s="16" t="s">
        <v>133</v>
      </c>
      <c r="G3" s="16" t="s">
        <v>3</v>
      </c>
      <c r="H3" s="16" t="s">
        <v>133</v>
      </c>
      <c r="J3" s="10" t="s">
        <v>134</v>
      </c>
      <c r="K3" s="9"/>
      <c r="Q3" s="36">
        <v>0.63313382200000001</v>
      </c>
      <c r="R3" t="s">
        <v>135</v>
      </c>
    </row>
    <row r="4" spans="1:22" x14ac:dyDescent="0.25">
      <c r="A4" s="5" t="s">
        <v>126</v>
      </c>
      <c r="E4" s="16" t="s">
        <v>155</v>
      </c>
      <c r="F4" s="16" t="s">
        <v>155</v>
      </c>
      <c r="G4" s="16" t="s">
        <v>141</v>
      </c>
      <c r="H4" s="16" t="s">
        <v>141</v>
      </c>
      <c r="I4" s="9"/>
      <c r="J4" s="10" t="s">
        <v>156</v>
      </c>
      <c r="K4" s="9"/>
      <c r="Q4" s="37">
        <v>0.69279774000000005</v>
      </c>
      <c r="R4" t="s">
        <v>135</v>
      </c>
    </row>
    <row r="5" spans="1:22" x14ac:dyDescent="0.25">
      <c r="A5" s="5" t="s">
        <v>127</v>
      </c>
      <c r="E5" s="34">
        <v>279054</v>
      </c>
      <c r="F5" s="35">
        <f>E5/E9*100</f>
        <v>33.145111863891408</v>
      </c>
      <c r="G5" s="34">
        <v>258412</v>
      </c>
      <c r="H5" s="35">
        <f>G5/G9*100</f>
        <v>34.333529971354629</v>
      </c>
    </row>
    <row r="6" spans="1:22" x14ac:dyDescent="0.25">
      <c r="A6" s="5" t="s">
        <v>128</v>
      </c>
      <c r="E6" s="34">
        <v>297560</v>
      </c>
      <c r="F6" s="35">
        <f>E6/E9*100</f>
        <v>35.343193382712762</v>
      </c>
      <c r="G6" s="34">
        <v>246082</v>
      </c>
      <c r="H6" s="35">
        <f>G6/G9*100</f>
        <v>32.695322672363851</v>
      </c>
      <c r="T6" s="24"/>
    </row>
    <row r="7" spans="1:22" x14ac:dyDescent="0.25">
      <c r="A7" s="5" t="s">
        <v>129</v>
      </c>
      <c r="E7" s="34">
        <v>265302</v>
      </c>
      <c r="F7" s="35">
        <f>E7/E9*100</f>
        <v>31.511694753395826</v>
      </c>
      <c r="G7" s="34">
        <v>248158</v>
      </c>
      <c r="H7" s="35">
        <f>G7/G9*100</f>
        <v>32.97114735628152</v>
      </c>
    </row>
    <row r="8" spans="1:22" x14ac:dyDescent="0.25">
      <c r="A8" s="5"/>
      <c r="E8" s="34"/>
      <c r="F8" s="35"/>
      <c r="G8" s="34"/>
      <c r="H8" s="35"/>
    </row>
    <row r="9" spans="1:22" x14ac:dyDescent="0.25">
      <c r="A9" s="5" t="s">
        <v>130</v>
      </c>
      <c r="E9" s="34">
        <f>SUM(E5:E8)</f>
        <v>841916</v>
      </c>
      <c r="F9" s="35">
        <f>SUM(F5:F8)</f>
        <v>100</v>
      </c>
      <c r="G9" s="34">
        <f>SUM(G5:G8)</f>
        <v>752652</v>
      </c>
      <c r="H9" s="35">
        <f>SUM(H5:H8)</f>
        <v>100</v>
      </c>
    </row>
    <row r="10" spans="1:22" x14ac:dyDescent="0.25">
      <c r="A10" s="5"/>
    </row>
    <row r="11" spans="1:22" ht="15.75" x14ac:dyDescent="0.25">
      <c r="E11" s="38" t="s">
        <v>127</v>
      </c>
      <c r="F11" s="6" t="s">
        <v>127</v>
      </c>
      <c r="G11" s="38" t="s">
        <v>128</v>
      </c>
      <c r="H11" s="6" t="s">
        <v>128</v>
      </c>
      <c r="I11" s="38" t="s">
        <v>129</v>
      </c>
      <c r="J11" s="6" t="s">
        <v>129</v>
      </c>
      <c r="K11" s="38" t="s">
        <v>3</v>
      </c>
      <c r="P11" s="6" t="s">
        <v>151</v>
      </c>
      <c r="Q11" s="6" t="s">
        <v>138</v>
      </c>
      <c r="R11" s="6" t="s">
        <v>136</v>
      </c>
    </row>
    <row r="12" spans="1:22" ht="15.75" x14ac:dyDescent="0.25">
      <c r="A12" s="7" t="s">
        <v>94</v>
      </c>
      <c r="B12" s="7" t="s">
        <v>0</v>
      </c>
      <c r="C12" s="7" t="s">
        <v>1</v>
      </c>
      <c r="D12" s="7" t="s">
        <v>2</v>
      </c>
      <c r="E12" s="39" t="s">
        <v>137</v>
      </c>
      <c r="F12" s="7" t="s">
        <v>132</v>
      </c>
      <c r="G12" s="39" t="s">
        <v>137</v>
      </c>
      <c r="H12" s="7" t="s">
        <v>132</v>
      </c>
      <c r="I12" s="39" t="s">
        <v>137</v>
      </c>
      <c r="J12" s="7" t="s">
        <v>132</v>
      </c>
      <c r="K12" s="39" t="s">
        <v>131</v>
      </c>
      <c r="L12" s="7" t="s">
        <v>4</v>
      </c>
      <c r="M12" s="7" t="s">
        <v>5</v>
      </c>
      <c r="N12" s="7" t="s">
        <v>6</v>
      </c>
      <c r="O12" s="7" t="s">
        <v>7</v>
      </c>
      <c r="P12" s="7" t="s">
        <v>137</v>
      </c>
      <c r="Q12" s="7" t="s">
        <v>141</v>
      </c>
      <c r="R12" s="7" t="s">
        <v>155</v>
      </c>
      <c r="S12" s="18"/>
      <c r="T12" s="18"/>
      <c r="U12" s="18"/>
      <c r="V12" s="18"/>
    </row>
    <row r="13" spans="1:22" ht="15.75" x14ac:dyDescent="0.25">
      <c r="A13" s="26" t="s">
        <v>166</v>
      </c>
      <c r="B13" s="19"/>
      <c r="C13" s="19"/>
      <c r="D13" s="19"/>
      <c r="E13" s="30">
        <v>450</v>
      </c>
      <c r="F13" s="31">
        <f>E13*Q3</f>
        <v>284.91021990000002</v>
      </c>
      <c r="G13" s="30">
        <v>756</v>
      </c>
      <c r="H13" s="31">
        <f>G13*Q3</f>
        <v>478.64916943200001</v>
      </c>
      <c r="I13" s="30">
        <v>306</v>
      </c>
      <c r="J13" s="31">
        <f>I13*Q3</f>
        <v>193.73894953199999</v>
      </c>
      <c r="K13" s="28">
        <f>E13+G13+I13</f>
        <v>1512</v>
      </c>
      <c r="L13" s="32"/>
      <c r="M13" s="32"/>
      <c r="N13" s="32"/>
      <c r="O13" s="32"/>
      <c r="P13" s="28">
        <f>K13</f>
        <v>1512</v>
      </c>
      <c r="Q13" s="21">
        <v>0</v>
      </c>
      <c r="R13" s="21">
        <f>F13+H13+J13</f>
        <v>957.29833886400002</v>
      </c>
      <c r="S13" s="20"/>
    </row>
    <row r="14" spans="1:22" x14ac:dyDescent="0.25">
      <c r="A14" s="1" t="s">
        <v>8</v>
      </c>
      <c r="B14" s="4">
        <v>42059.671354166669</v>
      </c>
      <c r="C14" s="4">
        <v>42060.399791666663</v>
      </c>
      <c r="D14" s="3">
        <v>1488</v>
      </c>
      <c r="E14" s="40">
        <v>0</v>
      </c>
      <c r="F14" s="30">
        <v>0</v>
      </c>
      <c r="G14" s="40">
        <v>0</v>
      </c>
      <c r="H14" s="14">
        <v>0</v>
      </c>
      <c r="I14" s="40">
        <v>768</v>
      </c>
      <c r="J14" s="14">
        <f>I14*Q3</f>
        <v>486.24677529600001</v>
      </c>
      <c r="K14" s="40">
        <f t="shared" ref="K14:K80" si="0">E14+G14+I14</f>
        <v>768</v>
      </c>
      <c r="L14" s="27">
        <v>0</v>
      </c>
      <c r="M14" s="14">
        <v>1029.4907501050241</v>
      </c>
      <c r="N14" s="14">
        <v>1029.4907501050241</v>
      </c>
      <c r="O14" s="14">
        <v>0.32045905903566452</v>
      </c>
      <c r="P14" s="28">
        <f t="shared" ref="P14:P77" si="1">K14</f>
        <v>768</v>
      </c>
      <c r="Q14" s="17">
        <v>897.87</v>
      </c>
      <c r="R14" s="3">
        <f>F14+H14+J14</f>
        <v>486.24677529600001</v>
      </c>
      <c r="S14" s="9"/>
    </row>
    <row r="15" spans="1:22" x14ac:dyDescent="0.25">
      <c r="A15" s="1" t="s">
        <v>142</v>
      </c>
      <c r="B15" s="4"/>
      <c r="C15" s="4"/>
      <c r="D15" s="3"/>
      <c r="E15" s="40">
        <v>0</v>
      </c>
      <c r="F15" s="30">
        <v>0</v>
      </c>
      <c r="G15" s="40">
        <v>0</v>
      </c>
      <c r="H15" s="14">
        <v>0</v>
      </c>
      <c r="I15" s="40">
        <v>636</v>
      </c>
      <c r="J15" s="14">
        <f>I15*Q3</f>
        <v>402.67311079199999</v>
      </c>
      <c r="K15" s="40">
        <f t="shared" si="0"/>
        <v>636</v>
      </c>
      <c r="L15" s="27"/>
      <c r="M15" s="14"/>
      <c r="N15" s="14"/>
      <c r="O15" s="14"/>
      <c r="P15" s="28">
        <f t="shared" si="1"/>
        <v>636</v>
      </c>
      <c r="Q15" s="3">
        <v>530.67999999999995</v>
      </c>
      <c r="R15" s="3">
        <f t="shared" ref="R15:R78" si="2">F15+H15+J15</f>
        <v>402.67311079199999</v>
      </c>
      <c r="S15" s="9"/>
    </row>
    <row r="16" spans="1:22" x14ac:dyDescent="0.25">
      <c r="A16" s="1" t="s">
        <v>9</v>
      </c>
      <c r="B16" s="4">
        <v>42051.042870370373</v>
      </c>
      <c r="C16" s="4">
        <v>42101.563090277778</v>
      </c>
      <c r="D16" s="3">
        <v>4752</v>
      </c>
      <c r="E16" s="40">
        <v>0</v>
      </c>
      <c r="F16" s="30">
        <v>0</v>
      </c>
      <c r="G16" s="40">
        <v>432</v>
      </c>
      <c r="H16" s="14">
        <f>G16*Q3</f>
        <v>273.51381110400001</v>
      </c>
      <c r="I16" s="40">
        <v>3636</v>
      </c>
      <c r="J16" s="14">
        <f>I16*Q3</f>
        <v>2302.0745767920002</v>
      </c>
      <c r="K16" s="40">
        <f t="shared" si="0"/>
        <v>4068</v>
      </c>
      <c r="L16" s="27">
        <v>0</v>
      </c>
      <c r="M16" s="14">
        <v>3287.7285245289477</v>
      </c>
      <c r="N16" s="14">
        <v>3287.7285245289477</v>
      </c>
      <c r="O16" s="14">
        <v>1.0234015111138963</v>
      </c>
      <c r="P16" s="28">
        <f t="shared" si="1"/>
        <v>4068</v>
      </c>
      <c r="Q16" s="3">
        <v>3200.73</v>
      </c>
      <c r="R16" s="3">
        <f t="shared" si="2"/>
        <v>2575.5883878960003</v>
      </c>
      <c r="S16" s="9"/>
    </row>
    <row r="17" spans="1:19" x14ac:dyDescent="0.25">
      <c r="A17" s="1" t="s">
        <v>10</v>
      </c>
      <c r="B17" s="4">
        <v>41985.350636574076</v>
      </c>
      <c r="C17" s="4">
        <v>42034.430497685185</v>
      </c>
      <c r="D17" s="3">
        <v>236</v>
      </c>
      <c r="E17" s="40">
        <v>0</v>
      </c>
      <c r="F17" s="30">
        <v>0</v>
      </c>
      <c r="G17" s="40">
        <v>0</v>
      </c>
      <c r="H17" s="14">
        <v>0</v>
      </c>
      <c r="I17" s="40">
        <v>120</v>
      </c>
      <c r="J17" s="14">
        <f>I17*Q3</f>
        <v>75.976058640000005</v>
      </c>
      <c r="K17" s="40">
        <f t="shared" si="0"/>
        <v>120</v>
      </c>
      <c r="L17" s="27">
        <v>0</v>
      </c>
      <c r="M17" s="14">
        <v>163.27944692525918</v>
      </c>
      <c r="N17" s="14">
        <v>163.27944692525918</v>
      </c>
      <c r="O17" s="14">
        <v>5.0825495922323133E-2</v>
      </c>
      <c r="P17" s="28">
        <f t="shared" si="1"/>
        <v>120</v>
      </c>
      <c r="Q17" s="3">
        <v>133.02000000000001</v>
      </c>
      <c r="R17" s="3">
        <f t="shared" si="2"/>
        <v>75.976058640000005</v>
      </c>
      <c r="S17" s="9"/>
    </row>
    <row r="18" spans="1:19" x14ac:dyDescent="0.25">
      <c r="A18" s="1" t="s">
        <v>143</v>
      </c>
      <c r="B18" s="4"/>
      <c r="C18" s="4"/>
      <c r="D18" s="3"/>
      <c r="E18" s="40">
        <v>54</v>
      </c>
      <c r="F18" s="31">
        <f>E18*Q3</f>
        <v>34.189226388000002</v>
      </c>
      <c r="G18" s="40">
        <v>84</v>
      </c>
      <c r="H18" s="14">
        <f>G18*Q3</f>
        <v>53.183241047999999</v>
      </c>
      <c r="I18" s="40">
        <v>0</v>
      </c>
      <c r="J18" s="14">
        <v>0</v>
      </c>
      <c r="K18" s="40">
        <f t="shared" si="0"/>
        <v>138</v>
      </c>
      <c r="L18" s="27"/>
      <c r="M18" s="14"/>
      <c r="N18" s="14"/>
      <c r="O18" s="14"/>
      <c r="P18" s="28">
        <f t="shared" si="1"/>
        <v>138</v>
      </c>
      <c r="Q18" s="3">
        <v>166.27</v>
      </c>
      <c r="R18" s="3">
        <f t="shared" si="2"/>
        <v>87.372467435999994</v>
      </c>
      <c r="S18" s="9"/>
    </row>
    <row r="19" spans="1:19" x14ac:dyDescent="0.25">
      <c r="A19" s="1" t="s">
        <v>11</v>
      </c>
      <c r="B19" s="4">
        <v>42048.589444444442</v>
      </c>
      <c r="C19" s="4">
        <v>42059.568287037036</v>
      </c>
      <c r="D19" s="3">
        <v>13986</v>
      </c>
      <c r="E19" s="40">
        <v>576</v>
      </c>
      <c r="F19" s="14">
        <f>E19*Q3</f>
        <v>364.68508147199998</v>
      </c>
      <c r="G19" s="40">
        <v>7944</v>
      </c>
      <c r="H19" s="14">
        <f>G19*Q3</f>
        <v>5029.6150819679997</v>
      </c>
      <c r="I19" s="40">
        <v>8034</v>
      </c>
      <c r="J19" s="14">
        <f>I19*Q3</f>
        <v>5086.5971259480002</v>
      </c>
      <c r="K19" s="40">
        <f t="shared" si="0"/>
        <v>16554</v>
      </c>
      <c r="L19" s="27">
        <v>0</v>
      </c>
      <c r="M19" s="14">
        <v>9676.3828165113355</v>
      </c>
      <c r="N19" s="14">
        <v>9676.3828165113355</v>
      </c>
      <c r="O19" s="14">
        <v>3.0120567202102175</v>
      </c>
      <c r="P19" s="28">
        <f t="shared" si="1"/>
        <v>16554</v>
      </c>
      <c r="Q19" s="3">
        <v>9627.1200000000008</v>
      </c>
      <c r="R19" s="3">
        <f t="shared" si="2"/>
        <v>10480.897289388</v>
      </c>
      <c r="S19" s="9"/>
    </row>
    <row r="20" spans="1:19" x14ac:dyDescent="0.25">
      <c r="A20" s="1" t="s">
        <v>12</v>
      </c>
      <c r="B20" s="4">
        <v>41985.350659722222</v>
      </c>
      <c r="C20" s="4">
        <v>42108.514988425923</v>
      </c>
      <c r="D20" s="3">
        <v>20929</v>
      </c>
      <c r="E20" s="40">
        <v>13292</v>
      </c>
      <c r="F20" s="14">
        <f>E20*Q3</f>
        <v>8415.6147620240008</v>
      </c>
      <c r="G20" s="40">
        <v>5656</v>
      </c>
      <c r="H20" s="14">
        <f>G20*Q3</f>
        <v>3581.0048972320001</v>
      </c>
      <c r="I20" s="40">
        <v>1035</v>
      </c>
      <c r="J20" s="14">
        <f>I20*Q3</f>
        <v>655.29350577000002</v>
      </c>
      <c r="K20" s="40">
        <f t="shared" si="0"/>
        <v>19983</v>
      </c>
      <c r="L20" s="27">
        <v>0</v>
      </c>
      <c r="M20" s="14">
        <v>14479.981121604871</v>
      </c>
      <c r="N20" s="14">
        <v>14479.981121604871</v>
      </c>
      <c r="O20" s="14">
        <v>4.5073169667724615</v>
      </c>
      <c r="P20" s="28">
        <f t="shared" si="1"/>
        <v>19983</v>
      </c>
      <c r="Q20" s="3">
        <v>13569.14</v>
      </c>
      <c r="R20" s="3">
        <f t="shared" si="2"/>
        <v>12651.913165026001</v>
      </c>
      <c r="S20" s="9"/>
    </row>
    <row r="21" spans="1:19" x14ac:dyDescent="0.25">
      <c r="A21" s="22" t="s">
        <v>144</v>
      </c>
      <c r="B21" s="4"/>
      <c r="C21" s="4"/>
      <c r="D21" s="3"/>
      <c r="E21" s="40">
        <v>1140</v>
      </c>
      <c r="F21" s="14">
        <f>E21*Q3</f>
        <v>721.77255708000007</v>
      </c>
      <c r="G21" s="40">
        <v>296</v>
      </c>
      <c r="H21" s="14">
        <f>G21*Q3</f>
        <v>187.407611312</v>
      </c>
      <c r="I21" s="40">
        <v>0</v>
      </c>
      <c r="J21" s="14">
        <v>0</v>
      </c>
      <c r="K21" s="40">
        <f t="shared" si="0"/>
        <v>1436</v>
      </c>
      <c r="L21" s="27"/>
      <c r="M21" s="14"/>
      <c r="N21" s="14"/>
      <c r="O21" s="14"/>
      <c r="P21" s="28">
        <f t="shared" si="1"/>
        <v>1436</v>
      </c>
      <c r="Q21" s="3">
        <v>777.32</v>
      </c>
      <c r="R21" s="3">
        <f t="shared" si="2"/>
        <v>909.18016839200004</v>
      </c>
      <c r="S21" s="9"/>
    </row>
    <row r="22" spans="1:19" x14ac:dyDescent="0.25">
      <c r="A22" s="1" t="s">
        <v>13</v>
      </c>
      <c r="B22" s="4">
        <v>42060.884502314817</v>
      </c>
      <c r="C22" s="4">
        <v>42101.626689814817</v>
      </c>
      <c r="D22" s="3">
        <v>9044</v>
      </c>
      <c r="E22" s="40">
        <v>7606</v>
      </c>
      <c r="F22" s="14">
        <f>E22*Q3</f>
        <v>4815.6158501319997</v>
      </c>
      <c r="G22" s="40">
        <v>6940</v>
      </c>
      <c r="H22" s="14">
        <f>G22*Q3</f>
        <v>4393.9487246799999</v>
      </c>
      <c r="I22" s="40">
        <v>1470</v>
      </c>
      <c r="J22" s="14">
        <f>I22*Q3</f>
        <v>930.70671834000007</v>
      </c>
      <c r="K22" s="40">
        <f t="shared" si="0"/>
        <v>16016</v>
      </c>
      <c r="L22" s="27">
        <v>0</v>
      </c>
      <c r="M22" s="14">
        <v>6257.2004999662886</v>
      </c>
      <c r="N22" s="14">
        <v>6257.2004999662886</v>
      </c>
      <c r="O22" s="14">
        <v>1.947736377633434</v>
      </c>
      <c r="P22" s="28">
        <f t="shared" si="1"/>
        <v>16016</v>
      </c>
      <c r="Q22" s="3">
        <v>11098.62</v>
      </c>
      <c r="R22" s="3">
        <f t="shared" si="2"/>
        <v>10140.271293152</v>
      </c>
      <c r="S22" s="9"/>
    </row>
    <row r="23" spans="1:19" x14ac:dyDescent="0.25">
      <c r="A23" s="1" t="s">
        <v>14</v>
      </c>
      <c r="B23" s="4">
        <v>42059.625949074078</v>
      </c>
      <c r="C23" s="2" t="s">
        <v>15</v>
      </c>
      <c r="D23" s="3">
        <v>429</v>
      </c>
      <c r="E23" s="40">
        <v>0</v>
      </c>
      <c r="F23" s="14">
        <v>0</v>
      </c>
      <c r="G23" s="40">
        <v>0</v>
      </c>
      <c r="H23" s="14">
        <v>0</v>
      </c>
      <c r="I23" s="40">
        <v>408</v>
      </c>
      <c r="J23" s="14">
        <f>I23*Q3</f>
        <v>258.31859937600001</v>
      </c>
      <c r="K23" s="40">
        <f t="shared" si="0"/>
        <v>408</v>
      </c>
      <c r="L23" s="27">
        <v>0</v>
      </c>
      <c r="M23" s="14">
        <v>296.80882513108554</v>
      </c>
      <c r="N23" s="14">
        <v>296.80882513108554</v>
      </c>
      <c r="O23" s="14">
        <v>9.2390414197782308E-2</v>
      </c>
      <c r="P23" s="28">
        <f t="shared" si="1"/>
        <v>408</v>
      </c>
      <c r="Q23" s="3">
        <v>332.54</v>
      </c>
      <c r="R23" s="3">
        <f t="shared" si="2"/>
        <v>258.31859937600001</v>
      </c>
      <c r="S23" s="9"/>
    </row>
    <row r="24" spans="1:19" x14ac:dyDescent="0.25">
      <c r="A24" s="1" t="s">
        <v>17</v>
      </c>
      <c r="B24" s="4">
        <v>41985.350682870368</v>
      </c>
      <c r="C24" s="4">
        <v>42059.406967592593</v>
      </c>
      <c r="D24" s="3">
        <v>540</v>
      </c>
      <c r="E24" s="40">
        <v>324</v>
      </c>
      <c r="F24" s="14">
        <f>E24*Q3</f>
        <v>205.135358328</v>
      </c>
      <c r="G24" s="40">
        <v>0</v>
      </c>
      <c r="H24" s="14">
        <v>0</v>
      </c>
      <c r="I24" s="40">
        <v>216</v>
      </c>
      <c r="J24" s="14">
        <f>I24*Q3</f>
        <v>136.75690555200001</v>
      </c>
      <c r="K24" s="40">
        <f t="shared" si="0"/>
        <v>540</v>
      </c>
      <c r="L24" s="27">
        <v>0</v>
      </c>
      <c r="M24" s="14">
        <v>373.60551415101679</v>
      </c>
      <c r="N24" s="14">
        <v>373.60551415101679</v>
      </c>
      <c r="O24" s="14">
        <v>0.11629562626294276</v>
      </c>
      <c r="P24" s="28">
        <f t="shared" si="1"/>
        <v>540</v>
      </c>
      <c r="Q24" s="3">
        <v>374.11</v>
      </c>
      <c r="R24" s="3">
        <f t="shared" si="2"/>
        <v>341.89226387999997</v>
      </c>
      <c r="S24" s="9"/>
    </row>
    <row r="25" spans="1:19" x14ac:dyDescent="0.25">
      <c r="A25" s="1" t="s">
        <v>16</v>
      </c>
      <c r="B25" s="4">
        <v>41985.350682870368</v>
      </c>
      <c r="C25" s="4">
        <v>42101.664479166669</v>
      </c>
      <c r="D25" s="3">
        <v>1200</v>
      </c>
      <c r="E25" s="40">
        <v>1088</v>
      </c>
      <c r="F25" s="14">
        <f>E25*Q3</f>
        <v>688.84959833599999</v>
      </c>
      <c r="G25" s="40">
        <v>440</v>
      </c>
      <c r="H25" s="14">
        <f>G25*Q3</f>
        <v>278.57888167999999</v>
      </c>
      <c r="I25" s="40">
        <v>0</v>
      </c>
      <c r="J25" s="14">
        <v>0</v>
      </c>
      <c r="K25" s="40">
        <f t="shared" si="0"/>
        <v>1528</v>
      </c>
      <c r="L25" s="27">
        <v>0</v>
      </c>
      <c r="M25" s="14">
        <v>830.23447589114846</v>
      </c>
      <c r="N25" s="14">
        <v>830.23447589114846</v>
      </c>
      <c r="O25" s="14">
        <v>0.25843472502876169</v>
      </c>
      <c r="P25" s="28">
        <f t="shared" si="1"/>
        <v>1528</v>
      </c>
      <c r="Q25" s="3">
        <v>986.54</v>
      </c>
      <c r="R25" s="3">
        <f t="shared" si="2"/>
        <v>967.42848001599998</v>
      </c>
      <c r="S25" s="9"/>
    </row>
    <row r="26" spans="1:19" x14ac:dyDescent="0.25">
      <c r="A26" s="1" t="s">
        <v>18</v>
      </c>
      <c r="B26" s="4">
        <v>42039.994618055556</v>
      </c>
      <c r="C26" s="4">
        <v>42041.9452662037</v>
      </c>
      <c r="D26" s="3">
        <v>1322</v>
      </c>
      <c r="E26" s="40">
        <v>220</v>
      </c>
      <c r="F26" s="14">
        <f>E26*Q3</f>
        <v>139.28944084</v>
      </c>
      <c r="G26" s="40">
        <v>648</v>
      </c>
      <c r="H26" s="14">
        <f>G26*Q3</f>
        <v>410.27071665599999</v>
      </c>
      <c r="I26" s="40">
        <v>115</v>
      </c>
      <c r="J26" s="14">
        <f>I26*Q3</f>
        <v>72.810389529999995</v>
      </c>
      <c r="K26" s="40">
        <f t="shared" si="0"/>
        <v>983</v>
      </c>
      <c r="L26" s="27">
        <v>0</v>
      </c>
      <c r="M26" s="14">
        <v>914.64164760674851</v>
      </c>
      <c r="N26" s="14">
        <v>914.64164760674851</v>
      </c>
      <c r="O26" s="14">
        <v>0.28470892207335247</v>
      </c>
      <c r="P26" s="28">
        <f t="shared" si="1"/>
        <v>983</v>
      </c>
      <c r="Q26" s="3">
        <v>947.75</v>
      </c>
      <c r="R26" s="3">
        <f t="shared" si="2"/>
        <v>622.37054702599994</v>
      </c>
      <c r="S26" s="9"/>
    </row>
    <row r="27" spans="1:19" x14ac:dyDescent="0.25">
      <c r="A27" s="1" t="s">
        <v>164</v>
      </c>
      <c r="B27" s="4"/>
      <c r="C27" s="4"/>
      <c r="D27" s="3"/>
      <c r="E27" s="40">
        <v>0</v>
      </c>
      <c r="F27" s="14">
        <v>0</v>
      </c>
      <c r="G27" s="40">
        <v>72</v>
      </c>
      <c r="H27" s="14">
        <f>G27*Q3</f>
        <v>45.585635183999997</v>
      </c>
      <c r="I27" s="40">
        <v>621</v>
      </c>
      <c r="J27" s="14">
        <f>I27*Q3</f>
        <v>393.17610346200001</v>
      </c>
      <c r="K27" s="40">
        <f t="shared" si="0"/>
        <v>693</v>
      </c>
      <c r="L27" s="27"/>
      <c r="M27" s="14"/>
      <c r="N27" s="14"/>
      <c r="O27" s="14"/>
      <c r="P27" s="28">
        <f t="shared" si="1"/>
        <v>693</v>
      </c>
      <c r="Q27" s="3">
        <v>0</v>
      </c>
      <c r="R27" s="3">
        <f t="shared" si="2"/>
        <v>438.76173864600003</v>
      </c>
      <c r="S27" s="9"/>
    </row>
    <row r="28" spans="1:19" x14ac:dyDescent="0.25">
      <c r="A28" s="1" t="s">
        <v>19</v>
      </c>
      <c r="B28" s="4">
        <v>41985.350659722222</v>
      </c>
      <c r="C28" s="4">
        <v>42027.640844907408</v>
      </c>
      <c r="D28" s="3">
        <v>1164</v>
      </c>
      <c r="E28" s="40">
        <v>0</v>
      </c>
      <c r="F28" s="14">
        <v>0</v>
      </c>
      <c r="G28" s="40">
        <v>480</v>
      </c>
      <c r="H28" s="14">
        <f>G28*Q3</f>
        <v>303.90423456000002</v>
      </c>
      <c r="I28" s="40">
        <v>720</v>
      </c>
      <c r="J28" s="14">
        <f>I28*Q3</f>
        <v>455.85635184</v>
      </c>
      <c r="K28" s="40">
        <f t="shared" si="0"/>
        <v>1200</v>
      </c>
      <c r="L28" s="27">
        <v>0</v>
      </c>
      <c r="M28" s="14">
        <v>805.32744161441394</v>
      </c>
      <c r="N28" s="14">
        <v>805.32744161441394</v>
      </c>
      <c r="O28" s="14">
        <v>0.25068168327789886</v>
      </c>
      <c r="P28" s="28">
        <f t="shared" si="1"/>
        <v>1200</v>
      </c>
      <c r="Q28" s="3">
        <v>465.56</v>
      </c>
      <c r="R28" s="3">
        <f t="shared" si="2"/>
        <v>759.76058639999997</v>
      </c>
      <c r="S28" s="9"/>
    </row>
    <row r="29" spans="1:19" x14ac:dyDescent="0.25">
      <c r="A29" s="1" t="s">
        <v>157</v>
      </c>
      <c r="B29" s="4"/>
      <c r="C29" s="4"/>
      <c r="D29" s="3"/>
      <c r="E29" s="40">
        <v>7382</v>
      </c>
      <c r="F29" s="14">
        <f>E29*Q3</f>
        <v>4673.7938740039999</v>
      </c>
      <c r="G29" s="40">
        <v>8904</v>
      </c>
      <c r="H29" s="14">
        <f>G29*Q3</f>
        <v>5637.4235510879998</v>
      </c>
      <c r="I29" s="40">
        <v>1550</v>
      </c>
      <c r="J29" s="14">
        <f>I29*Q3</f>
        <v>981.3574241</v>
      </c>
      <c r="K29" s="40">
        <f t="shared" si="0"/>
        <v>17836</v>
      </c>
      <c r="L29" s="27"/>
      <c r="M29" s="14"/>
      <c r="N29" s="14"/>
      <c r="O29" s="14"/>
      <c r="P29" s="28">
        <f t="shared" si="1"/>
        <v>17836</v>
      </c>
      <c r="Q29" s="3">
        <v>12090.71</v>
      </c>
      <c r="R29" s="3">
        <f t="shared" si="2"/>
        <v>11292.574849192</v>
      </c>
      <c r="S29" s="9"/>
    </row>
    <row r="30" spans="1:19" x14ac:dyDescent="0.25">
      <c r="A30" s="1" t="s">
        <v>20</v>
      </c>
      <c r="B30" s="4">
        <v>41985.350671296299</v>
      </c>
      <c r="C30" s="4">
        <v>42060.065763888888</v>
      </c>
      <c r="D30" s="3">
        <v>291</v>
      </c>
      <c r="E30" s="40">
        <v>0</v>
      </c>
      <c r="F30" s="14">
        <v>0</v>
      </c>
      <c r="G30" s="40">
        <v>0</v>
      </c>
      <c r="H30" s="14">
        <v>0</v>
      </c>
      <c r="I30" s="40">
        <v>264</v>
      </c>
      <c r="J30" s="14">
        <f>I30*Q3</f>
        <v>167.14732900800001</v>
      </c>
      <c r="K30" s="40">
        <f t="shared" si="0"/>
        <v>264</v>
      </c>
      <c r="L30" s="27">
        <v>0</v>
      </c>
      <c r="M30" s="14">
        <v>201.33186040360349</v>
      </c>
      <c r="N30" s="14">
        <v>201.33186040360349</v>
      </c>
      <c r="O30" s="14">
        <v>6.2670420819474715E-2</v>
      </c>
      <c r="P30" s="28">
        <f t="shared" si="1"/>
        <v>264</v>
      </c>
      <c r="Q30" s="3">
        <v>245.94</v>
      </c>
      <c r="R30" s="3">
        <f t="shared" si="2"/>
        <v>167.14732900800001</v>
      </c>
      <c r="S30" s="9"/>
    </row>
    <row r="31" spans="1:19" x14ac:dyDescent="0.25">
      <c r="A31" s="22" t="s">
        <v>169</v>
      </c>
      <c r="B31" s="4"/>
      <c r="C31" s="4"/>
      <c r="D31" s="3"/>
      <c r="E31" s="40">
        <v>0</v>
      </c>
      <c r="F31" s="14">
        <v>0</v>
      </c>
      <c r="G31" s="40">
        <v>0</v>
      </c>
      <c r="H31" s="14">
        <v>0</v>
      </c>
      <c r="I31" s="40">
        <v>180</v>
      </c>
      <c r="J31" s="14">
        <f>I31*Q3</f>
        <v>113.96408796</v>
      </c>
      <c r="K31" s="40">
        <f t="shared" si="0"/>
        <v>180</v>
      </c>
      <c r="L31" s="27"/>
      <c r="M31" s="14"/>
      <c r="N31" s="14"/>
      <c r="O31" s="14"/>
      <c r="P31" s="28">
        <f t="shared" si="1"/>
        <v>180</v>
      </c>
      <c r="Q31" s="3">
        <v>0</v>
      </c>
      <c r="R31" s="3">
        <f t="shared" si="2"/>
        <v>113.96408796</v>
      </c>
      <c r="S31" s="9"/>
    </row>
    <row r="32" spans="1:19" x14ac:dyDescent="0.25">
      <c r="A32" s="1" t="s">
        <v>139</v>
      </c>
      <c r="B32" s="4">
        <v>41985.350671296299</v>
      </c>
      <c r="C32" s="4">
        <v>42059.577719907407</v>
      </c>
      <c r="D32" s="3">
        <v>2730</v>
      </c>
      <c r="E32" s="40">
        <v>270</v>
      </c>
      <c r="F32" s="14">
        <f>E32*Q3</f>
        <v>170.94613194000001</v>
      </c>
      <c r="G32" s="40">
        <v>2544</v>
      </c>
      <c r="H32" s="14">
        <f>G32*Q3</f>
        <v>1610.692443168</v>
      </c>
      <c r="I32" s="40">
        <v>732</v>
      </c>
      <c r="J32" s="14">
        <f>I32*Q3</f>
        <v>463.453957704</v>
      </c>
      <c r="K32" s="40">
        <f t="shared" si="0"/>
        <v>3546</v>
      </c>
      <c r="L32" s="27">
        <v>0</v>
      </c>
      <c r="M32" s="14">
        <v>1888.7834326523628</v>
      </c>
      <c r="N32" s="14">
        <v>1888.7834326523628</v>
      </c>
      <c r="O32" s="14">
        <v>0.58793899944043293</v>
      </c>
      <c r="P32" s="28">
        <f t="shared" si="1"/>
        <v>3546</v>
      </c>
      <c r="Q32" s="3">
        <v>1849.77</v>
      </c>
      <c r="R32" s="3">
        <f t="shared" si="2"/>
        <v>2245.0925328120002</v>
      </c>
      <c r="S32" s="9"/>
    </row>
    <row r="33" spans="1:19" x14ac:dyDescent="0.25">
      <c r="A33" s="1" t="s">
        <v>21</v>
      </c>
      <c r="B33" s="4">
        <v>42051.565798611111</v>
      </c>
      <c r="C33" s="4">
        <v>42054.57136574074</v>
      </c>
      <c r="D33" s="3">
        <v>12094</v>
      </c>
      <c r="E33" s="40">
        <v>3350</v>
      </c>
      <c r="F33" s="14">
        <f>E33*Q3</f>
        <v>2120.9983037000002</v>
      </c>
      <c r="G33" s="40">
        <v>9900</v>
      </c>
      <c r="H33" s="14">
        <f>G33*Q3</f>
        <v>6268.0248378000006</v>
      </c>
      <c r="I33" s="40">
        <v>264</v>
      </c>
      <c r="J33" s="14">
        <f>I33*Q3</f>
        <v>167.14732900800001</v>
      </c>
      <c r="K33" s="40">
        <f t="shared" si="0"/>
        <v>13514</v>
      </c>
      <c r="L33" s="27">
        <v>0</v>
      </c>
      <c r="M33" s="14">
        <v>8367.3797928562908</v>
      </c>
      <c r="N33" s="14">
        <v>8367.3797928562908</v>
      </c>
      <c r="O33" s="14">
        <v>2.6045913037482036</v>
      </c>
      <c r="P33" s="28">
        <f t="shared" si="1"/>
        <v>13514</v>
      </c>
      <c r="Q33" s="3">
        <v>7687.98</v>
      </c>
      <c r="R33" s="3">
        <f t="shared" si="2"/>
        <v>8556.170470508001</v>
      </c>
      <c r="S33" s="9"/>
    </row>
    <row r="34" spans="1:19" x14ac:dyDescent="0.25">
      <c r="A34" s="1" t="s">
        <v>22</v>
      </c>
      <c r="B34" s="4">
        <v>42043.663506944446</v>
      </c>
      <c r="C34" s="4">
        <v>42062.431423611109</v>
      </c>
      <c r="D34" s="3">
        <v>12892</v>
      </c>
      <c r="E34" s="40">
        <v>2004</v>
      </c>
      <c r="F34" s="14">
        <f>E34*Q3</f>
        <v>1268.800179288</v>
      </c>
      <c r="G34" s="40">
        <v>6708</v>
      </c>
      <c r="H34" s="14">
        <f>G34*Q3</f>
        <v>4247.0616779760003</v>
      </c>
      <c r="I34" s="40">
        <v>1162</v>
      </c>
      <c r="J34" s="14">
        <f>I34*Q3</f>
        <v>735.70150116399998</v>
      </c>
      <c r="K34" s="40">
        <f t="shared" si="0"/>
        <v>9874</v>
      </c>
      <c r="L34" s="27">
        <v>0</v>
      </c>
      <c r="M34" s="14">
        <v>8919.485719323904</v>
      </c>
      <c r="N34" s="14">
        <v>8919.485719323904</v>
      </c>
      <c r="O34" s="14">
        <v>2.7764503958923301</v>
      </c>
      <c r="P34" s="28">
        <f t="shared" si="1"/>
        <v>9874</v>
      </c>
      <c r="Q34" s="3">
        <v>7381.41</v>
      </c>
      <c r="R34" s="3">
        <f t="shared" si="2"/>
        <v>6251.5633584280004</v>
      </c>
      <c r="S34" s="9"/>
    </row>
    <row r="35" spans="1:19" x14ac:dyDescent="0.25">
      <c r="A35" s="1" t="s">
        <v>23</v>
      </c>
      <c r="B35" s="4">
        <v>41985.350659722222</v>
      </c>
      <c r="C35" s="4">
        <v>42059.880752314813</v>
      </c>
      <c r="D35" s="3">
        <v>1320</v>
      </c>
      <c r="E35" s="40">
        <v>400</v>
      </c>
      <c r="F35" s="14">
        <f>E35*Q3</f>
        <v>253.2535288</v>
      </c>
      <c r="G35" s="40">
        <v>560</v>
      </c>
      <c r="H35" s="14">
        <f>G35*Q3</f>
        <v>354.55494032000001</v>
      </c>
      <c r="I35" s="40">
        <v>84</v>
      </c>
      <c r="J35" s="14">
        <f>I35*Q3</f>
        <v>53.183241047999999</v>
      </c>
      <c r="K35" s="40">
        <f t="shared" si="0"/>
        <v>1044</v>
      </c>
      <c r="L35" s="27">
        <v>0</v>
      </c>
      <c r="M35" s="14">
        <v>913.25792348026323</v>
      </c>
      <c r="N35" s="14">
        <v>913.25792348026323</v>
      </c>
      <c r="O35" s="14">
        <v>0.28427819753163786</v>
      </c>
      <c r="P35" s="28">
        <f t="shared" si="1"/>
        <v>1044</v>
      </c>
      <c r="Q35" s="3">
        <v>626.29</v>
      </c>
      <c r="R35" s="3">
        <f t="shared" si="2"/>
        <v>660.99171016800005</v>
      </c>
      <c r="S35" s="9"/>
    </row>
    <row r="36" spans="1:19" x14ac:dyDescent="0.25">
      <c r="A36" s="1" t="s">
        <v>24</v>
      </c>
      <c r="B36" s="4">
        <v>42061.725451388891</v>
      </c>
      <c r="C36" s="4">
        <v>42102.692511574074</v>
      </c>
      <c r="D36" s="3">
        <v>1524</v>
      </c>
      <c r="E36" s="40">
        <v>0</v>
      </c>
      <c r="F36" s="14">
        <v>0</v>
      </c>
      <c r="G36" s="40">
        <v>0</v>
      </c>
      <c r="H36" s="14">
        <v>0</v>
      </c>
      <c r="I36" s="40">
        <v>2035</v>
      </c>
      <c r="J36" s="14">
        <f>I36*Q3</f>
        <v>1288.4273277699999</v>
      </c>
      <c r="K36" s="40">
        <f t="shared" si="0"/>
        <v>2035</v>
      </c>
      <c r="L36" s="27">
        <v>0</v>
      </c>
      <c r="M36" s="14">
        <v>1054.3977843817586</v>
      </c>
      <c r="N36" s="14">
        <v>1054.3977843817586</v>
      </c>
      <c r="O36" s="14">
        <v>0.32821210078652735</v>
      </c>
      <c r="P36" s="28">
        <f t="shared" si="1"/>
        <v>2035</v>
      </c>
      <c r="Q36" s="3">
        <v>1351.65</v>
      </c>
      <c r="R36" s="3">
        <f t="shared" si="2"/>
        <v>1288.4273277699999</v>
      </c>
      <c r="S36" s="9"/>
    </row>
    <row r="37" spans="1:19" x14ac:dyDescent="0.25">
      <c r="A37" s="1" t="s">
        <v>26</v>
      </c>
      <c r="B37" s="4">
        <v>41992.571134259262</v>
      </c>
      <c r="C37" s="4">
        <v>42102.687002314815</v>
      </c>
      <c r="D37" s="3">
        <v>7220</v>
      </c>
      <c r="E37" s="40">
        <v>2446</v>
      </c>
      <c r="F37" s="14">
        <f>E37*Q3</f>
        <v>1548.645328612</v>
      </c>
      <c r="G37" s="40">
        <v>4312</v>
      </c>
      <c r="H37" s="14">
        <f>G37*Q3</f>
        <v>2730.0730404639999</v>
      </c>
      <c r="I37" s="40">
        <v>384</v>
      </c>
      <c r="J37" s="14">
        <f>I37*Q3</f>
        <v>243.123387648</v>
      </c>
      <c r="K37" s="40">
        <f t="shared" si="0"/>
        <v>7142</v>
      </c>
      <c r="L37" s="27">
        <v>0</v>
      </c>
      <c r="M37" s="14">
        <v>4995.2440966117429</v>
      </c>
      <c r="N37" s="14">
        <v>4995.2440966117429</v>
      </c>
      <c r="O37" s="14">
        <v>1.5549155955897163</v>
      </c>
      <c r="P37" s="28">
        <f t="shared" si="1"/>
        <v>7142</v>
      </c>
      <c r="Q37" s="3">
        <v>5358.1</v>
      </c>
      <c r="R37" s="3">
        <f t="shared" si="2"/>
        <v>4521.8417567239994</v>
      </c>
      <c r="S37" s="9"/>
    </row>
    <row r="38" spans="1:19" x14ac:dyDescent="0.25">
      <c r="A38" s="22" t="s">
        <v>27</v>
      </c>
      <c r="B38" s="4">
        <v>41985.350636574076</v>
      </c>
      <c r="C38" s="4">
        <v>42102.674629629626</v>
      </c>
      <c r="D38" s="3">
        <v>13102</v>
      </c>
      <c r="E38" s="40">
        <v>168</v>
      </c>
      <c r="F38" s="14">
        <f>E38*Q3</f>
        <v>106.366482096</v>
      </c>
      <c r="G38" s="40">
        <v>2664</v>
      </c>
      <c r="H38" s="14">
        <f>G38*Q3</f>
        <v>1686.668501808</v>
      </c>
      <c r="I38" s="40">
        <v>4744</v>
      </c>
      <c r="J38" s="14">
        <f>I38*Q3</f>
        <v>3003.5868515679999</v>
      </c>
      <c r="K38" s="40">
        <f t="shared" si="0"/>
        <v>7576</v>
      </c>
      <c r="L38" s="27">
        <v>0</v>
      </c>
      <c r="M38" s="14">
        <v>9064.7767526048556</v>
      </c>
      <c r="N38" s="14">
        <v>9064.7767526048556</v>
      </c>
      <c r="O38" s="14">
        <v>2.8216764727723631</v>
      </c>
      <c r="P38" s="28">
        <f t="shared" si="1"/>
        <v>7576</v>
      </c>
      <c r="Q38" s="3">
        <v>5625.52</v>
      </c>
      <c r="R38" s="3">
        <f t="shared" si="2"/>
        <v>4796.6218354720004</v>
      </c>
      <c r="S38" s="9"/>
    </row>
    <row r="39" spans="1:19" x14ac:dyDescent="0.25">
      <c r="A39" s="22" t="s">
        <v>25</v>
      </c>
      <c r="B39" s="4">
        <v>41985.350682870368</v>
      </c>
      <c r="C39" s="4">
        <v>42062.362835648149</v>
      </c>
      <c r="D39" s="3">
        <v>356</v>
      </c>
      <c r="E39" s="40">
        <v>280</v>
      </c>
      <c r="F39" s="14">
        <f>E39*Q3</f>
        <v>177.27747016000001</v>
      </c>
      <c r="G39" s="40">
        <v>0</v>
      </c>
      <c r="H39" s="14">
        <v>0</v>
      </c>
      <c r="I39" s="40">
        <v>324</v>
      </c>
      <c r="J39" s="14">
        <f>I39*Q3</f>
        <v>205.135358328</v>
      </c>
      <c r="K39" s="40">
        <f t="shared" si="0"/>
        <v>604</v>
      </c>
      <c r="L39" s="27">
        <v>0</v>
      </c>
      <c r="M39" s="14">
        <v>246.30289451437403</v>
      </c>
      <c r="N39" s="14">
        <v>246.30289451437403</v>
      </c>
      <c r="O39" s="14">
        <v>7.666896842519931E-2</v>
      </c>
      <c r="P39" s="28">
        <f t="shared" si="1"/>
        <v>604</v>
      </c>
      <c r="Q39" s="3">
        <v>523.76</v>
      </c>
      <c r="R39" s="3">
        <f t="shared" si="2"/>
        <v>382.412828488</v>
      </c>
      <c r="S39" s="9"/>
    </row>
    <row r="40" spans="1:19" x14ac:dyDescent="0.25">
      <c r="A40" s="1" t="s">
        <v>179</v>
      </c>
      <c r="B40" s="4">
        <v>42025.559108796297</v>
      </c>
      <c r="C40" s="4">
        <v>42102.636481481481</v>
      </c>
      <c r="D40" s="3">
        <v>8715</v>
      </c>
      <c r="E40" s="40">
        <v>3752</v>
      </c>
      <c r="F40" s="14">
        <f>E40*Q3</f>
        <v>2375.5181001440001</v>
      </c>
      <c r="G40" s="40">
        <v>4672</v>
      </c>
      <c r="H40" s="14">
        <f>G40*Q3</f>
        <v>2958.0012163840001</v>
      </c>
      <c r="I40" s="40">
        <v>2955</v>
      </c>
      <c r="J40" s="14">
        <f>I40*Q3</f>
        <v>1870.91044401</v>
      </c>
      <c r="K40" s="40">
        <f t="shared" si="0"/>
        <v>11379</v>
      </c>
      <c r="L40" s="27">
        <v>0</v>
      </c>
      <c r="M40" s="14">
        <v>6029.5778811594655</v>
      </c>
      <c r="N40" s="14">
        <v>6029.5778811594655</v>
      </c>
      <c r="O40" s="14">
        <v>1.8768821905213819</v>
      </c>
      <c r="P40" s="28">
        <f t="shared" si="1"/>
        <v>11379</v>
      </c>
      <c r="Q40" s="3">
        <v>7309.71</v>
      </c>
      <c r="R40" s="3">
        <f t="shared" si="2"/>
        <v>7204.4297605379998</v>
      </c>
      <c r="S40" s="9"/>
    </row>
    <row r="41" spans="1:19" x14ac:dyDescent="0.25">
      <c r="A41" s="1" t="s">
        <v>28</v>
      </c>
      <c r="B41" s="4">
        <v>41985.350682870368</v>
      </c>
      <c r="C41" s="4">
        <v>42108.516053240739</v>
      </c>
      <c r="D41" s="3">
        <v>220</v>
      </c>
      <c r="E41" s="40">
        <v>0</v>
      </c>
      <c r="F41" s="14">
        <v>0</v>
      </c>
      <c r="G41" s="40">
        <v>0</v>
      </c>
      <c r="H41" s="14">
        <v>0</v>
      </c>
      <c r="I41" s="40">
        <v>430</v>
      </c>
      <c r="J41" s="14">
        <f>I41*Q3</f>
        <v>272.24754346000003</v>
      </c>
      <c r="K41" s="40">
        <f t="shared" si="0"/>
        <v>430</v>
      </c>
      <c r="L41" s="27">
        <v>0</v>
      </c>
      <c r="M41" s="14">
        <v>152.20965391337722</v>
      </c>
      <c r="N41" s="14">
        <v>152.20965391337722</v>
      </c>
      <c r="O41" s="14">
        <v>4.7379699588606314E-2</v>
      </c>
      <c r="P41" s="28">
        <f t="shared" si="1"/>
        <v>430</v>
      </c>
      <c r="Q41" s="3">
        <v>207.84</v>
      </c>
      <c r="R41" s="3">
        <f t="shared" si="2"/>
        <v>272.24754346000003</v>
      </c>
      <c r="S41" s="9"/>
    </row>
    <row r="42" spans="1:19" x14ac:dyDescent="0.25">
      <c r="A42" s="22" t="s">
        <v>185</v>
      </c>
      <c r="B42" s="4">
        <v>41985.350659722222</v>
      </c>
      <c r="C42" s="4">
        <v>42062.545787037037</v>
      </c>
      <c r="D42" s="3">
        <v>346</v>
      </c>
      <c r="E42" s="40">
        <v>0</v>
      </c>
      <c r="F42" s="14">
        <v>0</v>
      </c>
      <c r="G42" s="40">
        <v>0</v>
      </c>
      <c r="H42" s="14">
        <v>0</v>
      </c>
      <c r="I42" s="40">
        <v>693</v>
      </c>
      <c r="J42" s="14">
        <f>I42*Q3</f>
        <v>438.76173864600003</v>
      </c>
      <c r="K42" s="40">
        <f t="shared" si="0"/>
        <v>693</v>
      </c>
      <c r="L42" s="27">
        <v>0</v>
      </c>
      <c r="M42" s="14">
        <v>239.38427388194779</v>
      </c>
      <c r="N42" s="14">
        <v>239.38427388194779</v>
      </c>
      <c r="O42" s="14">
        <v>7.4515345716626297E-2</v>
      </c>
      <c r="P42" s="28">
        <f t="shared" si="1"/>
        <v>693</v>
      </c>
      <c r="Q42" s="3">
        <v>188.44</v>
      </c>
      <c r="R42" s="3">
        <f t="shared" si="2"/>
        <v>438.76173864600003</v>
      </c>
      <c r="S42" s="9"/>
    </row>
    <row r="43" spans="1:19" x14ac:dyDescent="0.25">
      <c r="A43" s="22" t="s">
        <v>95</v>
      </c>
      <c r="B43" s="4">
        <v>42058.798877314817</v>
      </c>
      <c r="C43" s="4">
        <v>42108.518333333333</v>
      </c>
      <c r="D43" s="3">
        <v>564</v>
      </c>
      <c r="E43" s="40">
        <v>0</v>
      </c>
      <c r="F43" s="14">
        <v>0</v>
      </c>
      <c r="G43" s="40">
        <v>0</v>
      </c>
      <c r="H43" s="14">
        <v>0</v>
      </c>
      <c r="I43" s="40">
        <v>504</v>
      </c>
      <c r="J43" s="14">
        <f>I43*Q3</f>
        <v>319.09944628800002</v>
      </c>
      <c r="K43" s="40">
        <f t="shared" si="0"/>
        <v>504</v>
      </c>
      <c r="L43" s="27">
        <v>0</v>
      </c>
      <c r="M43" s="14">
        <v>390.21020366883977</v>
      </c>
      <c r="N43" s="14">
        <v>390.21020366883977</v>
      </c>
      <c r="O43" s="14">
        <v>0.121464320763518</v>
      </c>
      <c r="P43" s="28">
        <f t="shared" si="1"/>
        <v>504</v>
      </c>
      <c r="Q43" s="3">
        <v>426.07</v>
      </c>
      <c r="R43" s="3">
        <f t="shared" si="2"/>
        <v>319.09944628800002</v>
      </c>
      <c r="S43" s="9"/>
    </row>
    <row r="44" spans="1:19" x14ac:dyDescent="0.25">
      <c r="A44" s="1" t="s">
        <v>29</v>
      </c>
      <c r="B44" s="4">
        <v>42060.40929398148</v>
      </c>
      <c r="C44" s="4">
        <v>42102.57540509259</v>
      </c>
      <c r="D44" s="3">
        <v>504</v>
      </c>
      <c r="E44" s="40">
        <v>0</v>
      </c>
      <c r="F44" s="14">
        <v>0</v>
      </c>
      <c r="G44" s="40">
        <v>0</v>
      </c>
      <c r="H44" s="14">
        <v>0</v>
      </c>
      <c r="I44" s="40">
        <v>507</v>
      </c>
      <c r="J44" s="14">
        <f>I44*Q3</f>
        <v>320.998847754</v>
      </c>
      <c r="K44" s="40">
        <f t="shared" si="0"/>
        <v>507</v>
      </c>
      <c r="L44" s="27">
        <v>0</v>
      </c>
      <c r="M44" s="14">
        <v>348.69847987428233</v>
      </c>
      <c r="N44" s="14">
        <v>348.69847987428233</v>
      </c>
      <c r="O44" s="14">
        <v>0.10854258451207992</v>
      </c>
      <c r="P44" s="28">
        <f t="shared" si="1"/>
        <v>507</v>
      </c>
      <c r="Q44" s="3">
        <v>299.29000000000002</v>
      </c>
      <c r="R44" s="3">
        <f t="shared" si="2"/>
        <v>320.998847754</v>
      </c>
      <c r="S44" s="9"/>
    </row>
    <row r="45" spans="1:19" x14ac:dyDescent="0.25">
      <c r="A45" s="1" t="s">
        <v>30</v>
      </c>
      <c r="B45" s="4">
        <v>41985.350648148145</v>
      </c>
      <c r="C45" s="4">
        <v>42056.700046296297</v>
      </c>
      <c r="D45" s="3">
        <v>3876</v>
      </c>
      <c r="E45" s="40">
        <v>0</v>
      </c>
      <c r="F45" s="14">
        <v>0</v>
      </c>
      <c r="G45" s="40">
        <v>1608</v>
      </c>
      <c r="H45" s="14">
        <f>G45*Q3</f>
        <v>1018.079185776</v>
      </c>
      <c r="I45" s="40">
        <v>1548</v>
      </c>
      <c r="J45" s="14">
        <f>I45*Q3</f>
        <v>980.09115645600002</v>
      </c>
      <c r="K45" s="40">
        <f t="shared" si="0"/>
        <v>3156</v>
      </c>
      <c r="L45" s="27">
        <v>0</v>
      </c>
      <c r="M45" s="14">
        <v>2681.6573571284093</v>
      </c>
      <c r="N45" s="14">
        <v>2681.6573571284093</v>
      </c>
      <c r="O45" s="14">
        <v>0.83474416184290035</v>
      </c>
      <c r="P45" s="28">
        <f t="shared" si="1"/>
        <v>3156</v>
      </c>
      <c r="Q45" s="3">
        <v>1729.22</v>
      </c>
      <c r="R45" s="3">
        <f t="shared" si="2"/>
        <v>1998.1703422320002</v>
      </c>
      <c r="S45" s="9"/>
    </row>
    <row r="46" spans="1:19" x14ac:dyDescent="0.25">
      <c r="A46" s="1" t="s">
        <v>145</v>
      </c>
      <c r="B46" s="4"/>
      <c r="C46" s="4"/>
      <c r="D46" s="3"/>
      <c r="E46" s="40">
        <v>0</v>
      </c>
      <c r="F46" s="14">
        <v>0</v>
      </c>
      <c r="G46" s="40">
        <v>1304</v>
      </c>
      <c r="H46" s="14">
        <f>G46*Q3</f>
        <v>825.60650388800002</v>
      </c>
      <c r="I46" s="40">
        <v>408</v>
      </c>
      <c r="J46" s="14">
        <f>I46*Q3</f>
        <v>258.31859937600001</v>
      </c>
      <c r="K46" s="40">
        <f t="shared" si="0"/>
        <v>1712</v>
      </c>
      <c r="L46" s="27"/>
      <c r="M46" s="14"/>
      <c r="N46" s="14"/>
      <c r="O46" s="14"/>
      <c r="P46" s="28">
        <f t="shared" si="1"/>
        <v>1712</v>
      </c>
      <c r="Q46" s="3">
        <v>508.51</v>
      </c>
      <c r="R46" s="3">
        <f t="shared" si="2"/>
        <v>1083.925103264</v>
      </c>
      <c r="S46" s="9"/>
    </row>
    <row r="47" spans="1:19" x14ac:dyDescent="0.25">
      <c r="A47" s="1" t="s">
        <v>31</v>
      </c>
      <c r="B47" s="4">
        <v>41985.350648148145</v>
      </c>
      <c r="C47" s="4">
        <v>42102.565057870372</v>
      </c>
      <c r="D47" s="3">
        <v>5405</v>
      </c>
      <c r="E47" s="40">
        <v>1190</v>
      </c>
      <c r="F47" s="14">
        <f>E47*Q3</f>
        <v>753.42924818000006</v>
      </c>
      <c r="G47" s="40">
        <v>1188</v>
      </c>
      <c r="H47" s="14">
        <f>G47*Q3</f>
        <v>752.16298053599996</v>
      </c>
      <c r="I47" s="40">
        <v>638</v>
      </c>
      <c r="J47" s="14">
        <f>I47*Q3</f>
        <v>403.93937843600003</v>
      </c>
      <c r="K47" s="40">
        <f t="shared" si="0"/>
        <v>3016</v>
      </c>
      <c r="L47" s="27">
        <v>0</v>
      </c>
      <c r="M47" s="14">
        <v>3739.514451826381</v>
      </c>
      <c r="N47" s="14">
        <v>3739.514451826381</v>
      </c>
      <c r="O47" s="14">
        <v>1.1640330739837141</v>
      </c>
      <c r="P47" s="28">
        <f t="shared" si="1"/>
        <v>3016</v>
      </c>
      <c r="Q47" s="3">
        <v>3044.85</v>
      </c>
      <c r="R47" s="3">
        <f t="shared" si="2"/>
        <v>1909.5316071520001</v>
      </c>
      <c r="S47" s="9"/>
    </row>
    <row r="48" spans="1:19" x14ac:dyDescent="0.25">
      <c r="A48" s="22" t="s">
        <v>175</v>
      </c>
      <c r="B48" s="4">
        <v>42062.591516203705</v>
      </c>
      <c r="C48" s="4">
        <v>42062.629606481481</v>
      </c>
      <c r="D48" s="3">
        <v>888</v>
      </c>
      <c r="E48" s="40">
        <v>0</v>
      </c>
      <c r="F48" s="14">
        <v>0</v>
      </c>
      <c r="G48" s="40">
        <v>0</v>
      </c>
      <c r="H48" s="14">
        <v>0</v>
      </c>
      <c r="I48" s="40">
        <v>1248</v>
      </c>
      <c r="J48" s="14">
        <f>I48*Q3</f>
        <v>790.15100985599997</v>
      </c>
      <c r="K48" s="40">
        <f t="shared" si="0"/>
        <v>1248</v>
      </c>
      <c r="L48" s="27">
        <v>0</v>
      </c>
      <c r="M48" s="14">
        <v>614.37351215944977</v>
      </c>
      <c r="N48" s="14">
        <v>614.37351215944977</v>
      </c>
      <c r="O48" s="14">
        <v>0.19124169652128367</v>
      </c>
      <c r="P48" s="28">
        <f t="shared" si="1"/>
        <v>1248</v>
      </c>
      <c r="Q48" s="3">
        <v>687.26</v>
      </c>
      <c r="R48" s="3">
        <f t="shared" si="2"/>
        <v>790.15100985599997</v>
      </c>
      <c r="S48" s="9"/>
    </row>
    <row r="49" spans="1:19" x14ac:dyDescent="0.25">
      <c r="A49" s="1" t="s">
        <v>96</v>
      </c>
      <c r="B49" s="4">
        <v>42040.573645833334</v>
      </c>
      <c r="C49" s="4">
        <v>42102.540370370371</v>
      </c>
      <c r="D49" s="3">
        <v>3819</v>
      </c>
      <c r="E49" s="40">
        <v>0</v>
      </c>
      <c r="F49" s="14">
        <v>0</v>
      </c>
      <c r="G49" s="40">
        <v>3528</v>
      </c>
      <c r="H49" s="14">
        <f>G49*Q3</f>
        <v>2233.6961240159999</v>
      </c>
      <c r="I49" s="40">
        <v>1344</v>
      </c>
      <c r="J49" s="14">
        <f>I49*Q3</f>
        <v>850.93185676799999</v>
      </c>
      <c r="K49" s="40">
        <f t="shared" si="0"/>
        <v>4872</v>
      </c>
      <c r="L49" s="27">
        <v>0</v>
      </c>
      <c r="M49" s="14">
        <v>2642.2212195235797</v>
      </c>
      <c r="N49" s="14">
        <v>2642.2212195235797</v>
      </c>
      <c r="O49" s="14">
        <v>0.82246851240403418</v>
      </c>
      <c r="P49" s="28">
        <f t="shared" si="1"/>
        <v>4872</v>
      </c>
      <c r="Q49" s="3">
        <v>2909.75</v>
      </c>
      <c r="R49" s="3">
        <f t="shared" si="2"/>
        <v>3084.6279807840001</v>
      </c>
      <c r="S49" s="9"/>
    </row>
    <row r="50" spans="1:19" x14ac:dyDescent="0.25">
      <c r="A50" s="1" t="s">
        <v>159</v>
      </c>
      <c r="B50" s="4"/>
      <c r="C50" s="4"/>
      <c r="D50" s="3"/>
      <c r="E50" s="40">
        <v>0</v>
      </c>
      <c r="F50" s="14">
        <v>0</v>
      </c>
      <c r="G50" s="40">
        <v>0</v>
      </c>
      <c r="H50" s="14">
        <v>0</v>
      </c>
      <c r="I50" s="40">
        <v>276</v>
      </c>
      <c r="J50" s="14">
        <f>I50*Q3</f>
        <v>174.74493487200002</v>
      </c>
      <c r="K50" s="40">
        <f t="shared" si="0"/>
        <v>276</v>
      </c>
      <c r="L50" s="27"/>
      <c r="M50" s="14"/>
      <c r="N50" s="14"/>
      <c r="O50" s="14"/>
      <c r="P50" s="28">
        <f t="shared" si="1"/>
        <v>276</v>
      </c>
      <c r="Q50" s="3">
        <v>0</v>
      </c>
      <c r="R50" s="3">
        <f t="shared" si="2"/>
        <v>174.74493487200002</v>
      </c>
      <c r="S50" s="9"/>
    </row>
    <row r="51" spans="1:19" x14ac:dyDescent="0.25">
      <c r="A51" s="1" t="s">
        <v>32</v>
      </c>
      <c r="B51" s="4">
        <v>41985.350682870368</v>
      </c>
      <c r="C51" s="4">
        <v>42061.980023148149</v>
      </c>
      <c r="D51" s="3">
        <v>1464</v>
      </c>
      <c r="E51" s="40">
        <v>576</v>
      </c>
      <c r="F51" s="14">
        <f>E51*Q3</f>
        <v>364.68508147199998</v>
      </c>
      <c r="G51" s="40">
        <v>864</v>
      </c>
      <c r="H51" s="14">
        <f>G51*Q3</f>
        <v>547.02762220800003</v>
      </c>
      <c r="I51" s="40">
        <v>144</v>
      </c>
      <c r="J51" s="14">
        <f>I51*Q3</f>
        <v>91.171270367999995</v>
      </c>
      <c r="K51" s="40">
        <f t="shared" si="0"/>
        <v>1584</v>
      </c>
      <c r="L51" s="27">
        <v>0</v>
      </c>
      <c r="M51" s="14">
        <v>1012.8860605872011</v>
      </c>
      <c r="N51" s="14">
        <v>1012.8860605872011</v>
      </c>
      <c r="O51" s="14">
        <v>0.3152903645350893</v>
      </c>
      <c r="P51" s="28">
        <f t="shared" si="1"/>
        <v>1584</v>
      </c>
      <c r="Q51" s="3">
        <v>1188.8399999999999</v>
      </c>
      <c r="R51" s="3">
        <f t="shared" si="2"/>
        <v>1002.883974048</v>
      </c>
      <c r="S51" s="9"/>
    </row>
    <row r="52" spans="1:19" x14ac:dyDescent="0.25">
      <c r="A52" s="1" t="s">
        <v>97</v>
      </c>
      <c r="B52" s="4">
        <v>41985.350648148145</v>
      </c>
      <c r="C52" s="4">
        <v>42107.483310185184</v>
      </c>
      <c r="D52" s="3">
        <v>16265</v>
      </c>
      <c r="E52" s="40">
        <v>9064</v>
      </c>
      <c r="F52" s="14">
        <f>E52*Q3</f>
        <v>5738.7249626080002</v>
      </c>
      <c r="G52" s="40">
        <v>5584</v>
      </c>
      <c r="H52" s="14">
        <f>G52*Q3</f>
        <v>3535.4192620480003</v>
      </c>
      <c r="I52" s="40">
        <v>4195</v>
      </c>
      <c r="J52" s="14">
        <f>I52*Q3</f>
        <v>2655.9963832900003</v>
      </c>
      <c r="K52" s="40">
        <f t="shared" si="0"/>
        <v>18843</v>
      </c>
      <c r="L52" s="27">
        <v>0</v>
      </c>
      <c r="M52" s="14">
        <v>11253.136458641275</v>
      </c>
      <c r="N52" s="14">
        <v>11253.136458641275</v>
      </c>
      <c r="O52" s="14">
        <v>3.5028673354940074</v>
      </c>
      <c r="P52" s="28">
        <f t="shared" si="1"/>
        <v>18843</v>
      </c>
      <c r="Q52" s="3">
        <v>12861.1</v>
      </c>
      <c r="R52" s="3">
        <f t="shared" si="2"/>
        <v>11930.140607945999</v>
      </c>
      <c r="S52" s="9"/>
    </row>
    <row r="53" spans="1:19" x14ac:dyDescent="0.25">
      <c r="A53" s="1" t="s">
        <v>176</v>
      </c>
      <c r="B53" s="4">
        <v>41985.350659722222</v>
      </c>
      <c r="C53" s="4">
        <v>42102.503842592596</v>
      </c>
      <c r="D53" s="3">
        <v>4920</v>
      </c>
      <c r="E53" s="40">
        <v>504</v>
      </c>
      <c r="F53" s="14">
        <f>E53*Q3</f>
        <v>319.09944628800002</v>
      </c>
      <c r="G53" s="40">
        <v>1488</v>
      </c>
      <c r="H53" s="14">
        <f>G53*Q3</f>
        <v>942.10312713600001</v>
      </c>
      <c r="I53" s="40">
        <v>3300</v>
      </c>
      <c r="J53" s="14">
        <f>I53*Q3</f>
        <v>2089.3416126000002</v>
      </c>
      <c r="K53" s="40">
        <f t="shared" si="0"/>
        <v>5292</v>
      </c>
      <c r="L53" s="27">
        <v>0</v>
      </c>
      <c r="M53" s="14">
        <v>3403.9613511537086</v>
      </c>
      <c r="N53" s="14">
        <v>3403.9613511537086</v>
      </c>
      <c r="O53" s="14">
        <v>1.059582372617923</v>
      </c>
      <c r="P53" s="28">
        <f t="shared" si="1"/>
        <v>5292</v>
      </c>
      <c r="Q53" s="3">
        <v>3391.94</v>
      </c>
      <c r="R53" s="3">
        <f t="shared" si="2"/>
        <v>3350.5441860240003</v>
      </c>
      <c r="S53" s="9"/>
    </row>
    <row r="54" spans="1:19" x14ac:dyDescent="0.25">
      <c r="A54" s="1" t="s">
        <v>34</v>
      </c>
      <c r="B54" s="4">
        <v>41985.350613425922</v>
      </c>
      <c r="C54" s="4">
        <v>42047.300486111111</v>
      </c>
      <c r="D54" s="3">
        <v>3471</v>
      </c>
      <c r="E54" s="40">
        <v>506</v>
      </c>
      <c r="F54" s="14">
        <f>E54*Q3</f>
        <v>320.36571393200001</v>
      </c>
      <c r="G54" s="40">
        <v>1108</v>
      </c>
      <c r="H54" s="14">
        <f>G54*Q3</f>
        <v>701.51227477600003</v>
      </c>
      <c r="I54" s="40">
        <v>1669</v>
      </c>
      <c r="J54" s="14">
        <f>I54*Q3</f>
        <v>1056.7003489179999</v>
      </c>
      <c r="K54" s="40">
        <f t="shared" si="0"/>
        <v>3283</v>
      </c>
      <c r="L54" s="27">
        <v>0</v>
      </c>
      <c r="M54" s="14">
        <v>2401.4532215151467</v>
      </c>
      <c r="N54" s="14">
        <v>2401.4532215151467</v>
      </c>
      <c r="O54" s="14">
        <v>0.74752244214569319</v>
      </c>
      <c r="P54" s="28">
        <f t="shared" si="1"/>
        <v>3283</v>
      </c>
      <c r="Q54" s="3">
        <v>2151.83</v>
      </c>
      <c r="R54" s="3">
        <f t="shared" si="2"/>
        <v>2078.5783376259997</v>
      </c>
      <c r="S54" s="9"/>
    </row>
    <row r="55" spans="1:19" x14ac:dyDescent="0.25">
      <c r="A55" s="1" t="s">
        <v>173</v>
      </c>
      <c r="B55" s="4"/>
      <c r="C55" s="4"/>
      <c r="D55" s="3"/>
      <c r="E55" s="40">
        <v>1274</v>
      </c>
      <c r="F55" s="14">
        <f>E55*Q3</f>
        <v>806.61248922800007</v>
      </c>
      <c r="G55" s="40">
        <v>0</v>
      </c>
      <c r="H55" s="14">
        <v>0</v>
      </c>
      <c r="I55" s="40">
        <v>864</v>
      </c>
      <c r="J55" s="14">
        <f>I55*Q3</f>
        <v>547.02762220800003</v>
      </c>
      <c r="K55" s="40">
        <f t="shared" si="0"/>
        <v>2138</v>
      </c>
      <c r="L55" s="27"/>
      <c r="M55" s="14"/>
      <c r="N55" s="14"/>
      <c r="O55" s="14"/>
      <c r="P55" s="28">
        <f t="shared" si="1"/>
        <v>2138</v>
      </c>
      <c r="Q55" s="3">
        <v>0</v>
      </c>
      <c r="R55" s="3">
        <f t="shared" si="2"/>
        <v>1353.6401114360001</v>
      </c>
      <c r="S55" s="9"/>
    </row>
    <row r="56" spans="1:19" x14ac:dyDescent="0.25">
      <c r="A56" s="1" t="s">
        <v>98</v>
      </c>
      <c r="B56" s="4">
        <v>41985.350671296299</v>
      </c>
      <c r="C56" s="4">
        <v>42102.383935185186</v>
      </c>
      <c r="D56" s="3">
        <v>228</v>
      </c>
      <c r="E56" s="40">
        <v>0</v>
      </c>
      <c r="F56" s="14">
        <v>0</v>
      </c>
      <c r="G56" s="40">
        <v>0</v>
      </c>
      <c r="H56" s="14">
        <v>0</v>
      </c>
      <c r="I56" s="40">
        <v>360</v>
      </c>
      <c r="J56" s="14">
        <f>I56*Q3</f>
        <v>227.92817592</v>
      </c>
      <c r="K56" s="40">
        <f t="shared" si="0"/>
        <v>360</v>
      </c>
      <c r="L56" s="27">
        <v>0</v>
      </c>
      <c r="M56" s="14">
        <v>157.74455041931819</v>
      </c>
      <c r="N56" s="14">
        <v>157.74455041931819</v>
      </c>
      <c r="O56" s="14">
        <v>4.9102597755464723E-2</v>
      </c>
      <c r="P56" s="28">
        <f t="shared" si="1"/>
        <v>360</v>
      </c>
      <c r="Q56" s="3">
        <v>218.23</v>
      </c>
      <c r="R56" s="3">
        <f t="shared" si="2"/>
        <v>227.92817592</v>
      </c>
      <c r="S56" s="9"/>
    </row>
    <row r="57" spans="1:19" x14ac:dyDescent="0.25">
      <c r="A57" s="1" t="s">
        <v>33</v>
      </c>
      <c r="B57" s="4">
        <v>41985.350636574076</v>
      </c>
      <c r="C57" s="4">
        <v>42102.463217592594</v>
      </c>
      <c r="D57" s="3">
        <v>5203</v>
      </c>
      <c r="E57" s="40">
        <v>0</v>
      </c>
      <c r="F57" s="14">
        <v>0</v>
      </c>
      <c r="G57" s="40">
        <v>528</v>
      </c>
      <c r="H57" s="14">
        <f>G57*Q3</f>
        <v>334.29465801600003</v>
      </c>
      <c r="I57" s="40">
        <v>3707</v>
      </c>
      <c r="J57" s="14">
        <f>I57*Q3</f>
        <v>2347.0270781540003</v>
      </c>
      <c r="K57" s="40">
        <f t="shared" si="0"/>
        <v>4235</v>
      </c>
      <c r="L57" s="27">
        <v>0</v>
      </c>
      <c r="M57" s="14">
        <v>3599.758315051371</v>
      </c>
      <c r="N57" s="14">
        <v>3599.758315051371</v>
      </c>
      <c r="O57" s="14">
        <v>1.1205298952705394</v>
      </c>
      <c r="P57" s="28">
        <f t="shared" si="1"/>
        <v>4235</v>
      </c>
      <c r="Q57" s="3">
        <v>2804.45</v>
      </c>
      <c r="R57" s="3">
        <f t="shared" si="2"/>
        <v>2681.3217361700003</v>
      </c>
      <c r="S57" s="9"/>
    </row>
    <row r="58" spans="1:19" x14ac:dyDescent="0.25">
      <c r="A58" s="1" t="s">
        <v>35</v>
      </c>
      <c r="B58" s="4">
        <v>41985.350659722222</v>
      </c>
      <c r="C58" s="4">
        <v>42062.31212962963</v>
      </c>
      <c r="D58" s="3">
        <v>1440</v>
      </c>
      <c r="E58" s="40">
        <v>0</v>
      </c>
      <c r="F58" s="14">
        <v>0</v>
      </c>
      <c r="G58" s="40">
        <v>0</v>
      </c>
      <c r="H58" s="14">
        <v>0</v>
      </c>
      <c r="I58" s="40">
        <v>450</v>
      </c>
      <c r="J58" s="14">
        <f>I58*Q3</f>
        <v>284.91021990000002</v>
      </c>
      <c r="K58" s="40">
        <f t="shared" si="0"/>
        <v>450</v>
      </c>
      <c r="L58" s="27">
        <v>0</v>
      </c>
      <c r="M58" s="14">
        <v>996.28137106937811</v>
      </c>
      <c r="N58" s="14">
        <v>996.28137106937811</v>
      </c>
      <c r="O58" s="14">
        <v>0.31012167003451407</v>
      </c>
      <c r="P58" s="28">
        <f t="shared" si="1"/>
        <v>450</v>
      </c>
      <c r="Q58" s="3">
        <v>495.35</v>
      </c>
      <c r="R58" s="3">
        <f t="shared" si="2"/>
        <v>284.91021990000002</v>
      </c>
      <c r="S58" s="9"/>
    </row>
    <row r="59" spans="1:19" x14ac:dyDescent="0.25">
      <c r="A59" s="1" t="s">
        <v>99</v>
      </c>
      <c r="B59" s="4">
        <v>42021.79215277778</v>
      </c>
      <c r="C59" s="4">
        <v>42044.871180555558</v>
      </c>
      <c r="D59" s="3">
        <v>1068</v>
      </c>
      <c r="E59" s="40">
        <v>0</v>
      </c>
      <c r="F59" s="14">
        <v>0</v>
      </c>
      <c r="G59" s="40">
        <v>132</v>
      </c>
      <c r="H59" s="14">
        <f>G59*Q3</f>
        <v>83.573664504000007</v>
      </c>
      <c r="I59" s="40">
        <v>588</v>
      </c>
      <c r="J59" s="14">
        <f>I59*Q3</f>
        <v>372.28268733599998</v>
      </c>
      <c r="K59" s="40">
        <f t="shared" si="0"/>
        <v>720</v>
      </c>
      <c r="L59" s="27">
        <v>0</v>
      </c>
      <c r="M59" s="14">
        <v>738.90868354312204</v>
      </c>
      <c r="N59" s="14">
        <v>738.90868354312204</v>
      </c>
      <c r="O59" s="14">
        <v>0.23000690527559792</v>
      </c>
      <c r="P59" s="28">
        <f t="shared" si="1"/>
        <v>720</v>
      </c>
      <c r="Q59" s="3">
        <v>739.91</v>
      </c>
      <c r="R59" s="3">
        <f t="shared" si="2"/>
        <v>455.85635184</v>
      </c>
      <c r="S59" s="9"/>
    </row>
    <row r="60" spans="1:19" x14ac:dyDescent="0.25">
      <c r="A60" s="1" t="s">
        <v>100</v>
      </c>
      <c r="B60" s="4">
        <v>42009.775949074072</v>
      </c>
      <c r="C60" s="4">
        <v>42044.782986111109</v>
      </c>
      <c r="D60" s="3">
        <v>1282</v>
      </c>
      <c r="E60" s="40">
        <v>690</v>
      </c>
      <c r="F60" s="14">
        <f>E60*Q3</f>
        <v>436.86233718</v>
      </c>
      <c r="G60" s="40">
        <v>0</v>
      </c>
      <c r="H60" s="14">
        <v>0</v>
      </c>
      <c r="I60" s="40">
        <v>478</v>
      </c>
      <c r="J60" s="14">
        <f>I60*Q3</f>
        <v>302.63796691599998</v>
      </c>
      <c r="K60" s="40">
        <f t="shared" si="0"/>
        <v>1168</v>
      </c>
      <c r="L60" s="27">
        <v>0</v>
      </c>
      <c r="M60" s="14">
        <v>886.96716507704355</v>
      </c>
      <c r="N60" s="14">
        <v>886.96716507704355</v>
      </c>
      <c r="O60" s="14">
        <v>0.27609443123906041</v>
      </c>
      <c r="P60" s="28">
        <f t="shared" si="1"/>
        <v>1168</v>
      </c>
      <c r="Q60" s="3">
        <v>900.64</v>
      </c>
      <c r="R60" s="3">
        <f t="shared" si="2"/>
        <v>739.50030409600004</v>
      </c>
      <c r="S60" s="9"/>
    </row>
    <row r="61" spans="1:19" x14ac:dyDescent="0.25">
      <c r="A61" s="1" t="s">
        <v>36</v>
      </c>
      <c r="B61" s="4">
        <v>41985.350671296299</v>
      </c>
      <c r="C61" s="4">
        <v>42060.82980324074</v>
      </c>
      <c r="D61" s="3">
        <v>165</v>
      </c>
      <c r="E61" s="40">
        <v>0</v>
      </c>
      <c r="F61" s="14">
        <v>0</v>
      </c>
      <c r="G61" s="40">
        <v>0</v>
      </c>
      <c r="H61" s="14">
        <v>0</v>
      </c>
      <c r="I61" s="40">
        <v>165</v>
      </c>
      <c r="J61" s="14">
        <f>I61*Q3</f>
        <v>104.46708063</v>
      </c>
      <c r="K61" s="40">
        <f t="shared" si="0"/>
        <v>165</v>
      </c>
      <c r="L61" s="27">
        <v>0</v>
      </c>
      <c r="M61" s="14">
        <v>114.1572404350329</v>
      </c>
      <c r="N61" s="14">
        <v>114.1572404350329</v>
      </c>
      <c r="O61" s="14">
        <v>3.5534774691454732E-2</v>
      </c>
      <c r="P61" s="28">
        <f t="shared" si="1"/>
        <v>165</v>
      </c>
      <c r="Q61" s="3">
        <v>114.31</v>
      </c>
      <c r="R61" s="3">
        <f t="shared" si="2"/>
        <v>104.46708063</v>
      </c>
      <c r="S61" s="9"/>
    </row>
    <row r="62" spans="1:19" x14ac:dyDescent="0.25">
      <c r="A62" s="1" t="s">
        <v>101</v>
      </c>
      <c r="B62" s="4">
        <v>41985.350648148145</v>
      </c>
      <c r="C62" s="4">
        <v>42102.381990740738</v>
      </c>
      <c r="D62" s="3">
        <v>360</v>
      </c>
      <c r="E62" s="40">
        <v>0</v>
      </c>
      <c r="F62" s="14">
        <v>0</v>
      </c>
      <c r="G62" s="40">
        <v>0</v>
      </c>
      <c r="H62" s="14">
        <v>0</v>
      </c>
      <c r="I62" s="40">
        <v>352</v>
      </c>
      <c r="J62" s="14">
        <f>I62*Q3</f>
        <v>222.86310534400002</v>
      </c>
      <c r="K62" s="40">
        <f t="shared" si="0"/>
        <v>352</v>
      </c>
      <c r="L62" s="27">
        <v>0</v>
      </c>
      <c r="M62" s="14">
        <v>249.07034276734453</v>
      </c>
      <c r="N62" s="14">
        <v>249.07034276734453</v>
      </c>
      <c r="O62" s="14">
        <v>7.7530417508628519E-2</v>
      </c>
      <c r="P62" s="28">
        <f t="shared" si="1"/>
        <v>352</v>
      </c>
      <c r="Q62" s="3">
        <v>250.1</v>
      </c>
      <c r="R62" s="3">
        <f t="shared" si="2"/>
        <v>222.86310534400002</v>
      </c>
      <c r="S62" s="9"/>
    </row>
    <row r="63" spans="1:19" x14ac:dyDescent="0.25">
      <c r="A63" s="1" t="s">
        <v>102</v>
      </c>
      <c r="B63" s="4">
        <v>41985.350671296299</v>
      </c>
      <c r="C63" s="4">
        <v>42102.378368055557</v>
      </c>
      <c r="D63" s="3">
        <v>220</v>
      </c>
      <c r="E63" s="40">
        <v>0</v>
      </c>
      <c r="F63" s="14">
        <v>0</v>
      </c>
      <c r="G63" s="40">
        <v>0</v>
      </c>
      <c r="H63" s="14">
        <v>0</v>
      </c>
      <c r="I63" s="40">
        <v>416</v>
      </c>
      <c r="J63" s="14">
        <f>I63*Q3</f>
        <v>263.38366995199999</v>
      </c>
      <c r="K63" s="40">
        <f t="shared" si="0"/>
        <v>416</v>
      </c>
      <c r="L63" s="27">
        <v>0</v>
      </c>
      <c r="M63" s="14">
        <v>152.20965391337722</v>
      </c>
      <c r="N63" s="14">
        <v>152.20965391337722</v>
      </c>
      <c r="O63" s="14">
        <v>4.7379699588606314E-2</v>
      </c>
      <c r="P63" s="28">
        <f t="shared" si="1"/>
        <v>416</v>
      </c>
      <c r="Q63" s="3">
        <v>249.41</v>
      </c>
      <c r="R63" s="3">
        <f t="shared" si="2"/>
        <v>263.38366995199999</v>
      </c>
      <c r="S63" s="9"/>
    </row>
    <row r="64" spans="1:19" x14ac:dyDescent="0.25">
      <c r="A64" s="1" t="s">
        <v>103</v>
      </c>
      <c r="B64" s="4">
        <v>41985.350613425922</v>
      </c>
      <c r="C64" s="4">
        <v>42061.928182870368</v>
      </c>
      <c r="D64" s="3">
        <v>4521</v>
      </c>
      <c r="E64" s="40">
        <v>2142</v>
      </c>
      <c r="F64" s="14">
        <f>E64*Q3</f>
        <v>1356.1726467240001</v>
      </c>
      <c r="G64" s="40">
        <v>288</v>
      </c>
      <c r="H64" s="14">
        <f>G64*Q3</f>
        <v>182.34254073599999</v>
      </c>
      <c r="I64" s="40">
        <v>3700</v>
      </c>
      <c r="J64" s="14">
        <f>I64*Q3</f>
        <v>2342.5951414000001</v>
      </c>
      <c r="K64" s="40">
        <f t="shared" si="0"/>
        <v>6130</v>
      </c>
      <c r="L64" s="27">
        <v>0</v>
      </c>
      <c r="M64" s="14">
        <v>3127.9083879199015</v>
      </c>
      <c r="N64" s="14">
        <v>3127.9083879199015</v>
      </c>
      <c r="O64" s="14">
        <v>0.97365282654585972</v>
      </c>
      <c r="P64" s="28">
        <f t="shared" si="1"/>
        <v>6130</v>
      </c>
      <c r="Q64" s="3">
        <v>3799.3</v>
      </c>
      <c r="R64" s="3">
        <f t="shared" si="2"/>
        <v>3881.1103288600002</v>
      </c>
      <c r="S64" s="9"/>
    </row>
    <row r="65" spans="1:19" x14ac:dyDescent="0.25">
      <c r="A65" s="22" t="s">
        <v>37</v>
      </c>
      <c r="B65" s="4">
        <v>41985.350636574076</v>
      </c>
      <c r="C65" s="4">
        <v>42062.658043981479</v>
      </c>
      <c r="D65" s="3">
        <v>2148</v>
      </c>
      <c r="E65" s="40">
        <v>192</v>
      </c>
      <c r="F65" s="14">
        <f>E65*Q3</f>
        <v>121.561693824</v>
      </c>
      <c r="G65" s="40">
        <v>312</v>
      </c>
      <c r="H65" s="14">
        <f>G65*Q3</f>
        <v>197.53775246399999</v>
      </c>
      <c r="I65" s="40">
        <v>820</v>
      </c>
      <c r="J65" s="14">
        <f>I65*Q3</f>
        <v>519.16973403999998</v>
      </c>
      <c r="K65" s="40">
        <f t="shared" si="0"/>
        <v>1324</v>
      </c>
      <c r="L65" s="27">
        <v>0</v>
      </c>
      <c r="M65" s="14">
        <v>1486.1197118451557</v>
      </c>
      <c r="N65" s="14">
        <v>1486.1197118451557</v>
      </c>
      <c r="O65" s="14">
        <v>0.46259815780148344</v>
      </c>
      <c r="P65" s="28">
        <f t="shared" si="1"/>
        <v>1324</v>
      </c>
      <c r="Q65" s="3">
        <v>847.98</v>
      </c>
      <c r="R65" s="3">
        <f t="shared" si="2"/>
        <v>838.26918032799995</v>
      </c>
      <c r="S65" s="9"/>
    </row>
    <row r="66" spans="1:19" x14ac:dyDescent="0.25">
      <c r="A66" s="1" t="s">
        <v>180</v>
      </c>
      <c r="B66" s="4"/>
      <c r="C66" s="4"/>
      <c r="D66" s="3"/>
      <c r="E66" s="40">
        <v>200</v>
      </c>
      <c r="F66" s="14">
        <f>E66*Q3</f>
        <v>126.6267644</v>
      </c>
      <c r="G66" s="40">
        <v>0</v>
      </c>
      <c r="H66" s="14">
        <v>0</v>
      </c>
      <c r="I66" s="40">
        <v>916</v>
      </c>
      <c r="J66" s="14">
        <f>I66*Q3</f>
        <v>579.950580952</v>
      </c>
      <c r="K66" s="40">
        <f t="shared" si="0"/>
        <v>1116</v>
      </c>
      <c r="L66" s="27"/>
      <c r="M66" s="14"/>
      <c r="N66" s="14"/>
      <c r="O66" s="14"/>
      <c r="P66" s="28">
        <f t="shared" si="1"/>
        <v>1116</v>
      </c>
      <c r="Q66" s="3">
        <v>0</v>
      </c>
      <c r="R66" s="3">
        <f t="shared" si="2"/>
        <v>706.57734535199995</v>
      </c>
      <c r="S66" s="9"/>
    </row>
    <row r="67" spans="1:19" x14ac:dyDescent="0.25">
      <c r="A67" s="1" t="s">
        <v>38</v>
      </c>
      <c r="B67" s="4">
        <v>42022.77679398148</v>
      </c>
      <c r="C67" s="4">
        <v>42022.796550925923</v>
      </c>
      <c r="D67" s="3">
        <v>4530</v>
      </c>
      <c r="E67" s="40">
        <v>0</v>
      </c>
      <c r="F67" s="14">
        <v>0</v>
      </c>
      <c r="G67" s="40">
        <v>0</v>
      </c>
      <c r="H67" s="14">
        <v>0</v>
      </c>
      <c r="I67" s="40">
        <v>4000</v>
      </c>
      <c r="J67" s="14">
        <f>I67*Q3</f>
        <v>2532.535288</v>
      </c>
      <c r="K67" s="40">
        <f t="shared" si="0"/>
        <v>4000</v>
      </c>
      <c r="L67" s="27">
        <v>0</v>
      </c>
      <c r="M67" s="14">
        <v>3134.1351464890854</v>
      </c>
      <c r="N67" s="14">
        <v>3134.1351464890854</v>
      </c>
      <c r="O67" s="14">
        <v>0.97559108698357544</v>
      </c>
      <c r="P67" s="28">
        <f t="shared" si="1"/>
        <v>4000</v>
      </c>
      <c r="Q67" s="3">
        <v>3013.67</v>
      </c>
      <c r="R67" s="3">
        <f t="shared" si="2"/>
        <v>2532.535288</v>
      </c>
      <c r="S67" s="9"/>
    </row>
    <row r="68" spans="1:19" x14ac:dyDescent="0.25">
      <c r="A68" s="22" t="s">
        <v>39</v>
      </c>
      <c r="B68" s="4">
        <v>41985.350613425922</v>
      </c>
      <c r="C68" s="4">
        <v>42061.398854166669</v>
      </c>
      <c r="D68" s="3">
        <v>2772</v>
      </c>
      <c r="E68" s="40">
        <v>360</v>
      </c>
      <c r="F68" s="14">
        <f>E68*Q3</f>
        <v>227.92817592</v>
      </c>
      <c r="G68" s="40">
        <v>0</v>
      </c>
      <c r="H68" s="14">
        <v>0</v>
      </c>
      <c r="I68" s="40">
        <v>1752</v>
      </c>
      <c r="J68" s="14">
        <f>I68*Q3</f>
        <v>1109.2504561440001</v>
      </c>
      <c r="K68" s="40">
        <f t="shared" si="0"/>
        <v>2112</v>
      </c>
      <c r="L68" s="27">
        <v>0</v>
      </c>
      <c r="M68" s="14">
        <v>1917.8416393085529</v>
      </c>
      <c r="N68" s="14">
        <v>1917.8416393085529</v>
      </c>
      <c r="O68" s="14">
        <v>0.5969842148164396</v>
      </c>
      <c r="P68" s="28">
        <f t="shared" si="1"/>
        <v>2112</v>
      </c>
      <c r="Q68" s="3">
        <v>1695.97</v>
      </c>
      <c r="R68" s="3">
        <f t="shared" si="2"/>
        <v>1337.1786320640001</v>
      </c>
      <c r="S68" s="9"/>
    </row>
    <row r="69" spans="1:19" x14ac:dyDescent="0.25">
      <c r="A69" s="22" t="s">
        <v>104</v>
      </c>
      <c r="B69" s="4">
        <v>42062.113761574074</v>
      </c>
      <c r="C69" s="2" t="s">
        <v>15</v>
      </c>
      <c r="D69" s="3">
        <v>5988</v>
      </c>
      <c r="E69" s="40">
        <v>1920</v>
      </c>
      <c r="F69" s="14">
        <f>E69*Q3</f>
        <v>1215.6169382400001</v>
      </c>
      <c r="G69" s="40">
        <v>2880</v>
      </c>
      <c r="H69" s="14">
        <f>G69*Q3</f>
        <v>1823.42540736</v>
      </c>
      <c r="I69" s="40">
        <v>1884</v>
      </c>
      <c r="J69" s="14">
        <f>I69*Q3</f>
        <v>1192.824120648</v>
      </c>
      <c r="K69" s="40">
        <f t="shared" si="0"/>
        <v>6684</v>
      </c>
      <c r="L69" s="27">
        <v>0</v>
      </c>
      <c r="M69" s="14">
        <v>4142.8700346968308</v>
      </c>
      <c r="N69" s="14">
        <v>4142.8700346968308</v>
      </c>
      <c r="O69" s="14">
        <v>1.289589277893521</v>
      </c>
      <c r="P69" s="28">
        <f t="shared" si="1"/>
        <v>6684</v>
      </c>
      <c r="Q69" s="3">
        <v>4165.1000000000004</v>
      </c>
      <c r="R69" s="3">
        <f t="shared" si="2"/>
        <v>4231.8664662479996</v>
      </c>
      <c r="S69" s="9"/>
    </row>
    <row r="70" spans="1:19" x14ac:dyDescent="0.25">
      <c r="A70" s="1" t="s">
        <v>40</v>
      </c>
      <c r="B70" s="4">
        <v>42058.79178240741</v>
      </c>
      <c r="C70" s="2" t="s">
        <v>15</v>
      </c>
      <c r="D70" s="3">
        <v>3535</v>
      </c>
      <c r="E70" s="40">
        <v>3330</v>
      </c>
      <c r="F70" s="14">
        <f>E70*Q3</f>
        <v>2108.3356272599999</v>
      </c>
      <c r="G70" s="40">
        <v>572</v>
      </c>
      <c r="H70" s="14">
        <f>G70*Q3</f>
        <v>362.15254618400002</v>
      </c>
      <c r="I70" s="40">
        <v>558</v>
      </c>
      <c r="J70" s="14">
        <f>I70*Q3</f>
        <v>353.28867267600003</v>
      </c>
      <c r="K70" s="40">
        <f t="shared" si="0"/>
        <v>4460</v>
      </c>
      <c r="L70" s="27">
        <v>0</v>
      </c>
      <c r="M70" s="14">
        <v>2445.7323935626746</v>
      </c>
      <c r="N70" s="14">
        <v>2445.7323935626746</v>
      </c>
      <c r="O70" s="14">
        <v>0.76130562748056052</v>
      </c>
      <c r="P70" s="28">
        <f t="shared" si="1"/>
        <v>4460</v>
      </c>
      <c r="Q70" s="3">
        <v>2618.08</v>
      </c>
      <c r="R70" s="3">
        <f t="shared" si="2"/>
        <v>2823.7768461200003</v>
      </c>
      <c r="S70" s="9"/>
    </row>
    <row r="71" spans="1:19" x14ac:dyDescent="0.25">
      <c r="A71" s="1" t="s">
        <v>41</v>
      </c>
      <c r="B71" s="4">
        <v>41985.350636574076</v>
      </c>
      <c r="C71" s="4">
        <v>42018.908275462964</v>
      </c>
      <c r="D71" s="3">
        <v>285</v>
      </c>
      <c r="E71" s="40">
        <v>0</v>
      </c>
      <c r="F71" s="14">
        <v>0</v>
      </c>
      <c r="G71" s="40">
        <v>0</v>
      </c>
      <c r="H71" s="14">
        <v>0</v>
      </c>
      <c r="I71" s="40">
        <v>514</v>
      </c>
      <c r="J71" s="14">
        <f>I71*Q3</f>
        <v>325.43078450799999</v>
      </c>
      <c r="K71" s="40">
        <f t="shared" si="0"/>
        <v>514</v>
      </c>
      <c r="L71" s="27">
        <v>0</v>
      </c>
      <c r="M71" s="14">
        <v>197.18068802414774</v>
      </c>
      <c r="N71" s="14">
        <v>197.18068802414774</v>
      </c>
      <c r="O71" s="14">
        <v>6.1378247194330909E-2</v>
      </c>
      <c r="P71" s="28">
        <f t="shared" si="1"/>
        <v>514</v>
      </c>
      <c r="Q71" s="3">
        <v>272.95999999999998</v>
      </c>
      <c r="R71" s="3">
        <f t="shared" si="2"/>
        <v>325.43078450799999</v>
      </c>
      <c r="S71" s="9"/>
    </row>
    <row r="72" spans="1:19" x14ac:dyDescent="0.25">
      <c r="A72" s="1" t="s">
        <v>42</v>
      </c>
      <c r="B72" s="4">
        <v>41985.350636574076</v>
      </c>
      <c r="C72" s="4">
        <v>42061.829942129632</v>
      </c>
      <c r="D72" s="3">
        <v>1364</v>
      </c>
      <c r="E72" s="40">
        <v>0</v>
      </c>
      <c r="F72" s="14">
        <v>0</v>
      </c>
      <c r="G72" s="40">
        <v>92</v>
      </c>
      <c r="H72" s="14">
        <f>G72*Q3</f>
        <v>58.248311624000003</v>
      </c>
      <c r="I72" s="40">
        <v>631</v>
      </c>
      <c r="J72" s="14">
        <f>I72*Q3</f>
        <v>399.50744168200004</v>
      </c>
      <c r="K72" s="40">
        <f t="shared" si="0"/>
        <v>723</v>
      </c>
      <c r="L72" s="27">
        <v>0</v>
      </c>
      <c r="M72" s="14">
        <v>943.69985426293874</v>
      </c>
      <c r="N72" s="14">
        <v>943.69985426293874</v>
      </c>
      <c r="O72" s="14">
        <v>0.29375413744935913</v>
      </c>
      <c r="P72" s="28">
        <f t="shared" si="1"/>
        <v>723</v>
      </c>
      <c r="Q72" s="3">
        <v>611.74</v>
      </c>
      <c r="R72" s="3">
        <f t="shared" si="2"/>
        <v>457.75575330600003</v>
      </c>
      <c r="S72" s="9"/>
    </row>
    <row r="73" spans="1:19" x14ac:dyDescent="0.25">
      <c r="A73" s="1" t="s">
        <v>47</v>
      </c>
      <c r="B73" s="4">
        <v>41985.350682870368</v>
      </c>
      <c r="C73" s="4">
        <v>42107.361990740741</v>
      </c>
      <c r="D73" s="3">
        <v>3381</v>
      </c>
      <c r="E73" s="40">
        <v>1584</v>
      </c>
      <c r="F73" s="14">
        <f>E73*Q3</f>
        <v>1002.883974048</v>
      </c>
      <c r="G73" s="40">
        <v>560</v>
      </c>
      <c r="H73" s="14">
        <f>G73*Q3</f>
        <v>354.55494032000001</v>
      </c>
      <c r="I73" s="40">
        <v>3096</v>
      </c>
      <c r="J73" s="14">
        <f>I73*Q3</f>
        <v>1960.182312912</v>
      </c>
      <c r="K73" s="40">
        <f t="shared" si="0"/>
        <v>5240</v>
      </c>
      <c r="L73" s="27">
        <v>0</v>
      </c>
      <c r="M73" s="14">
        <v>2339.1856358233108</v>
      </c>
      <c r="N73" s="14">
        <v>2339.1856358233108</v>
      </c>
      <c r="O73" s="14">
        <v>0.72813983776853608</v>
      </c>
      <c r="P73" s="28">
        <f t="shared" si="1"/>
        <v>5240</v>
      </c>
      <c r="Q73" s="3">
        <v>3253.38</v>
      </c>
      <c r="R73" s="3">
        <f t="shared" si="2"/>
        <v>3317.6212272800003</v>
      </c>
      <c r="S73" s="9"/>
    </row>
    <row r="74" spans="1:19" x14ac:dyDescent="0.25">
      <c r="A74" s="22" t="s">
        <v>140</v>
      </c>
      <c r="B74" s="4">
        <v>42062.574907407405</v>
      </c>
      <c r="C74" s="2" t="s">
        <v>15</v>
      </c>
      <c r="D74" s="3">
        <v>1573</v>
      </c>
      <c r="E74" s="40">
        <v>132</v>
      </c>
      <c r="F74" s="14">
        <f>E74*Q3</f>
        <v>83.573664504000007</v>
      </c>
      <c r="G74" s="40">
        <v>484</v>
      </c>
      <c r="H74" s="14">
        <f>G74*Q3</f>
        <v>306.43676984799998</v>
      </c>
      <c r="I74" s="40">
        <v>1100</v>
      </c>
      <c r="J74" s="14">
        <f>I74*Q3</f>
        <v>696.44720419999999</v>
      </c>
      <c r="K74" s="40">
        <f t="shared" si="0"/>
        <v>1716</v>
      </c>
      <c r="L74" s="27">
        <v>0</v>
      </c>
      <c r="M74" s="14">
        <v>1088.2990254806471</v>
      </c>
      <c r="N74" s="14">
        <v>1088.2990254806471</v>
      </c>
      <c r="O74" s="14">
        <v>0.33876485205853513</v>
      </c>
      <c r="P74" s="28">
        <f t="shared" si="1"/>
        <v>1716</v>
      </c>
      <c r="Q74" s="3">
        <v>1120.25</v>
      </c>
      <c r="R74" s="3">
        <f t="shared" si="2"/>
        <v>1086.4576385519999</v>
      </c>
      <c r="S74" s="9"/>
    </row>
    <row r="75" spans="1:19" x14ac:dyDescent="0.25">
      <c r="A75" s="1" t="s">
        <v>105</v>
      </c>
      <c r="B75" s="4">
        <v>41985.350636574076</v>
      </c>
      <c r="C75" s="4">
        <v>42060.817106481481</v>
      </c>
      <c r="D75" s="3">
        <v>6790</v>
      </c>
      <c r="E75" s="40">
        <v>1180</v>
      </c>
      <c r="F75" s="14">
        <f>E75*Q3</f>
        <v>747.09790996000004</v>
      </c>
      <c r="G75" s="40">
        <v>1000</v>
      </c>
      <c r="H75" s="14">
        <f>G75*Q3</f>
        <v>633.13382200000001</v>
      </c>
      <c r="I75" s="40">
        <v>4030</v>
      </c>
      <c r="J75" s="14">
        <f>I75*Q3</f>
        <v>2551.5293026600002</v>
      </c>
      <c r="K75" s="40">
        <f t="shared" si="0"/>
        <v>6210</v>
      </c>
      <c r="L75" s="27">
        <v>0</v>
      </c>
      <c r="M75" s="14">
        <v>4697.743409417415</v>
      </c>
      <c r="N75" s="14">
        <v>4697.743409417415</v>
      </c>
      <c r="O75" s="14">
        <v>1.4623098191210766</v>
      </c>
      <c r="P75" s="28">
        <f t="shared" si="1"/>
        <v>6210</v>
      </c>
      <c r="Q75" s="3">
        <v>3006.74</v>
      </c>
      <c r="R75" s="3">
        <f t="shared" si="2"/>
        <v>3931.7610346200004</v>
      </c>
      <c r="S75" s="9"/>
    </row>
    <row r="76" spans="1:19" x14ac:dyDescent="0.25">
      <c r="A76" s="22" t="s">
        <v>106</v>
      </c>
      <c r="B76" s="4">
        <v>42062.468009259261</v>
      </c>
      <c r="C76" s="4">
        <v>42062.612881944442</v>
      </c>
      <c r="D76" s="3">
        <v>336</v>
      </c>
      <c r="E76" s="40">
        <v>0</v>
      </c>
      <c r="F76" s="14">
        <v>0</v>
      </c>
      <c r="G76" s="40">
        <v>0</v>
      </c>
      <c r="H76" s="14">
        <v>0</v>
      </c>
      <c r="I76" s="40">
        <v>430</v>
      </c>
      <c r="J76" s="14">
        <f>I76*Q3</f>
        <v>272.24754346000003</v>
      </c>
      <c r="K76" s="40">
        <f t="shared" si="0"/>
        <v>430</v>
      </c>
      <c r="L76" s="27">
        <v>0</v>
      </c>
      <c r="M76" s="14">
        <v>232.46565324952155</v>
      </c>
      <c r="N76" s="14">
        <v>232.46565324952155</v>
      </c>
      <c r="O76" s="14">
        <v>7.2361723008053283E-2</v>
      </c>
      <c r="P76" s="28">
        <f t="shared" si="1"/>
        <v>430</v>
      </c>
      <c r="Q76" s="3">
        <v>249.41</v>
      </c>
      <c r="R76" s="3">
        <f t="shared" si="2"/>
        <v>272.24754346000003</v>
      </c>
      <c r="S76" s="9"/>
    </row>
    <row r="77" spans="1:19" x14ac:dyDescent="0.25">
      <c r="A77" s="1" t="s">
        <v>163</v>
      </c>
      <c r="B77" s="4"/>
      <c r="C77" s="4"/>
      <c r="D77" s="3"/>
      <c r="E77" s="40">
        <v>0</v>
      </c>
      <c r="F77" s="14">
        <v>0</v>
      </c>
      <c r="G77" s="40">
        <v>480</v>
      </c>
      <c r="H77" s="14">
        <f>G77*Q3</f>
        <v>303.90423456000002</v>
      </c>
      <c r="I77" s="40">
        <v>240</v>
      </c>
      <c r="J77" s="14">
        <f>I77*Q3</f>
        <v>151.95211728000001</v>
      </c>
      <c r="K77" s="40">
        <f t="shared" si="0"/>
        <v>720</v>
      </c>
      <c r="L77" s="27"/>
      <c r="M77" s="14"/>
      <c r="N77" s="14"/>
      <c r="O77" s="14"/>
      <c r="P77" s="28">
        <f t="shared" si="1"/>
        <v>720</v>
      </c>
      <c r="Q77" s="3">
        <v>200</v>
      </c>
      <c r="R77" s="3">
        <f t="shared" si="2"/>
        <v>455.85635184</v>
      </c>
      <c r="S77" s="9"/>
    </row>
    <row r="78" spans="1:19" x14ac:dyDescent="0.25">
      <c r="A78" s="1" t="s">
        <v>174</v>
      </c>
      <c r="B78" s="4"/>
      <c r="C78" s="4"/>
      <c r="D78" s="3"/>
      <c r="E78" s="40">
        <v>0</v>
      </c>
      <c r="F78" s="14">
        <v>0</v>
      </c>
      <c r="G78" s="40">
        <v>0</v>
      </c>
      <c r="H78" s="14">
        <v>0</v>
      </c>
      <c r="I78" s="40">
        <v>240</v>
      </c>
      <c r="J78" s="14">
        <f>I78*Q3</f>
        <v>151.95211728000001</v>
      </c>
      <c r="K78" s="40">
        <f t="shared" si="0"/>
        <v>240</v>
      </c>
      <c r="L78" s="27"/>
      <c r="M78" s="14"/>
      <c r="N78" s="14"/>
      <c r="O78" s="14"/>
      <c r="P78" s="28">
        <f t="shared" ref="P78:P141" si="3">K78</f>
        <v>240</v>
      </c>
      <c r="Q78" s="3">
        <v>0</v>
      </c>
      <c r="R78" s="3">
        <f t="shared" si="2"/>
        <v>151.95211728000001</v>
      </c>
      <c r="S78" s="9"/>
    </row>
    <row r="79" spans="1:19" x14ac:dyDescent="0.25">
      <c r="A79" s="1" t="s">
        <v>43</v>
      </c>
      <c r="B79" s="4">
        <v>41985.350636574076</v>
      </c>
      <c r="C79" s="4">
        <v>42061.413854166669</v>
      </c>
      <c r="D79" s="3">
        <v>21638</v>
      </c>
      <c r="E79" s="40">
        <v>7714</v>
      </c>
      <c r="F79" s="14">
        <f>E79*Q3</f>
        <v>4883.9943029080005</v>
      </c>
      <c r="G79" s="40">
        <v>13608</v>
      </c>
      <c r="H79" s="14">
        <f>G79*Q3</f>
        <v>8615.6850497760006</v>
      </c>
      <c r="I79" s="40">
        <v>1652</v>
      </c>
      <c r="J79" s="14">
        <f>I79*Q3</f>
        <v>1045.9370739440001</v>
      </c>
      <c r="K79" s="40">
        <f t="shared" si="0"/>
        <v>22974</v>
      </c>
      <c r="L79" s="27">
        <v>0</v>
      </c>
      <c r="M79" s="14">
        <v>14970.511324443891</v>
      </c>
      <c r="N79" s="14">
        <v>14970.511324443891</v>
      </c>
      <c r="O79" s="14">
        <v>4.6600088168102882</v>
      </c>
      <c r="P79" s="28">
        <f t="shared" si="3"/>
        <v>22974</v>
      </c>
      <c r="Q79" s="3">
        <v>15100.22</v>
      </c>
      <c r="R79" s="3">
        <f t="shared" ref="R79:R142" si="4">F79+H79+J79</f>
        <v>14545.616426628001</v>
      </c>
      <c r="S79" s="9"/>
    </row>
    <row r="80" spans="1:19" x14ac:dyDescent="0.25">
      <c r="A80" s="1" t="s">
        <v>44</v>
      </c>
      <c r="B80" s="4">
        <v>42058.771261574075</v>
      </c>
      <c r="C80" s="4">
        <v>42107.397997685184</v>
      </c>
      <c r="D80" s="3">
        <v>17719</v>
      </c>
      <c r="E80" s="40">
        <v>7632</v>
      </c>
      <c r="F80" s="14">
        <f>E80*Q3</f>
        <v>4832.0773295039999</v>
      </c>
      <c r="G80" s="40">
        <v>15508</v>
      </c>
      <c r="H80" s="14">
        <f>G80*Q3</f>
        <v>9818.6393115760002</v>
      </c>
      <c r="I80" s="40">
        <v>2673</v>
      </c>
      <c r="J80" s="14">
        <f>I80*Q3</f>
        <v>1692.3667062060001</v>
      </c>
      <c r="K80" s="40">
        <f t="shared" si="0"/>
        <v>25813</v>
      </c>
      <c r="L80" s="27">
        <v>0</v>
      </c>
      <c r="M80" s="14">
        <v>12259.103898596049</v>
      </c>
      <c r="N80" s="14">
        <v>12259.103898596049</v>
      </c>
      <c r="O80" s="14">
        <v>3.8160040773205237</v>
      </c>
      <c r="P80" s="28">
        <f t="shared" si="3"/>
        <v>25813</v>
      </c>
      <c r="Q80" s="3">
        <v>15565.09</v>
      </c>
      <c r="R80" s="3">
        <f t="shared" si="4"/>
        <v>16343.083347285999</v>
      </c>
      <c r="S80" s="9"/>
    </row>
    <row r="81" spans="1:19" x14ac:dyDescent="0.25">
      <c r="A81" s="22" t="s">
        <v>45</v>
      </c>
      <c r="B81" s="4">
        <v>42045.984849537039</v>
      </c>
      <c r="C81" s="4">
        <v>42061.345138888886</v>
      </c>
      <c r="D81" s="3">
        <v>1389</v>
      </c>
      <c r="E81" s="40">
        <v>54</v>
      </c>
      <c r="F81" s="14">
        <f>E81*Q3</f>
        <v>34.189226388000002</v>
      </c>
      <c r="G81" s="40">
        <v>1308</v>
      </c>
      <c r="H81" s="14">
        <f>G81*Q3</f>
        <v>828.13903917599998</v>
      </c>
      <c r="I81" s="40">
        <v>435</v>
      </c>
      <c r="J81" s="14">
        <f>I81*Q3</f>
        <v>275.41321256999998</v>
      </c>
      <c r="K81" s="40">
        <f t="shared" ref="K81:K144" si="5">E81+G81+I81</f>
        <v>1797</v>
      </c>
      <c r="L81" s="27">
        <v>0</v>
      </c>
      <c r="M81" s="14">
        <v>960.99640584400424</v>
      </c>
      <c r="N81" s="14">
        <v>960.99640584400424</v>
      </c>
      <c r="O81" s="14">
        <v>0.29913819422079169</v>
      </c>
      <c r="P81" s="28">
        <f t="shared" si="3"/>
        <v>1797</v>
      </c>
      <c r="Q81" s="3">
        <v>1082.8399999999999</v>
      </c>
      <c r="R81" s="3">
        <f t="shared" si="4"/>
        <v>1137.7414781339999</v>
      </c>
      <c r="S81" s="9"/>
    </row>
    <row r="82" spans="1:19" x14ac:dyDescent="0.25">
      <c r="A82" s="1" t="s">
        <v>46</v>
      </c>
      <c r="B82" s="4">
        <v>41985.350624999999</v>
      </c>
      <c r="C82" s="4">
        <v>42061.616099537037</v>
      </c>
      <c r="D82" s="3">
        <v>17863</v>
      </c>
      <c r="E82" s="40">
        <v>9342</v>
      </c>
      <c r="F82" s="14">
        <f>E82*Q3</f>
        <v>5914.7361651239999</v>
      </c>
      <c r="G82" s="40">
        <v>10300</v>
      </c>
      <c r="H82" s="14">
        <f>G82*Q3</f>
        <v>6521.2783666000005</v>
      </c>
      <c r="I82" s="40">
        <v>1602</v>
      </c>
      <c r="J82" s="14">
        <f>I82*Q3</f>
        <v>1014.280382844</v>
      </c>
      <c r="K82" s="40">
        <f t="shared" si="5"/>
        <v>21244</v>
      </c>
      <c r="L82" s="27">
        <v>0</v>
      </c>
      <c r="M82" s="14">
        <v>12358.732035702988</v>
      </c>
      <c r="N82" s="14">
        <v>12358.732035702988</v>
      </c>
      <c r="O82" s="14">
        <v>3.8470162443239753</v>
      </c>
      <c r="P82" s="28">
        <f t="shared" si="3"/>
        <v>21244</v>
      </c>
      <c r="Q82" s="3">
        <v>12976.1</v>
      </c>
      <c r="R82" s="3">
        <f t="shared" si="4"/>
        <v>13450.294914568</v>
      </c>
      <c r="S82" s="9"/>
    </row>
    <row r="83" spans="1:19" x14ac:dyDescent="0.25">
      <c r="A83" s="1" t="s">
        <v>170</v>
      </c>
      <c r="B83" s="4"/>
      <c r="C83" s="4"/>
      <c r="D83" s="3"/>
      <c r="E83" s="40">
        <v>4406</v>
      </c>
      <c r="F83" s="14">
        <f>E83*Q3</f>
        <v>2789.5876197319999</v>
      </c>
      <c r="G83" s="40">
        <v>3180</v>
      </c>
      <c r="H83" s="14">
        <f>G83*Q3</f>
        <v>2013.3655539599999</v>
      </c>
      <c r="I83" s="40">
        <v>1089</v>
      </c>
      <c r="J83" s="14">
        <f>I83*Q3</f>
        <v>689.48273215799998</v>
      </c>
      <c r="K83" s="40">
        <f t="shared" si="5"/>
        <v>8675</v>
      </c>
      <c r="L83" s="27"/>
      <c r="M83" s="14"/>
      <c r="N83" s="14"/>
      <c r="O83" s="14"/>
      <c r="P83" s="28">
        <f t="shared" si="3"/>
        <v>8675</v>
      </c>
      <c r="Q83" s="3">
        <v>0</v>
      </c>
      <c r="R83" s="3">
        <f t="shared" si="4"/>
        <v>5492.4359058499995</v>
      </c>
      <c r="S83" s="9"/>
    </row>
    <row r="84" spans="1:19" x14ac:dyDescent="0.25">
      <c r="A84" s="1" t="s">
        <v>48</v>
      </c>
      <c r="B84" s="4">
        <v>41985.350648148145</v>
      </c>
      <c r="C84" s="4">
        <v>42060.346238425926</v>
      </c>
      <c r="D84" s="3">
        <v>1396</v>
      </c>
      <c r="E84" s="40">
        <v>460</v>
      </c>
      <c r="F84" s="14">
        <f>E84*Q3</f>
        <v>291.24155811999998</v>
      </c>
      <c r="G84" s="40">
        <v>660</v>
      </c>
      <c r="H84" s="14">
        <f>G84*Q3</f>
        <v>417.86832251999999</v>
      </c>
      <c r="I84" s="40">
        <v>1090</v>
      </c>
      <c r="J84" s="14">
        <f>I84*Q3</f>
        <v>690.11586597999997</v>
      </c>
      <c r="K84" s="40">
        <f t="shared" si="5"/>
        <v>2210</v>
      </c>
      <c r="L84" s="27">
        <v>0</v>
      </c>
      <c r="M84" s="14">
        <v>965.83944028670271</v>
      </c>
      <c r="N84" s="14">
        <v>965.83944028670271</v>
      </c>
      <c r="O84" s="14">
        <v>0.3006457301167928</v>
      </c>
      <c r="P84" s="28">
        <f t="shared" si="3"/>
        <v>2210</v>
      </c>
      <c r="Q84" s="3">
        <v>1127.8699999999999</v>
      </c>
      <c r="R84" s="3">
        <f t="shared" si="4"/>
        <v>1399.2257466199999</v>
      </c>
      <c r="S84" s="9"/>
    </row>
    <row r="85" spans="1:19" x14ac:dyDescent="0.25">
      <c r="A85" s="23" t="s">
        <v>158</v>
      </c>
      <c r="B85" s="4"/>
      <c r="C85" s="4"/>
      <c r="D85" s="3"/>
      <c r="E85" s="40">
        <v>12</v>
      </c>
      <c r="F85" s="14">
        <f>E85*Q3</f>
        <v>7.5976058640000002</v>
      </c>
      <c r="G85" s="40">
        <v>24</v>
      </c>
      <c r="H85" s="14">
        <f>G85*Q3</f>
        <v>15.195211728</v>
      </c>
      <c r="I85" s="40">
        <v>560</v>
      </c>
      <c r="J85" s="14">
        <f>I85*Q3</f>
        <v>354.55494032000001</v>
      </c>
      <c r="K85" s="40">
        <f t="shared" si="5"/>
        <v>596</v>
      </c>
      <c r="L85" s="27"/>
      <c r="M85" s="14"/>
      <c r="N85" s="14"/>
      <c r="O85" s="14"/>
      <c r="P85" s="28">
        <f t="shared" si="3"/>
        <v>596</v>
      </c>
      <c r="Q85" s="3">
        <v>200</v>
      </c>
      <c r="R85" s="3">
        <f t="shared" si="4"/>
        <v>377.34775791200002</v>
      </c>
      <c r="S85" s="9"/>
    </row>
    <row r="86" spans="1:19" x14ac:dyDescent="0.25">
      <c r="A86" s="23" t="s">
        <v>178</v>
      </c>
      <c r="B86" s="4"/>
      <c r="C86" s="4"/>
      <c r="D86" s="3"/>
      <c r="E86" s="40">
        <v>0</v>
      </c>
      <c r="F86" s="14">
        <v>0</v>
      </c>
      <c r="G86" s="40">
        <v>0</v>
      </c>
      <c r="H86" s="14">
        <v>0</v>
      </c>
      <c r="I86" s="40">
        <v>189</v>
      </c>
      <c r="J86" s="14">
        <f>I86*Q3</f>
        <v>119.662292358</v>
      </c>
      <c r="K86" s="40">
        <f t="shared" si="5"/>
        <v>189</v>
      </c>
      <c r="L86" s="27"/>
      <c r="M86" s="14"/>
      <c r="N86" s="14"/>
      <c r="O86" s="14"/>
      <c r="P86" s="28">
        <f t="shared" si="3"/>
        <v>189</v>
      </c>
      <c r="Q86" s="3">
        <v>0</v>
      </c>
      <c r="R86" s="3">
        <f t="shared" si="4"/>
        <v>119.662292358</v>
      </c>
      <c r="S86" s="9"/>
    </row>
    <row r="87" spans="1:19" x14ac:dyDescent="0.25">
      <c r="A87" s="1" t="s">
        <v>107</v>
      </c>
      <c r="B87" s="4">
        <v>41985.350671296299</v>
      </c>
      <c r="C87" s="4">
        <v>42107.371770833335</v>
      </c>
      <c r="D87" s="3">
        <v>2365</v>
      </c>
      <c r="E87" s="40">
        <v>2332</v>
      </c>
      <c r="F87" s="14">
        <f>E87*Q3</f>
        <v>1476.4680729040001</v>
      </c>
      <c r="G87" s="40">
        <v>2808</v>
      </c>
      <c r="H87" s="14">
        <f>G87*Q3</f>
        <v>1777.839772176</v>
      </c>
      <c r="I87" s="40">
        <v>252</v>
      </c>
      <c r="J87" s="14">
        <f>I87*Q3</f>
        <v>159.54972314400001</v>
      </c>
      <c r="K87" s="40">
        <f t="shared" si="5"/>
        <v>5392</v>
      </c>
      <c r="L87" s="27">
        <v>0</v>
      </c>
      <c r="M87" s="14">
        <v>1636.2537795688049</v>
      </c>
      <c r="N87" s="14">
        <v>1636.2537795688049</v>
      </c>
      <c r="O87" s="14">
        <v>0.50933177057751788</v>
      </c>
      <c r="P87" s="28">
        <f t="shared" si="3"/>
        <v>5392</v>
      </c>
      <c r="Q87" s="3">
        <v>2100.56</v>
      </c>
      <c r="R87" s="3">
        <f t="shared" si="4"/>
        <v>3413.8575682240003</v>
      </c>
      <c r="S87" s="9"/>
    </row>
    <row r="88" spans="1:19" x14ac:dyDescent="0.25">
      <c r="A88" s="22" t="s">
        <v>146</v>
      </c>
      <c r="B88" s="4">
        <v>41985.350671296299</v>
      </c>
      <c r="C88" s="4">
        <v>42102.427569444444</v>
      </c>
      <c r="D88" s="3">
        <v>2391</v>
      </c>
      <c r="E88" s="40">
        <v>864</v>
      </c>
      <c r="F88" s="14">
        <f>E88*Q3</f>
        <v>547.02762220800003</v>
      </c>
      <c r="G88" s="40">
        <v>2352</v>
      </c>
      <c r="H88" s="14">
        <f>G88*Q3</f>
        <v>1489.1307493439999</v>
      </c>
      <c r="I88" s="40">
        <v>4602</v>
      </c>
      <c r="J88" s="14">
        <f>I88*Q3</f>
        <v>2913.6818488439999</v>
      </c>
      <c r="K88" s="40">
        <f t="shared" si="5"/>
        <v>7818</v>
      </c>
      <c r="L88" s="27">
        <v>0</v>
      </c>
      <c r="M88" s="14">
        <v>1654.2421932131133</v>
      </c>
      <c r="N88" s="14">
        <v>1654.2421932131133</v>
      </c>
      <c r="O88" s="14">
        <v>0.51493118961980766</v>
      </c>
      <c r="P88" s="28">
        <f t="shared" si="3"/>
        <v>7818</v>
      </c>
      <c r="Q88" s="3">
        <v>3591.46</v>
      </c>
      <c r="R88" s="3">
        <f t="shared" si="4"/>
        <v>4949.8402203959995</v>
      </c>
      <c r="S88" s="9"/>
    </row>
    <row r="89" spans="1:19" x14ac:dyDescent="0.25">
      <c r="A89" s="22" t="s">
        <v>49</v>
      </c>
      <c r="B89" s="4">
        <v>42061.932430555556</v>
      </c>
      <c r="C89" s="2" t="s">
        <v>15</v>
      </c>
      <c r="D89" s="3">
        <v>2352</v>
      </c>
      <c r="E89" s="40">
        <v>0</v>
      </c>
      <c r="F89" s="14">
        <v>0</v>
      </c>
      <c r="G89" s="40">
        <v>0</v>
      </c>
      <c r="H89" s="14">
        <v>0</v>
      </c>
      <c r="I89" s="40">
        <v>2984</v>
      </c>
      <c r="J89" s="14">
        <f>I89*Q3</f>
        <v>1889.2713248479999</v>
      </c>
      <c r="K89" s="40">
        <f t="shared" si="5"/>
        <v>2984</v>
      </c>
      <c r="L89" s="27">
        <v>0</v>
      </c>
      <c r="M89" s="14">
        <v>1627.259572746651</v>
      </c>
      <c r="N89" s="14">
        <v>1627.259572746651</v>
      </c>
      <c r="O89" s="14">
        <v>0.50653206105637294</v>
      </c>
      <c r="P89" s="28">
        <f t="shared" si="3"/>
        <v>2984</v>
      </c>
      <c r="Q89" s="3">
        <v>1294.1500000000001</v>
      </c>
      <c r="R89" s="3">
        <f t="shared" si="4"/>
        <v>1889.2713248479999</v>
      </c>
      <c r="S89" s="9"/>
    </row>
    <row r="90" spans="1:19" x14ac:dyDescent="0.25">
      <c r="A90" s="1" t="s">
        <v>186</v>
      </c>
      <c r="B90" s="4"/>
      <c r="C90" s="2"/>
      <c r="D90" s="3"/>
      <c r="E90" s="40">
        <v>456</v>
      </c>
      <c r="F90" s="14">
        <f>E90*Q3</f>
        <v>288.70902283200002</v>
      </c>
      <c r="G90" s="40">
        <v>3360</v>
      </c>
      <c r="H90" s="14">
        <f>G90*Q3</f>
        <v>2127.3296419200001</v>
      </c>
      <c r="I90" s="40">
        <v>3540</v>
      </c>
      <c r="J90" s="14">
        <f>I90*Q3</f>
        <v>2241.2937298800002</v>
      </c>
      <c r="K90" s="40">
        <f t="shared" si="5"/>
        <v>7356</v>
      </c>
      <c r="L90" s="27"/>
      <c r="M90" s="14"/>
      <c r="N90" s="14"/>
      <c r="O90" s="14"/>
      <c r="P90" s="28">
        <f t="shared" si="3"/>
        <v>7356</v>
      </c>
      <c r="Q90" s="3">
        <v>0</v>
      </c>
      <c r="R90" s="3">
        <f t="shared" si="4"/>
        <v>4657.3323946319997</v>
      </c>
      <c r="S90" s="9"/>
    </row>
    <row r="91" spans="1:19" x14ac:dyDescent="0.25">
      <c r="A91" s="22" t="s">
        <v>50</v>
      </c>
      <c r="B91" s="4">
        <v>42048.437650462962</v>
      </c>
      <c r="C91" s="4">
        <v>42061.772164351853</v>
      </c>
      <c r="D91" s="3">
        <v>5275</v>
      </c>
      <c r="E91" s="40">
        <v>1202</v>
      </c>
      <c r="F91" s="14">
        <f>E91*Q3</f>
        <v>761.02685404400006</v>
      </c>
      <c r="G91" s="40">
        <v>3036</v>
      </c>
      <c r="H91" s="14">
        <f>G91*Q3</f>
        <v>1922.1942835920001</v>
      </c>
      <c r="I91" s="40">
        <v>1056</v>
      </c>
      <c r="J91" s="14">
        <f>I91*Q3</f>
        <v>668.58931603200006</v>
      </c>
      <c r="K91" s="40">
        <f t="shared" si="5"/>
        <v>5294</v>
      </c>
      <c r="L91" s="27">
        <v>0</v>
      </c>
      <c r="M91" s="14">
        <v>3649.5723836048401</v>
      </c>
      <c r="N91" s="14">
        <v>3649.5723836048401</v>
      </c>
      <c r="O91" s="14">
        <v>1.1360359787722649</v>
      </c>
      <c r="P91" s="28">
        <f t="shared" si="3"/>
        <v>5294</v>
      </c>
      <c r="Q91" s="3">
        <v>3800</v>
      </c>
      <c r="R91" s="3">
        <f t="shared" si="4"/>
        <v>3351.8104536680003</v>
      </c>
      <c r="S91" s="9"/>
    </row>
    <row r="92" spans="1:19" x14ac:dyDescent="0.25">
      <c r="A92" s="1" t="s">
        <v>162</v>
      </c>
      <c r="B92" s="4"/>
      <c r="C92" s="4"/>
      <c r="D92" s="3"/>
      <c r="E92" s="40">
        <v>0</v>
      </c>
      <c r="F92" s="14">
        <v>0</v>
      </c>
      <c r="G92" s="40">
        <v>0</v>
      </c>
      <c r="H92" s="14">
        <v>0</v>
      </c>
      <c r="I92" s="40">
        <v>312</v>
      </c>
      <c r="J92" s="14">
        <f>I92*Q3</f>
        <v>197.53775246399999</v>
      </c>
      <c r="K92" s="40">
        <f t="shared" si="5"/>
        <v>312</v>
      </c>
      <c r="L92" s="27"/>
      <c r="M92" s="14"/>
      <c r="N92" s="14"/>
      <c r="O92" s="14"/>
      <c r="P92" s="28">
        <f t="shared" si="3"/>
        <v>312</v>
      </c>
      <c r="Q92" s="3">
        <v>0</v>
      </c>
      <c r="R92" s="3">
        <f t="shared" si="4"/>
        <v>197.53775246399999</v>
      </c>
      <c r="S92" s="9"/>
    </row>
    <row r="93" spans="1:19" x14ac:dyDescent="0.25">
      <c r="A93" s="1" t="s">
        <v>168</v>
      </c>
      <c r="B93" s="4"/>
      <c r="C93" s="4"/>
      <c r="D93" s="3"/>
      <c r="E93" s="40">
        <v>484</v>
      </c>
      <c r="F93" s="14">
        <f>E93*Q3</f>
        <v>306.43676984799998</v>
      </c>
      <c r="G93" s="40">
        <v>2640</v>
      </c>
      <c r="H93" s="14">
        <f>G93*Q3</f>
        <v>1671.47329008</v>
      </c>
      <c r="I93" s="40">
        <v>980</v>
      </c>
      <c r="J93" s="14">
        <f>I93*Q3</f>
        <v>620.47114555999997</v>
      </c>
      <c r="K93" s="40">
        <f t="shared" si="5"/>
        <v>4104</v>
      </c>
      <c r="L93" s="27"/>
      <c r="M93" s="14"/>
      <c r="N93" s="14"/>
      <c r="O93" s="14"/>
      <c r="P93" s="28">
        <f t="shared" si="3"/>
        <v>4104</v>
      </c>
      <c r="Q93" s="3">
        <v>0</v>
      </c>
      <c r="R93" s="3">
        <f t="shared" si="4"/>
        <v>2598.381205488</v>
      </c>
      <c r="S93" s="9"/>
    </row>
    <row r="94" spans="1:19" x14ac:dyDescent="0.25">
      <c r="A94" s="1" t="s">
        <v>108</v>
      </c>
      <c r="B94" s="4">
        <v>42023.737835648149</v>
      </c>
      <c r="C94" s="2" t="s">
        <v>15</v>
      </c>
      <c r="D94" s="3">
        <v>580</v>
      </c>
      <c r="E94" s="40">
        <v>0</v>
      </c>
      <c r="F94" s="14">
        <v>0</v>
      </c>
      <c r="G94" s="40">
        <v>712</v>
      </c>
      <c r="H94" s="14">
        <f>G94*Q3</f>
        <v>450.79128126400002</v>
      </c>
      <c r="I94" s="40">
        <v>1624</v>
      </c>
      <c r="J94" s="14">
        <f>I94*Q3</f>
        <v>1028.2093269280001</v>
      </c>
      <c r="K94" s="40">
        <f t="shared" si="5"/>
        <v>2336</v>
      </c>
      <c r="L94" s="27">
        <v>0</v>
      </c>
      <c r="M94" s="14">
        <v>401.27999668072175</v>
      </c>
      <c r="N94" s="14">
        <v>401.27999668072175</v>
      </c>
      <c r="O94" s="14">
        <v>0.12491011709723482</v>
      </c>
      <c r="P94" s="28">
        <f t="shared" si="3"/>
        <v>2336</v>
      </c>
      <c r="Q94" s="3">
        <v>1186.07</v>
      </c>
      <c r="R94" s="3">
        <f t="shared" si="4"/>
        <v>1479.0006081920001</v>
      </c>
      <c r="S94" s="9"/>
    </row>
    <row r="95" spans="1:19" x14ac:dyDescent="0.25">
      <c r="A95" s="1" t="s">
        <v>109</v>
      </c>
      <c r="B95" s="4">
        <v>41985.350659722222</v>
      </c>
      <c r="C95" s="4">
        <v>42107.541585648149</v>
      </c>
      <c r="D95" s="3">
        <v>11466</v>
      </c>
      <c r="E95" s="40">
        <v>576</v>
      </c>
      <c r="F95" s="14">
        <f>E95*Q3</f>
        <v>364.68508147199998</v>
      </c>
      <c r="G95" s="40">
        <v>1620</v>
      </c>
      <c r="H95" s="14">
        <f>G95*Q3</f>
        <v>1025.6767916399999</v>
      </c>
      <c r="I95" s="40">
        <v>12366</v>
      </c>
      <c r="J95" s="14">
        <f>I95*Q3</f>
        <v>7829.3328428519999</v>
      </c>
      <c r="K95" s="40">
        <f t="shared" si="5"/>
        <v>14562</v>
      </c>
      <c r="L95" s="27">
        <v>0</v>
      </c>
      <c r="M95" s="14">
        <v>7932.8904171399236</v>
      </c>
      <c r="N95" s="14">
        <v>7932.8904171399236</v>
      </c>
      <c r="O95" s="14">
        <v>2.469343797649818</v>
      </c>
      <c r="P95" s="28">
        <f t="shared" si="3"/>
        <v>14562</v>
      </c>
      <c r="Q95" s="3">
        <v>9415.1200000000008</v>
      </c>
      <c r="R95" s="3">
        <f t="shared" si="4"/>
        <v>9219.6947159640004</v>
      </c>
      <c r="S95" s="9"/>
    </row>
    <row r="96" spans="1:19" x14ac:dyDescent="0.25">
      <c r="A96" s="22" t="s">
        <v>51</v>
      </c>
      <c r="B96" s="4">
        <v>41985.350671296299</v>
      </c>
      <c r="C96" s="4">
        <v>42059.765694444446</v>
      </c>
      <c r="D96" s="3">
        <v>160</v>
      </c>
      <c r="E96" s="40">
        <v>0</v>
      </c>
      <c r="F96" s="14">
        <v>0</v>
      </c>
      <c r="G96" s="40">
        <v>288</v>
      </c>
      <c r="H96" s="14">
        <f>G96*Q3</f>
        <v>182.34254073599999</v>
      </c>
      <c r="I96" s="40">
        <v>376</v>
      </c>
      <c r="J96" s="14">
        <f>I96*Q3</f>
        <v>238.05831707199999</v>
      </c>
      <c r="K96" s="40">
        <f t="shared" si="5"/>
        <v>664</v>
      </c>
      <c r="L96" s="27">
        <v>0</v>
      </c>
      <c r="M96" s="14">
        <v>110.69793011881978</v>
      </c>
      <c r="N96" s="14">
        <v>110.69793011881978</v>
      </c>
      <c r="O96" s="14">
        <v>3.4457963337168225E-2</v>
      </c>
      <c r="P96" s="28">
        <f t="shared" si="3"/>
        <v>664</v>
      </c>
      <c r="Q96" s="3">
        <v>171.81</v>
      </c>
      <c r="R96" s="3">
        <f t="shared" si="4"/>
        <v>420.40085780799996</v>
      </c>
      <c r="S96" s="9"/>
    </row>
    <row r="97" spans="1:19" x14ac:dyDescent="0.25">
      <c r="A97" s="22" t="s">
        <v>52</v>
      </c>
      <c r="B97" s="4">
        <v>42054.713750000003</v>
      </c>
      <c r="C97" s="4">
        <v>42104.368217592593</v>
      </c>
      <c r="D97" s="3">
        <v>10859</v>
      </c>
      <c r="E97" s="40">
        <v>2960</v>
      </c>
      <c r="F97" s="14">
        <f>E97*Q3</f>
        <v>1874.0761131199999</v>
      </c>
      <c r="G97" s="40">
        <v>6680</v>
      </c>
      <c r="H97" s="14">
        <f>G97*Q3</f>
        <v>4229.3339309599996</v>
      </c>
      <c r="I97" s="40">
        <v>490</v>
      </c>
      <c r="J97" s="14">
        <f>I97*Q3</f>
        <v>310.23557277999998</v>
      </c>
      <c r="K97" s="40">
        <f t="shared" si="5"/>
        <v>10130</v>
      </c>
      <c r="L97" s="27">
        <v>0</v>
      </c>
      <c r="M97" s="14">
        <v>7512.9301447516509</v>
      </c>
      <c r="N97" s="14">
        <v>7512.9301447516509</v>
      </c>
      <c r="O97" s="14">
        <v>2.3386188992394361</v>
      </c>
      <c r="P97" s="28">
        <f t="shared" si="3"/>
        <v>10130</v>
      </c>
      <c r="Q97" s="3">
        <v>5660.16</v>
      </c>
      <c r="R97" s="3">
        <f t="shared" si="4"/>
        <v>6413.6456168599998</v>
      </c>
      <c r="S97" s="9"/>
    </row>
    <row r="98" spans="1:19" x14ac:dyDescent="0.25">
      <c r="A98" s="22" t="s">
        <v>171</v>
      </c>
      <c r="B98" s="4"/>
      <c r="C98" s="4"/>
      <c r="D98" s="3"/>
      <c r="E98" s="40">
        <v>0</v>
      </c>
      <c r="F98" s="14">
        <v>0</v>
      </c>
      <c r="G98" s="40">
        <v>0</v>
      </c>
      <c r="H98" s="14">
        <v>0</v>
      </c>
      <c r="I98" s="40">
        <v>420</v>
      </c>
      <c r="J98" s="14">
        <f>I98*Q3</f>
        <v>265.91620524000001</v>
      </c>
      <c r="K98" s="40">
        <f t="shared" si="5"/>
        <v>420</v>
      </c>
      <c r="L98" s="27"/>
      <c r="M98" s="14"/>
      <c r="N98" s="14"/>
      <c r="O98" s="14"/>
      <c r="P98" s="28">
        <f t="shared" si="3"/>
        <v>420</v>
      </c>
      <c r="Q98" s="3">
        <v>0</v>
      </c>
      <c r="R98" s="3">
        <f t="shared" si="4"/>
        <v>265.91620524000001</v>
      </c>
      <c r="S98" s="9"/>
    </row>
    <row r="99" spans="1:19" x14ac:dyDescent="0.25">
      <c r="A99" s="22" t="s">
        <v>53</v>
      </c>
      <c r="B99" s="4">
        <v>41985.350671296299</v>
      </c>
      <c r="C99" s="4">
        <v>42060.940509259257</v>
      </c>
      <c r="D99" s="3">
        <v>912</v>
      </c>
      <c r="E99" s="40">
        <v>454</v>
      </c>
      <c r="F99" s="14">
        <f>E99*Q3</f>
        <v>287.44275518799998</v>
      </c>
      <c r="G99" s="40">
        <v>0</v>
      </c>
      <c r="H99" s="14">
        <v>0</v>
      </c>
      <c r="I99" s="40">
        <v>460</v>
      </c>
      <c r="J99" s="14">
        <f>I99*Q3</f>
        <v>291.24155811999998</v>
      </c>
      <c r="K99" s="40">
        <f t="shared" si="5"/>
        <v>914</v>
      </c>
      <c r="L99" s="27">
        <v>0</v>
      </c>
      <c r="M99" s="14">
        <v>630.97820167727275</v>
      </c>
      <c r="N99" s="14">
        <v>630.97820167727275</v>
      </c>
      <c r="O99" s="14">
        <v>0.19641039102185889</v>
      </c>
      <c r="P99" s="28">
        <f t="shared" si="3"/>
        <v>914</v>
      </c>
      <c r="Q99" s="3">
        <v>569.48</v>
      </c>
      <c r="R99" s="3">
        <f t="shared" si="4"/>
        <v>578.6843133079999</v>
      </c>
      <c r="S99" s="9"/>
    </row>
    <row r="100" spans="1:19" x14ac:dyDescent="0.25">
      <c r="A100" s="1" t="s">
        <v>110</v>
      </c>
      <c r="B100" s="4">
        <v>41985.350624999999</v>
      </c>
      <c r="C100" s="4">
        <v>42061.6565162037</v>
      </c>
      <c r="D100" s="3">
        <v>1176</v>
      </c>
      <c r="E100" s="40">
        <v>168</v>
      </c>
      <c r="F100" s="14">
        <f>E100*Q3</f>
        <v>106.366482096</v>
      </c>
      <c r="G100" s="40">
        <v>576</v>
      </c>
      <c r="H100" s="14">
        <f>G100*Q3</f>
        <v>364.68508147199998</v>
      </c>
      <c r="I100" s="40">
        <v>576</v>
      </c>
      <c r="J100" s="14">
        <f>I100*Q3</f>
        <v>364.68508147199998</v>
      </c>
      <c r="K100" s="40">
        <f t="shared" si="5"/>
        <v>1320</v>
      </c>
      <c r="L100" s="27">
        <v>0</v>
      </c>
      <c r="M100" s="14">
        <v>813.62978637332549</v>
      </c>
      <c r="N100" s="14">
        <v>813.62978637332549</v>
      </c>
      <c r="O100" s="14">
        <v>0.25326603052818647</v>
      </c>
      <c r="P100" s="28">
        <f t="shared" si="3"/>
        <v>1320</v>
      </c>
      <c r="Q100" s="3">
        <v>739.91</v>
      </c>
      <c r="R100" s="3">
        <f t="shared" si="4"/>
        <v>835.73664503999998</v>
      </c>
      <c r="S100" s="9"/>
    </row>
    <row r="101" spans="1:19" x14ac:dyDescent="0.25">
      <c r="A101" s="1" t="s">
        <v>54</v>
      </c>
      <c r="B101" s="4">
        <v>42038.829421296294</v>
      </c>
      <c r="C101" s="4">
        <v>42038.850717592592</v>
      </c>
      <c r="D101" s="3">
        <v>669</v>
      </c>
      <c r="E101" s="40">
        <v>0</v>
      </c>
      <c r="F101" s="14">
        <v>0</v>
      </c>
      <c r="G101" s="40">
        <v>456</v>
      </c>
      <c r="H101" s="14">
        <f>G101*Q3</f>
        <v>288.70902283200002</v>
      </c>
      <c r="I101" s="40">
        <v>687</v>
      </c>
      <c r="J101" s="14">
        <f>I101*Q3</f>
        <v>434.96293571400003</v>
      </c>
      <c r="K101" s="40">
        <f t="shared" si="5"/>
        <v>1143</v>
      </c>
      <c r="L101" s="27">
        <v>0</v>
      </c>
      <c r="M101" s="14">
        <v>462.85572030931525</v>
      </c>
      <c r="N101" s="14">
        <v>462.85572030931525</v>
      </c>
      <c r="O101" s="14">
        <v>0.14407735920353465</v>
      </c>
      <c r="P101" s="28">
        <f t="shared" si="3"/>
        <v>1143</v>
      </c>
      <c r="Q101" s="3">
        <v>432.31</v>
      </c>
      <c r="R101" s="3">
        <f t="shared" si="4"/>
        <v>723.67195854600004</v>
      </c>
      <c r="S101" s="9"/>
    </row>
    <row r="102" spans="1:19" x14ac:dyDescent="0.25">
      <c r="A102" s="22" t="s">
        <v>55</v>
      </c>
      <c r="B102" s="4">
        <v>41985.350659722222</v>
      </c>
      <c r="C102" s="4">
        <v>42107.420173611114</v>
      </c>
      <c r="D102" s="3">
        <v>1715</v>
      </c>
      <c r="E102" s="40">
        <v>0</v>
      </c>
      <c r="F102" s="14">
        <v>0</v>
      </c>
      <c r="G102" s="40">
        <v>0</v>
      </c>
      <c r="H102" s="14">
        <v>0</v>
      </c>
      <c r="I102" s="40">
        <v>1295</v>
      </c>
      <c r="J102" s="14">
        <f>I102*Q3</f>
        <v>819.90829948999999</v>
      </c>
      <c r="K102" s="40">
        <f t="shared" si="5"/>
        <v>1295</v>
      </c>
      <c r="L102" s="27">
        <v>0</v>
      </c>
      <c r="M102" s="14">
        <v>1186.5434384610996</v>
      </c>
      <c r="N102" s="14">
        <v>1186.5434384610996</v>
      </c>
      <c r="O102" s="14">
        <v>0.36934629452027196</v>
      </c>
      <c r="P102" s="28">
        <f t="shared" si="3"/>
        <v>1295</v>
      </c>
      <c r="Q102" s="3">
        <v>918.65</v>
      </c>
      <c r="R102" s="3">
        <f t="shared" si="4"/>
        <v>819.90829948999999</v>
      </c>
      <c r="S102" s="9"/>
    </row>
    <row r="103" spans="1:19" x14ac:dyDescent="0.25">
      <c r="A103" s="1" t="s">
        <v>119</v>
      </c>
      <c r="B103" s="4"/>
      <c r="C103" s="4"/>
      <c r="D103" s="3"/>
      <c r="E103" s="40">
        <v>1392</v>
      </c>
      <c r="F103" s="14">
        <f>E103*Q3</f>
        <v>881.322280224</v>
      </c>
      <c r="G103" s="40">
        <v>748</v>
      </c>
      <c r="H103" s="14">
        <f>G103*Q3</f>
        <v>473.58409885600003</v>
      </c>
      <c r="I103" s="40">
        <v>583</v>
      </c>
      <c r="J103" s="14">
        <f>I103*Q3</f>
        <v>369.11701822600003</v>
      </c>
      <c r="K103" s="40">
        <f t="shared" si="5"/>
        <v>2723</v>
      </c>
      <c r="L103" s="27"/>
      <c r="M103" s="14"/>
      <c r="N103" s="14"/>
      <c r="O103" s="14"/>
      <c r="P103" s="28">
        <f t="shared" si="3"/>
        <v>2723</v>
      </c>
      <c r="Q103" s="3">
        <v>2020.89</v>
      </c>
      <c r="R103" s="3">
        <f t="shared" si="4"/>
        <v>1724.0233973060001</v>
      </c>
      <c r="S103" s="9"/>
    </row>
    <row r="104" spans="1:19" x14ac:dyDescent="0.25">
      <c r="A104" s="1" t="s">
        <v>56</v>
      </c>
      <c r="B104" s="4">
        <v>42053.467962962961</v>
      </c>
      <c r="C104" s="4">
        <v>42103.604432870372</v>
      </c>
      <c r="D104" s="3">
        <v>9200</v>
      </c>
      <c r="E104" s="40">
        <v>3280</v>
      </c>
      <c r="F104" s="14">
        <f>E104*Q3</f>
        <v>2076.6789361599999</v>
      </c>
      <c r="G104" s="40">
        <v>3360</v>
      </c>
      <c r="H104" s="14">
        <f>G104*Q3</f>
        <v>2127.3296419200001</v>
      </c>
      <c r="I104" s="40">
        <v>5712</v>
      </c>
      <c r="J104" s="14">
        <f>I104*Q3</f>
        <v>3616.460391264</v>
      </c>
      <c r="K104" s="40">
        <f t="shared" si="5"/>
        <v>12352</v>
      </c>
      <c r="L104" s="27">
        <v>0</v>
      </c>
      <c r="M104" s="14">
        <v>6365.1309818321379</v>
      </c>
      <c r="N104" s="14">
        <v>6365.1309818321379</v>
      </c>
      <c r="O104" s="14">
        <v>1.9813328918871731</v>
      </c>
      <c r="P104" s="28">
        <f t="shared" si="3"/>
        <v>12352</v>
      </c>
      <c r="Q104" s="3">
        <v>8599.01</v>
      </c>
      <c r="R104" s="3">
        <f t="shared" si="4"/>
        <v>7820.4689693439996</v>
      </c>
      <c r="S104" s="9"/>
    </row>
    <row r="105" spans="1:19" x14ac:dyDescent="0.25">
      <c r="A105" s="1" t="s">
        <v>57</v>
      </c>
      <c r="B105" s="4">
        <v>41985.350613425922</v>
      </c>
      <c r="C105" s="4">
        <v>42059.777881944443</v>
      </c>
      <c r="D105" s="3">
        <v>9963</v>
      </c>
      <c r="E105" s="40">
        <v>4956</v>
      </c>
      <c r="F105" s="14">
        <f>E105*Q3</f>
        <v>3137.8112218320002</v>
      </c>
      <c r="G105" s="40">
        <v>780</v>
      </c>
      <c r="H105" s="14">
        <f>G105*Q3</f>
        <v>493.84438116000001</v>
      </c>
      <c r="I105" s="40">
        <v>3018</v>
      </c>
      <c r="J105" s="14">
        <f>I105*Q3</f>
        <v>1910.7978747960001</v>
      </c>
      <c r="K105" s="40">
        <f t="shared" si="5"/>
        <v>8754</v>
      </c>
      <c r="L105" s="27">
        <v>0</v>
      </c>
      <c r="M105" s="14">
        <v>6893.0217360862598</v>
      </c>
      <c r="N105" s="14">
        <v>6893.0217360862598</v>
      </c>
      <c r="O105" s="14">
        <v>2.1456543045512939</v>
      </c>
      <c r="P105" s="28">
        <f t="shared" si="3"/>
        <v>8754</v>
      </c>
      <c r="Q105" s="3">
        <v>6251.81</v>
      </c>
      <c r="R105" s="3">
        <f t="shared" si="4"/>
        <v>5542.4534777879999</v>
      </c>
      <c r="S105" s="9"/>
    </row>
    <row r="106" spans="1:19" x14ac:dyDescent="0.25">
      <c r="A106" s="1" t="s">
        <v>120</v>
      </c>
      <c r="B106" s="4"/>
      <c r="C106" s="4"/>
      <c r="D106" s="3"/>
      <c r="E106" s="40">
        <v>0</v>
      </c>
      <c r="F106" s="14">
        <v>0</v>
      </c>
      <c r="G106" s="40">
        <v>1040</v>
      </c>
      <c r="H106" s="14">
        <f>G106*Q3</f>
        <v>658.45917487999998</v>
      </c>
      <c r="I106" s="40">
        <v>1265</v>
      </c>
      <c r="J106" s="14">
        <f>I106*Q3</f>
        <v>800.91428483000004</v>
      </c>
      <c r="K106" s="40">
        <f t="shared" si="5"/>
        <v>2305</v>
      </c>
      <c r="L106" s="27"/>
      <c r="M106" s="14"/>
      <c r="N106" s="14"/>
      <c r="O106" s="14"/>
      <c r="P106" s="28">
        <f t="shared" si="3"/>
        <v>2305</v>
      </c>
      <c r="Q106" s="3">
        <v>1682.11</v>
      </c>
      <c r="R106" s="3">
        <f t="shared" si="4"/>
        <v>1459.3734597100001</v>
      </c>
      <c r="S106" s="9"/>
    </row>
    <row r="107" spans="1:19" x14ac:dyDescent="0.25">
      <c r="A107" s="1" t="s">
        <v>58</v>
      </c>
      <c r="B107" s="4">
        <v>41985.350659722222</v>
      </c>
      <c r="C107" s="4">
        <v>42060.608935185184</v>
      </c>
      <c r="D107" s="3">
        <v>576</v>
      </c>
      <c r="E107" s="40">
        <v>0</v>
      </c>
      <c r="F107" s="14">
        <v>0</v>
      </c>
      <c r="G107" s="40">
        <v>0</v>
      </c>
      <c r="H107" s="14">
        <v>0</v>
      </c>
      <c r="I107" s="40">
        <v>168</v>
      </c>
      <c r="J107" s="14">
        <f>I107*Q3</f>
        <v>106.366482096</v>
      </c>
      <c r="K107" s="40">
        <f t="shared" si="5"/>
        <v>168</v>
      </c>
      <c r="L107" s="27">
        <v>0</v>
      </c>
      <c r="M107" s="14">
        <v>398.51254842775126</v>
      </c>
      <c r="N107" s="14">
        <v>398.51254842775126</v>
      </c>
      <c r="O107" s="14">
        <v>0.12404866801380562</v>
      </c>
      <c r="P107" s="28">
        <f t="shared" si="3"/>
        <v>168</v>
      </c>
      <c r="Q107" s="3">
        <v>116.39</v>
      </c>
      <c r="R107" s="3">
        <f t="shared" si="4"/>
        <v>106.366482096</v>
      </c>
      <c r="S107" s="9"/>
    </row>
    <row r="108" spans="1:19" x14ac:dyDescent="0.25">
      <c r="A108" s="1" t="s">
        <v>59</v>
      </c>
      <c r="B108" s="4">
        <v>41985.350636574076</v>
      </c>
      <c r="C108" s="4">
        <v>42104.719027777777</v>
      </c>
      <c r="D108" s="3">
        <v>5164</v>
      </c>
      <c r="E108" s="40">
        <v>0</v>
      </c>
      <c r="F108" s="14">
        <v>0</v>
      </c>
      <c r="G108" s="40">
        <v>384</v>
      </c>
      <c r="H108" s="14">
        <f>G108*Q3</f>
        <v>243.123387648</v>
      </c>
      <c r="I108" s="40">
        <v>4106</v>
      </c>
      <c r="J108" s="14">
        <f>I108*Q3</f>
        <v>2599.647473132</v>
      </c>
      <c r="K108" s="40">
        <f t="shared" si="5"/>
        <v>4490</v>
      </c>
      <c r="L108" s="27">
        <v>0</v>
      </c>
      <c r="M108" s="14">
        <v>3572.7756945849087</v>
      </c>
      <c r="N108" s="14">
        <v>3572.7756945849087</v>
      </c>
      <c r="O108" s="14">
        <v>1.1121307667071045</v>
      </c>
      <c r="P108" s="28">
        <f t="shared" si="3"/>
        <v>4490</v>
      </c>
      <c r="Q108" s="3">
        <v>3400.94</v>
      </c>
      <c r="R108" s="3">
        <f t="shared" si="4"/>
        <v>2842.77086078</v>
      </c>
      <c r="S108" s="9"/>
    </row>
    <row r="109" spans="1:19" x14ac:dyDescent="0.25">
      <c r="A109" s="1" t="s">
        <v>60</v>
      </c>
      <c r="B109" s="4">
        <v>41985.350636574076</v>
      </c>
      <c r="C109" s="4">
        <v>42039.834803240738</v>
      </c>
      <c r="D109" s="3">
        <v>561</v>
      </c>
      <c r="E109" s="40">
        <v>0</v>
      </c>
      <c r="F109" s="14">
        <v>0</v>
      </c>
      <c r="G109" s="40">
        <v>0</v>
      </c>
      <c r="H109" s="14">
        <v>0</v>
      </c>
      <c r="I109" s="40">
        <v>534</v>
      </c>
      <c r="J109" s="14">
        <f>I109*Q3</f>
        <v>338.09346094800003</v>
      </c>
      <c r="K109" s="40">
        <f t="shared" si="5"/>
        <v>534</v>
      </c>
      <c r="L109" s="27">
        <v>0</v>
      </c>
      <c r="M109" s="14">
        <v>388.13461747911191</v>
      </c>
      <c r="N109" s="14">
        <v>388.13461747911191</v>
      </c>
      <c r="O109" s="14">
        <v>0.1208182339509461</v>
      </c>
      <c r="P109" s="28">
        <f t="shared" si="3"/>
        <v>534</v>
      </c>
      <c r="Q109" s="3">
        <v>376.19</v>
      </c>
      <c r="R109" s="3">
        <f t="shared" si="4"/>
        <v>338.09346094800003</v>
      </c>
      <c r="S109" s="9"/>
    </row>
    <row r="110" spans="1:19" x14ac:dyDescent="0.25">
      <c r="A110" s="1" t="s">
        <v>149</v>
      </c>
      <c r="B110" s="4"/>
      <c r="C110" s="4"/>
      <c r="D110" s="3"/>
      <c r="E110" s="40">
        <v>5576</v>
      </c>
      <c r="F110" s="14">
        <f>E110*Q3</f>
        <v>3530.3541914719999</v>
      </c>
      <c r="G110" s="40">
        <v>4696</v>
      </c>
      <c r="H110" s="14">
        <f>G110*Q3</f>
        <v>2973.1964281119999</v>
      </c>
      <c r="I110" s="40">
        <v>4882</v>
      </c>
      <c r="J110" s="14">
        <f>I110*Q3</f>
        <v>3090.959319004</v>
      </c>
      <c r="K110" s="40">
        <f t="shared" si="5"/>
        <v>15154</v>
      </c>
      <c r="L110" s="27"/>
      <c r="M110" s="14"/>
      <c r="N110" s="14"/>
      <c r="O110" s="14"/>
      <c r="P110" s="28">
        <f t="shared" si="3"/>
        <v>15154</v>
      </c>
      <c r="Q110" s="3">
        <v>9571.69</v>
      </c>
      <c r="R110" s="3">
        <f t="shared" si="4"/>
        <v>9594.5099385880003</v>
      </c>
      <c r="S110" s="9"/>
    </row>
    <row r="111" spans="1:19" x14ac:dyDescent="0.25">
      <c r="A111" s="1" t="s">
        <v>61</v>
      </c>
      <c r="B111" s="4">
        <v>41985.350648148145</v>
      </c>
      <c r="C111" s="4">
        <v>42040.414467592593</v>
      </c>
      <c r="D111" s="3">
        <v>636</v>
      </c>
      <c r="E111" s="40">
        <v>0</v>
      </c>
      <c r="F111" s="14">
        <v>0</v>
      </c>
      <c r="G111" s="40">
        <v>288</v>
      </c>
      <c r="H111" s="14">
        <f>G111*Q3</f>
        <v>182.34254073599999</v>
      </c>
      <c r="I111" s="40">
        <v>360</v>
      </c>
      <c r="J111" s="14">
        <f>I111*Q3</f>
        <v>227.92817592</v>
      </c>
      <c r="K111" s="40">
        <f t="shared" si="5"/>
        <v>648</v>
      </c>
      <c r="L111" s="27">
        <v>0</v>
      </c>
      <c r="M111" s="14">
        <v>440.02427222230864</v>
      </c>
      <c r="N111" s="14">
        <v>440.02427222230864</v>
      </c>
      <c r="O111" s="14">
        <v>0.13697040426524371</v>
      </c>
      <c r="P111" s="28">
        <f t="shared" si="3"/>
        <v>648</v>
      </c>
      <c r="Q111" s="3">
        <v>448.93</v>
      </c>
      <c r="R111" s="3">
        <f t="shared" si="4"/>
        <v>410.27071665599999</v>
      </c>
      <c r="S111" s="9"/>
    </row>
    <row r="112" spans="1:19" x14ac:dyDescent="0.25">
      <c r="A112" s="22" t="s">
        <v>111</v>
      </c>
      <c r="B112" s="4">
        <v>41985.350659722222</v>
      </c>
      <c r="C112" s="4">
        <v>42104.443576388891</v>
      </c>
      <c r="D112" s="3">
        <v>821</v>
      </c>
      <c r="E112" s="40">
        <v>0</v>
      </c>
      <c r="F112" s="14">
        <v>0</v>
      </c>
      <c r="G112" s="40">
        <v>252</v>
      </c>
      <c r="H112" s="14">
        <f>G112*Q3</f>
        <v>159.54972314400001</v>
      </c>
      <c r="I112" s="40">
        <v>932</v>
      </c>
      <c r="J112" s="14">
        <f>I112*Q3</f>
        <v>590.08072210399996</v>
      </c>
      <c r="K112" s="40">
        <f t="shared" si="5"/>
        <v>1184</v>
      </c>
      <c r="L112" s="27">
        <v>0</v>
      </c>
      <c r="M112" s="14">
        <v>568.01875392219404</v>
      </c>
      <c r="N112" s="14">
        <v>568.01875392219404</v>
      </c>
      <c r="O112" s="14">
        <v>0.17681242437384448</v>
      </c>
      <c r="P112" s="28">
        <f t="shared" si="3"/>
        <v>1184</v>
      </c>
      <c r="Q112" s="3">
        <v>753.76</v>
      </c>
      <c r="R112" s="3">
        <f t="shared" si="4"/>
        <v>749.630445248</v>
      </c>
      <c r="S112" s="9"/>
    </row>
    <row r="113" spans="1:19" x14ac:dyDescent="0.25">
      <c r="A113" s="1" t="s">
        <v>62</v>
      </c>
      <c r="B113" s="4">
        <v>41985.350682870368</v>
      </c>
      <c r="C113" s="4">
        <v>42108.532650462963</v>
      </c>
      <c r="D113" s="3">
        <v>3810</v>
      </c>
      <c r="E113" s="40">
        <v>1140</v>
      </c>
      <c r="F113" s="14">
        <f>E113*Q3</f>
        <v>721.77255708000007</v>
      </c>
      <c r="G113" s="40">
        <v>0</v>
      </c>
      <c r="H113" s="14">
        <v>0</v>
      </c>
      <c r="I113" s="40">
        <v>4629</v>
      </c>
      <c r="J113" s="14">
        <f>I113*Q3</f>
        <v>2930.7764620379999</v>
      </c>
      <c r="K113" s="40">
        <f t="shared" si="5"/>
        <v>5769</v>
      </c>
      <c r="L113" s="27">
        <v>0</v>
      </c>
      <c r="M113" s="14">
        <v>2635.9944609543963</v>
      </c>
      <c r="N113" s="14">
        <v>2635.9944609543963</v>
      </c>
      <c r="O113" s="14">
        <v>0.82053025196631846</v>
      </c>
      <c r="P113" s="28">
        <f t="shared" si="3"/>
        <v>5769</v>
      </c>
      <c r="Q113" s="3">
        <v>2899.36</v>
      </c>
      <c r="R113" s="3">
        <f t="shared" si="4"/>
        <v>3652.5490191179997</v>
      </c>
      <c r="S113" s="9"/>
    </row>
    <row r="114" spans="1:19" x14ac:dyDescent="0.25">
      <c r="A114" s="1" t="s">
        <v>63</v>
      </c>
      <c r="B114" s="4">
        <v>42061.988726851851</v>
      </c>
      <c r="C114" s="4">
        <v>42062.011435185188</v>
      </c>
      <c r="D114" s="3">
        <v>1689</v>
      </c>
      <c r="E114" s="40">
        <v>1040</v>
      </c>
      <c r="F114" s="14">
        <f>E114*Q3</f>
        <v>658.45917487999998</v>
      </c>
      <c r="G114" s="40">
        <v>960</v>
      </c>
      <c r="H114" s="14">
        <f>G114*Q3</f>
        <v>607.80846912000004</v>
      </c>
      <c r="I114" s="40">
        <v>0</v>
      </c>
      <c r="J114" s="14">
        <v>0</v>
      </c>
      <c r="K114" s="40">
        <f t="shared" si="5"/>
        <v>2000</v>
      </c>
      <c r="L114" s="27">
        <v>0</v>
      </c>
      <c r="M114" s="14">
        <v>1168.5550248167915</v>
      </c>
      <c r="N114" s="14">
        <v>1168.5550248167915</v>
      </c>
      <c r="O114" s="14">
        <v>0.36374687547798212</v>
      </c>
      <c r="P114" s="28">
        <f t="shared" si="3"/>
        <v>2000</v>
      </c>
      <c r="Q114" s="3">
        <v>1208.24</v>
      </c>
      <c r="R114" s="3">
        <f t="shared" si="4"/>
        <v>1266.267644</v>
      </c>
      <c r="S114" s="9"/>
    </row>
    <row r="115" spans="1:19" x14ac:dyDescent="0.25">
      <c r="A115" s="1" t="s">
        <v>64</v>
      </c>
      <c r="B115" s="4">
        <v>42054.336898148147</v>
      </c>
      <c r="C115" s="4">
        <v>42103.453067129631</v>
      </c>
      <c r="D115" s="3">
        <v>792</v>
      </c>
      <c r="E115" s="40">
        <v>48</v>
      </c>
      <c r="F115" s="14">
        <f>E115*Q3</f>
        <v>30.390423456000001</v>
      </c>
      <c r="G115" s="40">
        <v>720</v>
      </c>
      <c r="H115" s="14">
        <f>G115*Q3</f>
        <v>455.85635184</v>
      </c>
      <c r="I115" s="40">
        <v>1248</v>
      </c>
      <c r="J115" s="14">
        <f>I115*Q3</f>
        <v>790.15100985599997</v>
      </c>
      <c r="K115" s="40">
        <f t="shared" si="5"/>
        <v>2016</v>
      </c>
      <c r="L115" s="27">
        <v>0</v>
      </c>
      <c r="M115" s="14">
        <v>547.95475408815798</v>
      </c>
      <c r="N115" s="14">
        <v>547.95475408815798</v>
      </c>
      <c r="O115" s="14">
        <v>0.17056691851898273</v>
      </c>
      <c r="P115" s="28">
        <f t="shared" si="3"/>
        <v>2016</v>
      </c>
      <c r="Q115" s="3">
        <v>1114.02</v>
      </c>
      <c r="R115" s="3">
        <f t="shared" si="4"/>
        <v>1276.3977851519999</v>
      </c>
      <c r="S115" s="9"/>
    </row>
    <row r="116" spans="1:19" x14ac:dyDescent="0.25">
      <c r="A116" s="1" t="s">
        <v>112</v>
      </c>
      <c r="B116" s="4">
        <v>42052.521377314813</v>
      </c>
      <c r="C116" s="4">
        <v>42062.39640046296</v>
      </c>
      <c r="D116" s="3">
        <v>2104</v>
      </c>
      <c r="E116" s="40">
        <v>830</v>
      </c>
      <c r="F116" s="14">
        <f>E116*Q3</f>
        <v>525.50107226</v>
      </c>
      <c r="G116" s="40">
        <v>984</v>
      </c>
      <c r="H116" s="14">
        <f>G116*Q3</f>
        <v>623.00368084800004</v>
      </c>
      <c r="I116" s="40">
        <v>723</v>
      </c>
      <c r="J116" s="14">
        <f>I116*Q3</f>
        <v>457.75575330600003</v>
      </c>
      <c r="K116" s="40">
        <f t="shared" si="5"/>
        <v>2537</v>
      </c>
      <c r="L116" s="27">
        <v>0</v>
      </c>
      <c r="M116" s="14">
        <v>1455.6777810624803</v>
      </c>
      <c r="N116" s="14">
        <v>1455.6777810624803</v>
      </c>
      <c r="O116" s="14">
        <v>0.45312221788376217</v>
      </c>
      <c r="P116" s="28">
        <f t="shared" si="3"/>
        <v>2537</v>
      </c>
      <c r="Q116" s="3">
        <v>1513.76</v>
      </c>
      <c r="R116" s="3">
        <f t="shared" si="4"/>
        <v>1606.260506414</v>
      </c>
      <c r="S116" s="9"/>
    </row>
    <row r="117" spans="1:19" x14ac:dyDescent="0.25">
      <c r="A117" s="22" t="s">
        <v>65</v>
      </c>
      <c r="B117" s="4">
        <v>42053.537673611114</v>
      </c>
      <c r="C117" s="4">
        <v>42054.818009259259</v>
      </c>
      <c r="D117" s="3">
        <v>5188</v>
      </c>
      <c r="E117" s="40">
        <v>3328</v>
      </c>
      <c r="F117" s="14">
        <f>E117*Q3</f>
        <v>2107.0693596159999</v>
      </c>
      <c r="G117" s="40">
        <v>2584</v>
      </c>
      <c r="H117" s="14">
        <f>G117*Q3</f>
        <v>1636.017796048</v>
      </c>
      <c r="I117" s="40">
        <v>443</v>
      </c>
      <c r="J117" s="14">
        <f>I117*Q3</f>
        <v>280.47828314600002</v>
      </c>
      <c r="K117" s="40">
        <f t="shared" si="5"/>
        <v>6355</v>
      </c>
      <c r="L117" s="27">
        <v>0</v>
      </c>
      <c r="M117" s="14">
        <v>3589.3803841027316</v>
      </c>
      <c r="N117" s="14">
        <v>3589.3803841027316</v>
      </c>
      <c r="O117" s="14">
        <v>1.1172994612076799</v>
      </c>
      <c r="P117" s="28">
        <f t="shared" si="3"/>
        <v>6355</v>
      </c>
      <c r="Q117" s="3">
        <v>3845.72</v>
      </c>
      <c r="R117" s="3">
        <f t="shared" si="4"/>
        <v>4023.5654388100002</v>
      </c>
      <c r="S117" s="9"/>
    </row>
    <row r="118" spans="1:19" x14ac:dyDescent="0.25">
      <c r="A118" s="1" t="s">
        <v>66</v>
      </c>
      <c r="B118" s="4">
        <v>41985.350624999999</v>
      </c>
      <c r="C118" s="4">
        <v>42105.522152777776</v>
      </c>
      <c r="D118" s="3">
        <v>29448</v>
      </c>
      <c r="E118" s="40">
        <v>7694</v>
      </c>
      <c r="F118" s="14">
        <f>E118*Q3</f>
        <v>4871.3316264679997</v>
      </c>
      <c r="G118" s="40">
        <v>6068</v>
      </c>
      <c r="H118" s="14">
        <f>G118*Q3</f>
        <v>3841.8560318959999</v>
      </c>
      <c r="I118" s="40">
        <v>13381</v>
      </c>
      <c r="J118" s="14">
        <f>I118*Q3</f>
        <v>8471.9636721820007</v>
      </c>
      <c r="K118" s="40">
        <f t="shared" si="5"/>
        <v>27143</v>
      </c>
      <c r="L118" s="27">
        <v>0</v>
      </c>
      <c r="M118" s="14">
        <v>20373.954038368782</v>
      </c>
      <c r="N118" s="14">
        <v>20373.954038368782</v>
      </c>
      <c r="O118" s="14">
        <v>6.3419881522058121</v>
      </c>
      <c r="P118" s="28">
        <f t="shared" si="3"/>
        <v>27143</v>
      </c>
      <c r="Q118" s="3">
        <v>20788.439999999999</v>
      </c>
      <c r="R118" s="3">
        <f t="shared" si="4"/>
        <v>17185.151330546003</v>
      </c>
      <c r="S118" s="9"/>
    </row>
    <row r="119" spans="1:19" x14ac:dyDescent="0.25">
      <c r="A119" s="1" t="s">
        <v>182</v>
      </c>
      <c r="B119" s="4">
        <v>41985.350613425922</v>
      </c>
      <c r="C119" s="4">
        <v>42059.562245370369</v>
      </c>
      <c r="D119" s="3">
        <v>44202</v>
      </c>
      <c r="E119" s="40">
        <v>34322</v>
      </c>
      <c r="F119" s="14">
        <f>E119*Q3</f>
        <v>21730.419038684002</v>
      </c>
      <c r="G119" s="40">
        <v>3096</v>
      </c>
      <c r="H119" s="14">
        <f>G119*Q3</f>
        <v>1960.182312912</v>
      </c>
      <c r="I119" s="40">
        <v>1650</v>
      </c>
      <c r="J119" s="14">
        <f>I119*Q3</f>
        <v>1044.6708063000001</v>
      </c>
      <c r="K119" s="40">
        <f t="shared" si="5"/>
        <v>39068</v>
      </c>
      <c r="L119" s="27">
        <v>0</v>
      </c>
      <c r="M119" s="14">
        <v>30581.686919450451</v>
      </c>
      <c r="N119" s="14">
        <v>30581.686919450451</v>
      </c>
      <c r="O119" s="14">
        <v>9.5194430964344381</v>
      </c>
      <c r="P119" s="28">
        <f t="shared" si="3"/>
        <v>39068</v>
      </c>
      <c r="Q119" s="3">
        <v>31601.97</v>
      </c>
      <c r="R119" s="3">
        <f t="shared" si="4"/>
        <v>24735.272157896001</v>
      </c>
      <c r="S119" s="9"/>
    </row>
    <row r="120" spans="1:19" x14ac:dyDescent="0.25">
      <c r="A120" s="1" t="s">
        <v>125</v>
      </c>
      <c r="B120" s="4">
        <v>42045.518657407411</v>
      </c>
      <c r="C120" s="4">
        <v>42062.456562500003</v>
      </c>
      <c r="D120" s="3">
        <v>11587</v>
      </c>
      <c r="E120" s="40">
        <v>2088</v>
      </c>
      <c r="F120" s="14">
        <f>E120*Q3</f>
        <v>1321.9834203360001</v>
      </c>
      <c r="G120" s="40">
        <v>5064</v>
      </c>
      <c r="H120" s="14">
        <f>G120*Q3</f>
        <v>3206.1896746080001</v>
      </c>
      <c r="I120" s="40">
        <v>5664</v>
      </c>
      <c r="J120" s="14">
        <f>I120*Q3</f>
        <v>3586.069967808</v>
      </c>
      <c r="K120" s="40">
        <f t="shared" si="5"/>
        <v>12816</v>
      </c>
      <c r="L120" s="27">
        <v>0</v>
      </c>
      <c r="M120" s="14">
        <v>8016.6057267922806</v>
      </c>
      <c r="N120" s="14">
        <v>8016.6057267922806</v>
      </c>
      <c r="O120" s="14">
        <v>2.4954026324235516</v>
      </c>
      <c r="P120" s="28">
        <f t="shared" si="3"/>
        <v>12816</v>
      </c>
      <c r="Q120" s="3">
        <v>7712.92</v>
      </c>
      <c r="R120" s="3">
        <f t="shared" si="4"/>
        <v>8114.2430627520007</v>
      </c>
      <c r="S120" s="9"/>
    </row>
    <row r="121" spans="1:19" x14ac:dyDescent="0.25">
      <c r="A121" s="1" t="s">
        <v>113</v>
      </c>
      <c r="B121" s="4">
        <v>41985.350636574076</v>
      </c>
      <c r="C121" s="4">
        <v>42060.656331018516</v>
      </c>
      <c r="D121" s="3">
        <v>7554</v>
      </c>
      <c r="E121" s="40">
        <v>1392</v>
      </c>
      <c r="F121" s="14">
        <f>E121*Q3</f>
        <v>881.322280224</v>
      </c>
      <c r="G121" s="40">
        <v>5712</v>
      </c>
      <c r="H121" s="14">
        <f>G121*Q3</f>
        <v>3616.460391264</v>
      </c>
      <c r="I121" s="40">
        <v>783</v>
      </c>
      <c r="J121" s="14">
        <f>I121*Q3</f>
        <v>495.74378262599998</v>
      </c>
      <c r="K121" s="40">
        <f t="shared" si="5"/>
        <v>7887</v>
      </c>
      <c r="L121" s="27">
        <v>0</v>
      </c>
      <c r="M121" s="14">
        <v>5226.3260257347793</v>
      </c>
      <c r="N121" s="14">
        <v>5226.3260257347793</v>
      </c>
      <c r="O121" s="14">
        <v>1.626846594056055</v>
      </c>
      <c r="P121" s="28">
        <f t="shared" si="3"/>
        <v>7887</v>
      </c>
      <c r="Q121" s="3">
        <v>4794.8500000000004</v>
      </c>
      <c r="R121" s="3">
        <f t="shared" si="4"/>
        <v>4993.5264541140004</v>
      </c>
      <c r="S121" s="9"/>
    </row>
    <row r="122" spans="1:19" x14ac:dyDescent="0.25">
      <c r="A122" s="22" t="s">
        <v>67</v>
      </c>
      <c r="B122" s="4">
        <v>41985.350659722222</v>
      </c>
      <c r="C122" s="4">
        <v>42062.268217592595</v>
      </c>
      <c r="D122" s="3">
        <v>612</v>
      </c>
      <c r="E122" s="40">
        <v>96</v>
      </c>
      <c r="F122" s="14">
        <f>E122*Q3</f>
        <v>60.780846912000001</v>
      </c>
      <c r="G122" s="40">
        <v>0</v>
      </c>
      <c r="H122" s="14">
        <v>0</v>
      </c>
      <c r="I122" s="40">
        <v>564</v>
      </c>
      <c r="J122" s="14">
        <f>I122*Q3</f>
        <v>357.08747560800003</v>
      </c>
      <c r="K122" s="40">
        <f t="shared" si="5"/>
        <v>660</v>
      </c>
      <c r="L122" s="27">
        <v>0</v>
      </c>
      <c r="M122" s="14">
        <v>423.41958270448572</v>
      </c>
      <c r="N122" s="14">
        <v>423.41958270448572</v>
      </c>
      <c r="O122" s="14">
        <v>0.13180170976466848</v>
      </c>
      <c r="P122" s="28">
        <f t="shared" si="3"/>
        <v>660</v>
      </c>
      <c r="Q122" s="3">
        <v>423.99</v>
      </c>
      <c r="R122" s="3">
        <f t="shared" si="4"/>
        <v>417.86832252000005</v>
      </c>
      <c r="S122" s="9"/>
    </row>
    <row r="123" spans="1:19" x14ac:dyDescent="0.25">
      <c r="A123" s="1" t="s">
        <v>68</v>
      </c>
      <c r="B123" s="4">
        <v>41985.350659722222</v>
      </c>
      <c r="C123" s="4">
        <v>42104.645069444443</v>
      </c>
      <c r="D123" s="3">
        <v>11707</v>
      </c>
      <c r="E123" s="40">
        <v>1080</v>
      </c>
      <c r="F123" s="14">
        <f>E123*Q3</f>
        <v>683.78452776000006</v>
      </c>
      <c r="G123" s="40">
        <v>2504</v>
      </c>
      <c r="H123" s="14">
        <f>G123*Q3</f>
        <v>1585.3670902880001</v>
      </c>
      <c r="I123" s="40">
        <v>8566</v>
      </c>
      <c r="J123" s="14">
        <f>I123*Q3</f>
        <v>5423.4243192519998</v>
      </c>
      <c r="K123" s="40">
        <f t="shared" si="5"/>
        <v>12150</v>
      </c>
      <c r="L123" s="27">
        <v>0</v>
      </c>
      <c r="M123" s="14">
        <v>8099.6291743813954</v>
      </c>
      <c r="N123" s="14">
        <v>8099.6291743813954</v>
      </c>
      <c r="O123" s="14">
        <v>2.5212461049264276</v>
      </c>
      <c r="P123" s="28">
        <f t="shared" si="3"/>
        <v>12150</v>
      </c>
      <c r="Q123" s="3">
        <v>8071.79</v>
      </c>
      <c r="R123" s="3">
        <f t="shared" si="4"/>
        <v>7692.5759373000001</v>
      </c>
      <c r="S123" s="9"/>
    </row>
    <row r="124" spans="1:19" x14ac:dyDescent="0.25">
      <c r="A124" s="1" t="s">
        <v>69</v>
      </c>
      <c r="B124" s="4">
        <v>41985.350601851853</v>
      </c>
      <c r="C124" s="4">
        <v>42060.619884259257</v>
      </c>
      <c r="D124" s="3">
        <v>16306</v>
      </c>
      <c r="E124" s="40">
        <v>12758</v>
      </c>
      <c r="F124" s="14">
        <f>E124*Q3</f>
        <v>8077.5213010759999</v>
      </c>
      <c r="G124" s="40">
        <v>8512</v>
      </c>
      <c r="H124" s="14">
        <f>G124*Q3</f>
        <v>5389.2350928639999</v>
      </c>
      <c r="I124" s="40">
        <v>2505</v>
      </c>
      <c r="J124" s="14">
        <f>I124*Q3</f>
        <v>1586.0002241100001</v>
      </c>
      <c r="K124" s="40">
        <f t="shared" si="5"/>
        <v>23775</v>
      </c>
      <c r="L124" s="27">
        <v>0</v>
      </c>
      <c r="M124" s="14">
        <v>11281.502803234222</v>
      </c>
      <c r="N124" s="14">
        <v>11281.502803234222</v>
      </c>
      <c r="O124" s="14">
        <v>3.511697188599157</v>
      </c>
      <c r="P124" s="28">
        <f t="shared" si="3"/>
        <v>23775</v>
      </c>
      <c r="Q124" s="3">
        <v>14969.97</v>
      </c>
      <c r="R124" s="3">
        <f t="shared" si="4"/>
        <v>15052.75661805</v>
      </c>
      <c r="S124" s="9"/>
    </row>
    <row r="125" spans="1:19" x14ac:dyDescent="0.25">
      <c r="A125" s="1" t="s">
        <v>70</v>
      </c>
      <c r="B125" s="4">
        <v>42059.407002314816</v>
      </c>
      <c r="C125" s="4">
        <v>42059.457604166666</v>
      </c>
      <c r="D125" s="3">
        <v>5602</v>
      </c>
      <c r="E125" s="40">
        <v>390</v>
      </c>
      <c r="F125" s="14">
        <f>E125*Q3</f>
        <v>246.92219058000001</v>
      </c>
      <c r="G125" s="40">
        <v>2804</v>
      </c>
      <c r="H125" s="14">
        <f>G125*Q3</f>
        <v>1775.307236888</v>
      </c>
      <c r="I125" s="40">
        <v>2750</v>
      </c>
      <c r="J125" s="14">
        <f>I125*Q3</f>
        <v>1741.1180105000001</v>
      </c>
      <c r="K125" s="40">
        <f t="shared" si="5"/>
        <v>5944</v>
      </c>
      <c r="L125" s="27">
        <v>0</v>
      </c>
      <c r="M125" s="14">
        <v>3875.8112782851777</v>
      </c>
      <c r="N125" s="14">
        <v>3875.8112782851777</v>
      </c>
      <c r="O125" s="14">
        <v>1.2064594413426026</v>
      </c>
      <c r="P125" s="28">
        <f t="shared" si="3"/>
        <v>5944</v>
      </c>
      <c r="Q125" s="3">
        <v>4128.38</v>
      </c>
      <c r="R125" s="3">
        <f t="shared" si="4"/>
        <v>3763.3474379680001</v>
      </c>
      <c r="S125" s="9"/>
    </row>
    <row r="126" spans="1:19" x14ac:dyDescent="0.25">
      <c r="A126" s="1" t="s">
        <v>71</v>
      </c>
      <c r="B126" s="4">
        <v>41985.350671296299</v>
      </c>
      <c r="C126" s="4">
        <v>42061.702002314814</v>
      </c>
      <c r="D126" s="3">
        <v>4760</v>
      </c>
      <c r="E126" s="40">
        <v>1404</v>
      </c>
      <c r="F126" s="14">
        <f>E126*Q3</f>
        <v>888.919886088</v>
      </c>
      <c r="G126" s="40">
        <v>2024</v>
      </c>
      <c r="H126" s="14">
        <f>G126*Q3</f>
        <v>1281.462855728</v>
      </c>
      <c r="I126" s="40">
        <v>328</v>
      </c>
      <c r="J126" s="14">
        <f>I126*Q3</f>
        <v>207.66789361600001</v>
      </c>
      <c r="K126" s="40">
        <f t="shared" si="5"/>
        <v>3756</v>
      </c>
      <c r="L126" s="27">
        <v>0</v>
      </c>
      <c r="M126" s="14">
        <v>3293.2634210348888</v>
      </c>
      <c r="N126" s="14">
        <v>3293.2634210348888</v>
      </c>
      <c r="O126" s="14">
        <v>1.0251244092807548</v>
      </c>
      <c r="P126" s="28">
        <f t="shared" si="3"/>
        <v>3756</v>
      </c>
      <c r="Q126" s="3">
        <v>2721.31</v>
      </c>
      <c r="R126" s="3">
        <f t="shared" si="4"/>
        <v>2378.050635432</v>
      </c>
      <c r="S126" s="9"/>
    </row>
    <row r="127" spans="1:19" x14ac:dyDescent="0.25">
      <c r="A127" s="1" t="s">
        <v>72</v>
      </c>
      <c r="B127" s="4">
        <v>41985.350624999999</v>
      </c>
      <c r="C127" s="4">
        <v>42061.631828703707</v>
      </c>
      <c r="D127" s="3">
        <v>5522</v>
      </c>
      <c r="E127" s="40">
        <v>4864</v>
      </c>
      <c r="F127" s="14">
        <f>E127*Q3</f>
        <v>3079.5629102080002</v>
      </c>
      <c r="G127" s="40">
        <v>1816</v>
      </c>
      <c r="H127" s="14">
        <f>G127*Q3</f>
        <v>1149.7710207519999</v>
      </c>
      <c r="I127" s="40">
        <v>56</v>
      </c>
      <c r="J127" s="14">
        <f>I127*Q3</f>
        <v>35.455494032000004</v>
      </c>
      <c r="K127" s="40">
        <f t="shared" si="5"/>
        <v>6736</v>
      </c>
      <c r="L127" s="27">
        <v>0</v>
      </c>
      <c r="M127" s="14">
        <v>3820.462313225768</v>
      </c>
      <c r="N127" s="14">
        <v>3820.462313225768</v>
      </c>
      <c r="O127" s="14">
        <v>1.1892304596740184</v>
      </c>
      <c r="P127" s="28">
        <f t="shared" si="3"/>
        <v>6736</v>
      </c>
      <c r="Q127" s="3">
        <v>3142.53</v>
      </c>
      <c r="R127" s="3">
        <f t="shared" si="4"/>
        <v>4264.789424992</v>
      </c>
      <c r="S127" s="9"/>
    </row>
    <row r="128" spans="1:19" x14ac:dyDescent="0.25">
      <c r="A128" s="1" t="s">
        <v>73</v>
      </c>
      <c r="B128" s="4">
        <v>42060.515104166669</v>
      </c>
      <c r="C128" s="4">
        <v>42104.581863425927</v>
      </c>
      <c r="D128" s="3">
        <v>1503</v>
      </c>
      <c r="E128" s="40">
        <v>256</v>
      </c>
      <c r="F128" s="14">
        <f>E128*Q3</f>
        <v>162.082258432</v>
      </c>
      <c r="G128" s="40">
        <v>0</v>
      </c>
      <c r="H128" s="14">
        <v>0</v>
      </c>
      <c r="I128" s="40">
        <v>587</v>
      </c>
      <c r="J128" s="14">
        <f>I128*Q3</f>
        <v>371.64955351399999</v>
      </c>
      <c r="K128" s="40">
        <f t="shared" si="5"/>
        <v>843</v>
      </c>
      <c r="L128" s="27">
        <v>0</v>
      </c>
      <c r="M128" s="14">
        <v>1039.8686810536633</v>
      </c>
      <c r="N128" s="14">
        <v>1039.8686810536633</v>
      </c>
      <c r="O128" s="14">
        <v>0.32368949309852402</v>
      </c>
      <c r="P128" s="28">
        <f t="shared" si="3"/>
        <v>843</v>
      </c>
      <c r="Q128" s="3">
        <v>1003.86</v>
      </c>
      <c r="R128" s="3">
        <f t="shared" si="4"/>
        <v>533.73181194599999</v>
      </c>
      <c r="S128" s="9"/>
    </row>
    <row r="129" spans="1:19" x14ac:dyDescent="0.25">
      <c r="A129" s="22" t="s">
        <v>150</v>
      </c>
      <c r="B129" s="4">
        <v>41985.350624999999</v>
      </c>
      <c r="C129" s="4">
        <v>42062.458425925928</v>
      </c>
      <c r="D129" s="3">
        <v>3056</v>
      </c>
      <c r="E129" s="40">
        <v>2168</v>
      </c>
      <c r="F129" s="14">
        <f>E129*Q3</f>
        <v>1372.634126096</v>
      </c>
      <c r="G129" s="40">
        <v>252</v>
      </c>
      <c r="H129" s="14">
        <f>G129*Q3</f>
        <v>159.54972314400001</v>
      </c>
      <c r="I129" s="40">
        <v>557</v>
      </c>
      <c r="J129" s="14">
        <f>I129*Q3</f>
        <v>352.65553885399999</v>
      </c>
      <c r="K129" s="40">
        <f t="shared" si="5"/>
        <v>2977</v>
      </c>
      <c r="L129" s="27">
        <v>0</v>
      </c>
      <c r="M129" s="14">
        <v>2114.3304652694578</v>
      </c>
      <c r="N129" s="14">
        <v>2114.3304652694578</v>
      </c>
      <c r="O129" s="14">
        <v>0.65814709973991314</v>
      </c>
      <c r="P129" s="28">
        <f t="shared" si="3"/>
        <v>2977</v>
      </c>
      <c r="Q129" s="3">
        <v>2201.71</v>
      </c>
      <c r="R129" s="3">
        <f t="shared" si="4"/>
        <v>1884.839388094</v>
      </c>
      <c r="S129" s="9"/>
    </row>
    <row r="130" spans="1:19" x14ac:dyDescent="0.25">
      <c r="A130" s="22" t="s">
        <v>183</v>
      </c>
      <c r="B130" s="4">
        <v>41985.350636574076</v>
      </c>
      <c r="C130" s="4">
        <v>42062.635254629633</v>
      </c>
      <c r="D130" s="3">
        <v>2389</v>
      </c>
      <c r="E130" s="40">
        <v>908</v>
      </c>
      <c r="F130" s="14">
        <f>E130*Q3</f>
        <v>574.88551037599996</v>
      </c>
      <c r="G130" s="40">
        <v>472</v>
      </c>
      <c r="H130" s="14">
        <f>G130*Q3</f>
        <v>298.83916398399998</v>
      </c>
      <c r="I130" s="40">
        <v>560</v>
      </c>
      <c r="J130" s="14">
        <f>I130*Q3</f>
        <v>354.55494032000001</v>
      </c>
      <c r="K130" s="40">
        <f t="shared" si="5"/>
        <v>1940</v>
      </c>
      <c r="L130" s="27">
        <v>0</v>
      </c>
      <c r="M130" s="14">
        <v>1652.858469086628</v>
      </c>
      <c r="N130" s="14">
        <v>1652.858469086628</v>
      </c>
      <c r="O130" s="14">
        <v>0.51450046507809311</v>
      </c>
      <c r="P130" s="28">
        <f t="shared" si="3"/>
        <v>1940</v>
      </c>
      <c r="Q130" s="3">
        <v>1446.56</v>
      </c>
      <c r="R130" s="3">
        <f t="shared" si="4"/>
        <v>1228.2796146799999</v>
      </c>
      <c r="S130" s="9"/>
    </row>
    <row r="131" spans="1:19" x14ac:dyDescent="0.25">
      <c r="A131" s="22" t="s">
        <v>114</v>
      </c>
      <c r="B131" s="4">
        <v>41985.350636574076</v>
      </c>
      <c r="C131" s="4">
        <v>42103.437314814815</v>
      </c>
      <c r="D131" s="3">
        <v>624</v>
      </c>
      <c r="E131" s="40">
        <v>0</v>
      </c>
      <c r="F131" s="14">
        <v>0</v>
      </c>
      <c r="G131" s="40">
        <v>0</v>
      </c>
      <c r="H131" s="14">
        <v>0</v>
      </c>
      <c r="I131" s="40">
        <v>756</v>
      </c>
      <c r="J131" s="14">
        <f>I131*Q3</f>
        <v>478.64916943200001</v>
      </c>
      <c r="K131" s="40">
        <f t="shared" si="5"/>
        <v>756</v>
      </c>
      <c r="L131" s="27">
        <v>0</v>
      </c>
      <c r="M131" s="14">
        <v>431.72192746339715</v>
      </c>
      <c r="N131" s="14">
        <v>431.72192746339715</v>
      </c>
      <c r="O131" s="14">
        <v>0.1343860570149561</v>
      </c>
      <c r="P131" s="28">
        <f t="shared" si="3"/>
        <v>756</v>
      </c>
      <c r="Q131" s="3">
        <v>340.86</v>
      </c>
      <c r="R131" s="3">
        <f t="shared" si="4"/>
        <v>478.64916943200001</v>
      </c>
      <c r="S131" s="9"/>
    </row>
    <row r="132" spans="1:19" x14ac:dyDescent="0.25">
      <c r="A132" s="1" t="s">
        <v>165</v>
      </c>
      <c r="B132" s="4"/>
      <c r="C132" s="4"/>
      <c r="D132" s="3"/>
      <c r="E132" s="40">
        <v>576</v>
      </c>
      <c r="F132" s="14">
        <f>E132*Q3</f>
        <v>364.68508147199998</v>
      </c>
      <c r="G132" s="40">
        <v>2640</v>
      </c>
      <c r="H132" s="14">
        <f>G132*Q3</f>
        <v>1671.47329008</v>
      </c>
      <c r="I132" s="40">
        <v>2976</v>
      </c>
      <c r="J132" s="14">
        <f>I132*Q3</f>
        <v>1884.206254272</v>
      </c>
      <c r="K132" s="40">
        <f t="shared" si="5"/>
        <v>6192</v>
      </c>
      <c r="L132" s="27"/>
      <c r="M132" s="14"/>
      <c r="N132" s="14"/>
      <c r="O132" s="14"/>
      <c r="P132" s="28">
        <f t="shared" si="3"/>
        <v>6192</v>
      </c>
      <c r="Q132" s="3">
        <v>0</v>
      </c>
      <c r="R132" s="3">
        <f t="shared" si="4"/>
        <v>3920.3646258240001</v>
      </c>
      <c r="S132" s="9"/>
    </row>
    <row r="133" spans="1:19" x14ac:dyDescent="0.25">
      <c r="A133" s="22" t="s">
        <v>147</v>
      </c>
      <c r="B133" s="4"/>
      <c r="C133" s="4"/>
      <c r="D133" s="3"/>
      <c r="E133" s="40">
        <v>0</v>
      </c>
      <c r="F133" s="14">
        <v>0</v>
      </c>
      <c r="G133" s="40">
        <v>0</v>
      </c>
      <c r="H133" s="14">
        <v>0</v>
      </c>
      <c r="I133" s="40">
        <v>90</v>
      </c>
      <c r="J133" s="14">
        <f>I133*Q3</f>
        <v>56.98204398</v>
      </c>
      <c r="K133" s="40">
        <f t="shared" si="5"/>
        <v>90</v>
      </c>
      <c r="L133" s="27"/>
      <c r="M133" s="14"/>
      <c r="N133" s="14"/>
      <c r="O133" s="14"/>
      <c r="P133" s="28">
        <f t="shared" si="3"/>
        <v>90</v>
      </c>
      <c r="Q133" s="3">
        <v>429.53</v>
      </c>
      <c r="R133" s="3">
        <f t="shared" si="4"/>
        <v>56.98204398</v>
      </c>
      <c r="S133" s="9"/>
    </row>
    <row r="134" spans="1:19" x14ac:dyDescent="0.25">
      <c r="A134" s="1" t="s">
        <v>74</v>
      </c>
      <c r="B134" s="4">
        <v>42060.679942129631</v>
      </c>
      <c r="C134" s="4">
        <v>42107.386134259257</v>
      </c>
      <c r="D134" s="3">
        <v>1740</v>
      </c>
      <c r="E134" s="40">
        <v>1920</v>
      </c>
      <c r="F134" s="14">
        <f>E134*Q3</f>
        <v>1215.6169382400001</v>
      </c>
      <c r="G134" s="40">
        <v>3120</v>
      </c>
      <c r="H134" s="14">
        <f>G134*Q3</f>
        <v>1975.37752464</v>
      </c>
      <c r="I134" s="40">
        <v>2520</v>
      </c>
      <c r="J134" s="14">
        <f>I134*Q3</f>
        <v>1595.49723144</v>
      </c>
      <c r="K134" s="40">
        <f t="shared" si="5"/>
        <v>7560</v>
      </c>
      <c r="L134" s="27">
        <v>0</v>
      </c>
      <c r="M134" s="14">
        <v>1203.8399900421653</v>
      </c>
      <c r="N134" s="14">
        <v>1203.8399900421653</v>
      </c>
      <c r="O134" s="14">
        <v>0.37473035129170446</v>
      </c>
      <c r="P134" s="28">
        <f t="shared" si="3"/>
        <v>7560</v>
      </c>
      <c r="Q134" s="3">
        <v>3874.12</v>
      </c>
      <c r="R134" s="3">
        <f t="shared" si="4"/>
        <v>4786.4916943200005</v>
      </c>
      <c r="S134" s="9"/>
    </row>
    <row r="135" spans="1:19" x14ac:dyDescent="0.25">
      <c r="A135" s="1" t="s">
        <v>75</v>
      </c>
      <c r="B135" s="4">
        <v>41985.350671296299</v>
      </c>
      <c r="C135" s="4">
        <v>42062.627743055556</v>
      </c>
      <c r="D135" s="3">
        <v>429</v>
      </c>
      <c r="E135" s="40">
        <v>216</v>
      </c>
      <c r="F135" s="14">
        <f>E135*Q3</f>
        <v>136.75690555200001</v>
      </c>
      <c r="G135" s="40">
        <v>204</v>
      </c>
      <c r="H135" s="14">
        <f>G135*Q3</f>
        <v>129.159299688</v>
      </c>
      <c r="I135" s="40">
        <v>186</v>
      </c>
      <c r="J135" s="14">
        <f>I135*Q3</f>
        <v>117.762890892</v>
      </c>
      <c r="K135" s="40">
        <f t="shared" si="5"/>
        <v>606</v>
      </c>
      <c r="L135" s="27">
        <v>0</v>
      </c>
      <c r="M135" s="14">
        <v>296.80882513108554</v>
      </c>
      <c r="N135" s="14">
        <v>296.80882513108554</v>
      </c>
      <c r="O135" s="14">
        <v>9.2390414197782308E-2</v>
      </c>
      <c r="P135" s="28">
        <f t="shared" si="3"/>
        <v>606</v>
      </c>
      <c r="Q135" s="3">
        <v>357.48</v>
      </c>
      <c r="R135" s="3">
        <f t="shared" si="4"/>
        <v>383.67909613200004</v>
      </c>
      <c r="S135" s="9"/>
    </row>
    <row r="136" spans="1:19" x14ac:dyDescent="0.25">
      <c r="A136" s="1" t="s">
        <v>76</v>
      </c>
      <c r="B136" s="4">
        <v>42031.391655092593</v>
      </c>
      <c r="C136" s="4">
        <v>42031.395532407405</v>
      </c>
      <c r="D136" s="3">
        <v>432</v>
      </c>
      <c r="E136" s="40">
        <v>0</v>
      </c>
      <c r="F136" s="14">
        <v>0</v>
      </c>
      <c r="G136" s="40">
        <v>192</v>
      </c>
      <c r="H136" s="14">
        <f>G136*Q3</f>
        <v>121.561693824</v>
      </c>
      <c r="I136" s="40">
        <v>192</v>
      </c>
      <c r="J136" s="14">
        <f>I136*Q3</f>
        <v>121.561693824</v>
      </c>
      <c r="K136" s="40">
        <f t="shared" si="5"/>
        <v>384</v>
      </c>
      <c r="L136" s="27">
        <v>0</v>
      </c>
      <c r="M136" s="14">
        <v>298.88441132081346</v>
      </c>
      <c r="N136" s="14">
        <v>298.88441132081346</v>
      </c>
      <c r="O136" s="14">
        <v>9.3036501010354211E-2</v>
      </c>
      <c r="P136" s="28">
        <f t="shared" si="3"/>
        <v>384</v>
      </c>
      <c r="Q136" s="3">
        <v>299.29000000000002</v>
      </c>
      <c r="R136" s="3">
        <f t="shared" si="4"/>
        <v>243.123387648</v>
      </c>
      <c r="S136" s="9"/>
    </row>
    <row r="137" spans="1:19" x14ac:dyDescent="0.25">
      <c r="A137" s="1" t="s">
        <v>122</v>
      </c>
      <c r="B137" s="4">
        <v>42053.783391203702</v>
      </c>
      <c r="C137" s="4">
        <v>42053.788587962961</v>
      </c>
      <c r="D137" s="3">
        <v>8470</v>
      </c>
      <c r="E137" s="40">
        <v>4100</v>
      </c>
      <c r="F137" s="14">
        <f>E137*Q3</f>
        <v>2595.8486702</v>
      </c>
      <c r="G137" s="40">
        <v>5600</v>
      </c>
      <c r="H137" s="14">
        <f>G137*Q3</f>
        <v>3545.5494032000001</v>
      </c>
      <c r="I137" s="40">
        <v>90</v>
      </c>
      <c r="J137" s="14">
        <f>I137*Q3</f>
        <v>56.98204398</v>
      </c>
      <c r="K137" s="40">
        <f t="shared" si="5"/>
        <v>9790</v>
      </c>
      <c r="L137" s="27">
        <v>0</v>
      </c>
      <c r="M137" s="14">
        <v>5860.0716756650227</v>
      </c>
      <c r="N137" s="14">
        <v>5860.0716756650227</v>
      </c>
      <c r="O137" s="14">
        <v>1.824118434161343</v>
      </c>
      <c r="P137" s="28">
        <f t="shared" si="3"/>
        <v>9790</v>
      </c>
      <c r="Q137" s="3">
        <v>6553.87</v>
      </c>
      <c r="R137" s="3">
        <f t="shared" si="4"/>
        <v>6198.3801173799993</v>
      </c>
      <c r="S137" s="9"/>
    </row>
    <row r="138" spans="1:19" x14ac:dyDescent="0.25">
      <c r="A138" s="1" t="s">
        <v>77</v>
      </c>
      <c r="B138" s="4">
        <v>41985.350624999999</v>
      </c>
      <c r="C138" s="4">
        <v>42061.6325</v>
      </c>
      <c r="D138" s="3">
        <v>2712</v>
      </c>
      <c r="E138" s="40">
        <v>198</v>
      </c>
      <c r="F138" s="14">
        <f>E138*Q3</f>
        <v>125.360496756</v>
      </c>
      <c r="G138" s="40">
        <v>1464</v>
      </c>
      <c r="H138" s="14">
        <f>G138*Q3</f>
        <v>926.90791540800001</v>
      </c>
      <c r="I138" s="40">
        <v>282</v>
      </c>
      <c r="J138" s="14">
        <f>I138*Q3</f>
        <v>178.54373780400002</v>
      </c>
      <c r="K138" s="40">
        <f t="shared" si="5"/>
        <v>1944</v>
      </c>
      <c r="L138" s="27">
        <v>0</v>
      </c>
      <c r="M138" s="14">
        <v>1876.3299155139955</v>
      </c>
      <c r="N138" s="14">
        <v>1876.3299155139955</v>
      </c>
      <c r="O138" s="14">
        <v>0.58406247856500149</v>
      </c>
      <c r="P138" s="28">
        <f t="shared" si="3"/>
        <v>1944</v>
      </c>
      <c r="Q138" s="3">
        <v>1465.27</v>
      </c>
      <c r="R138" s="3">
        <f t="shared" si="4"/>
        <v>1230.8121499680001</v>
      </c>
      <c r="S138" s="9"/>
    </row>
    <row r="139" spans="1:19" x14ac:dyDescent="0.25">
      <c r="A139" s="1" t="s">
        <v>78</v>
      </c>
      <c r="B139" s="4">
        <v>41985.350636574076</v>
      </c>
      <c r="C139" s="4">
        <v>42108.379965277774</v>
      </c>
      <c r="D139" s="3">
        <v>4808</v>
      </c>
      <c r="E139" s="40">
        <v>816</v>
      </c>
      <c r="F139" s="14">
        <f>E139*Q3</f>
        <v>516.63719875200002</v>
      </c>
      <c r="G139" s="40">
        <v>1976</v>
      </c>
      <c r="H139" s="14">
        <f>G139*Q3</f>
        <v>1251.072432272</v>
      </c>
      <c r="I139" s="40">
        <v>4437</v>
      </c>
      <c r="J139" s="14">
        <f>I139*Q3</f>
        <v>2809.2147682139998</v>
      </c>
      <c r="K139" s="40">
        <f t="shared" si="5"/>
        <v>7229</v>
      </c>
      <c r="L139" s="27">
        <v>0</v>
      </c>
      <c r="M139" s="14">
        <v>3326.4728000705345</v>
      </c>
      <c r="N139" s="14">
        <v>3326.4728000705345</v>
      </c>
      <c r="O139" s="14">
        <v>1.0354617982819052</v>
      </c>
      <c r="P139" s="28">
        <f t="shared" si="3"/>
        <v>7229</v>
      </c>
      <c r="Q139" s="3">
        <v>5716.27</v>
      </c>
      <c r="R139" s="3">
        <f t="shared" si="4"/>
        <v>4576.9243992379998</v>
      </c>
      <c r="S139" s="9"/>
    </row>
    <row r="140" spans="1:19" x14ac:dyDescent="0.25">
      <c r="A140" s="1" t="s">
        <v>79</v>
      </c>
      <c r="B140" s="4">
        <v>42057.922708333332</v>
      </c>
      <c r="C140" s="4">
        <v>42061.457824074074</v>
      </c>
      <c r="D140" s="3">
        <v>908</v>
      </c>
      <c r="E140" s="40">
        <v>504</v>
      </c>
      <c r="F140" s="14">
        <f>E140*Q3</f>
        <v>319.09944628800002</v>
      </c>
      <c r="G140" s="40">
        <v>816</v>
      </c>
      <c r="H140" s="14">
        <f>G140*Q3</f>
        <v>516.63719875200002</v>
      </c>
      <c r="I140" s="40">
        <v>264</v>
      </c>
      <c r="J140" s="14">
        <f>I140*Q3</f>
        <v>167.14732900800001</v>
      </c>
      <c r="K140" s="40">
        <f t="shared" si="5"/>
        <v>1584</v>
      </c>
      <c r="L140" s="27">
        <v>0</v>
      </c>
      <c r="M140" s="14">
        <v>628.21075342430231</v>
      </c>
      <c r="N140" s="14">
        <v>628.21075342430231</v>
      </c>
      <c r="O140" s="14">
        <v>0.1955489419384297</v>
      </c>
      <c r="P140" s="28">
        <f t="shared" si="3"/>
        <v>1584</v>
      </c>
      <c r="Q140" s="3">
        <v>947.75</v>
      </c>
      <c r="R140" s="3">
        <f t="shared" si="4"/>
        <v>1002.883974048</v>
      </c>
      <c r="S140" s="9"/>
    </row>
    <row r="141" spans="1:19" x14ac:dyDescent="0.25">
      <c r="A141" s="1" t="s">
        <v>80</v>
      </c>
      <c r="B141" s="4">
        <v>41985.350624999999</v>
      </c>
      <c r="C141" s="4">
        <v>42008.550081018519</v>
      </c>
      <c r="D141" s="3">
        <v>371</v>
      </c>
      <c r="E141" s="40">
        <v>0</v>
      </c>
      <c r="F141" s="14">
        <v>0</v>
      </c>
      <c r="G141" s="40">
        <v>104</v>
      </c>
      <c r="H141" s="14">
        <f>G141*Q3</f>
        <v>65.845917487999998</v>
      </c>
      <c r="I141" s="40">
        <v>241</v>
      </c>
      <c r="J141" s="14">
        <f>I141*Q3</f>
        <v>152.585251102</v>
      </c>
      <c r="K141" s="40">
        <f t="shared" si="5"/>
        <v>345</v>
      </c>
      <c r="L141" s="27">
        <v>0</v>
      </c>
      <c r="M141" s="14">
        <v>256.68082546301338</v>
      </c>
      <c r="N141" s="14">
        <v>256.68082546301338</v>
      </c>
      <c r="O141" s="14">
        <v>7.9899402488058824E-2</v>
      </c>
      <c r="P141" s="28">
        <f t="shared" si="3"/>
        <v>345</v>
      </c>
      <c r="Q141" s="3">
        <v>289.58999999999997</v>
      </c>
      <c r="R141" s="3">
        <f t="shared" si="4"/>
        <v>218.43116859</v>
      </c>
      <c r="S141" s="9"/>
    </row>
    <row r="142" spans="1:19" x14ac:dyDescent="0.25">
      <c r="A142" s="1" t="s">
        <v>81</v>
      </c>
      <c r="B142" s="4">
        <v>41985.350659722222</v>
      </c>
      <c r="C142" s="4">
        <v>42061.434745370374</v>
      </c>
      <c r="D142" s="3">
        <v>2313</v>
      </c>
      <c r="E142" s="40">
        <v>0</v>
      </c>
      <c r="F142" s="14">
        <v>0</v>
      </c>
      <c r="G142" s="40">
        <v>2504</v>
      </c>
      <c r="H142" s="14">
        <f>G142*Q3</f>
        <v>1585.3670902880001</v>
      </c>
      <c r="I142" s="40">
        <v>1546</v>
      </c>
      <c r="J142" s="14">
        <f>I142*Q3</f>
        <v>978.82488881200004</v>
      </c>
      <c r="K142" s="40">
        <f t="shared" si="5"/>
        <v>4050</v>
      </c>
      <c r="L142" s="27">
        <v>0</v>
      </c>
      <c r="M142" s="14">
        <v>1600.2769522801887</v>
      </c>
      <c r="N142" s="14">
        <v>1600.2769522801887</v>
      </c>
      <c r="O142" s="14">
        <v>0.49813293249293816</v>
      </c>
      <c r="P142" s="28">
        <f t="shared" ref="P142:P166" si="6">K142</f>
        <v>4050</v>
      </c>
      <c r="Q142" s="3">
        <v>1835.91</v>
      </c>
      <c r="R142" s="3">
        <f t="shared" si="4"/>
        <v>2564.1919791</v>
      </c>
      <c r="S142" s="9"/>
    </row>
    <row r="143" spans="1:19" x14ac:dyDescent="0.25">
      <c r="A143" s="22" t="s">
        <v>82</v>
      </c>
      <c r="B143" s="4">
        <v>42054.339953703704</v>
      </c>
      <c r="C143" s="4">
        <v>42103.538148148145</v>
      </c>
      <c r="D143" s="3">
        <v>228</v>
      </c>
      <c r="E143" s="40">
        <v>0</v>
      </c>
      <c r="F143" s="14">
        <v>0</v>
      </c>
      <c r="G143" s="40">
        <v>0</v>
      </c>
      <c r="H143" s="14">
        <v>0</v>
      </c>
      <c r="I143" s="40">
        <v>240</v>
      </c>
      <c r="J143" s="14">
        <f>I143*Q3</f>
        <v>151.95211728000001</v>
      </c>
      <c r="K143" s="40">
        <f t="shared" si="5"/>
        <v>240</v>
      </c>
      <c r="L143" s="27">
        <v>0</v>
      </c>
      <c r="M143" s="14">
        <v>157.74455041931819</v>
      </c>
      <c r="N143" s="14">
        <v>157.74455041931819</v>
      </c>
      <c r="O143" s="14">
        <v>4.9102597755464723E-2</v>
      </c>
      <c r="P143" s="28">
        <f t="shared" si="6"/>
        <v>240</v>
      </c>
      <c r="Q143" s="3">
        <v>149.63999999999999</v>
      </c>
      <c r="R143" s="3">
        <f t="shared" ref="R143:R168" si="7">F143+H143+J143</f>
        <v>151.95211728000001</v>
      </c>
      <c r="S143" s="9"/>
    </row>
    <row r="144" spans="1:19" x14ac:dyDescent="0.25">
      <c r="A144" s="1" t="s">
        <v>83</v>
      </c>
      <c r="B144" s="4">
        <v>42037.465162037035</v>
      </c>
      <c r="C144" s="4">
        <v>42048.414212962962</v>
      </c>
      <c r="D144" s="3">
        <v>22712</v>
      </c>
      <c r="E144" s="40">
        <v>12586</v>
      </c>
      <c r="F144" s="14">
        <f>E144*Q3</f>
        <v>7968.6222836920006</v>
      </c>
      <c r="G144" s="40">
        <v>8688</v>
      </c>
      <c r="H144" s="14">
        <f>G144*Q3</f>
        <v>5500.666645536</v>
      </c>
      <c r="I144" s="40">
        <v>10260</v>
      </c>
      <c r="J144" s="14">
        <f>I144*Q3</f>
        <v>6495.9530137199999</v>
      </c>
      <c r="K144" s="40">
        <f t="shared" si="5"/>
        <v>31534</v>
      </c>
      <c r="L144" s="27">
        <v>0</v>
      </c>
      <c r="M144" s="14">
        <v>15713.571180366469</v>
      </c>
      <c r="N144" s="14">
        <v>15713.571180366469</v>
      </c>
      <c r="O144" s="14">
        <v>4.8913078957110301</v>
      </c>
      <c r="P144" s="28">
        <f t="shared" si="6"/>
        <v>31534</v>
      </c>
      <c r="Q144" s="3">
        <v>21170.51</v>
      </c>
      <c r="R144" s="3">
        <f t="shared" si="7"/>
        <v>19965.241942948</v>
      </c>
      <c r="S144" s="9"/>
    </row>
    <row r="145" spans="1:19" x14ac:dyDescent="0.25">
      <c r="A145" s="1" t="s">
        <v>115</v>
      </c>
      <c r="B145" s="4">
        <v>41985.350682870368</v>
      </c>
      <c r="C145" s="4">
        <v>42108.537731481483</v>
      </c>
      <c r="D145" s="3">
        <v>7068</v>
      </c>
      <c r="E145" s="40">
        <v>0</v>
      </c>
      <c r="F145" s="14">
        <v>0</v>
      </c>
      <c r="G145" s="40">
        <v>0</v>
      </c>
      <c r="H145" s="14">
        <v>0</v>
      </c>
      <c r="I145" s="40">
        <v>9285</v>
      </c>
      <c r="J145" s="14">
        <f>I145*Q3</f>
        <v>5878.6475372699997</v>
      </c>
      <c r="K145" s="40">
        <f t="shared" ref="K145:K166" si="8">E145+G145+I145</f>
        <v>9285</v>
      </c>
      <c r="L145" s="27">
        <v>0</v>
      </c>
      <c r="M145" s="14">
        <v>4890.0810629988646</v>
      </c>
      <c r="N145" s="14">
        <v>4890.0810629988646</v>
      </c>
      <c r="O145" s="14">
        <v>1.5221805304194065</v>
      </c>
      <c r="P145" s="28">
        <f t="shared" si="6"/>
        <v>9285</v>
      </c>
      <c r="Q145" s="3">
        <v>5189.75</v>
      </c>
      <c r="R145" s="3">
        <f t="shared" si="7"/>
        <v>5878.6475372699997</v>
      </c>
      <c r="S145" s="9"/>
    </row>
    <row r="146" spans="1:19" x14ac:dyDescent="0.25">
      <c r="A146" s="1" t="s">
        <v>84</v>
      </c>
      <c r="B146" s="4">
        <v>42051.720578703702</v>
      </c>
      <c r="C146" s="4">
        <v>42104.516423611109</v>
      </c>
      <c r="D146" s="3">
        <v>3164</v>
      </c>
      <c r="E146" s="40">
        <v>512</v>
      </c>
      <c r="F146" s="14">
        <f>E146*Q3</f>
        <v>324.16451686400001</v>
      </c>
      <c r="G146" s="40">
        <v>16</v>
      </c>
      <c r="H146" s="14">
        <f>G146*Q3</f>
        <v>10.130141152</v>
      </c>
      <c r="I146" s="40">
        <v>2034</v>
      </c>
      <c r="J146" s="14">
        <f>I146*Q3</f>
        <v>1287.7941939479999</v>
      </c>
      <c r="K146" s="40">
        <f t="shared" si="8"/>
        <v>2562</v>
      </c>
      <c r="L146" s="27">
        <v>0</v>
      </c>
      <c r="M146" s="14">
        <v>2189.0515680996614</v>
      </c>
      <c r="N146" s="14">
        <v>2189.0515680996614</v>
      </c>
      <c r="O146" s="14">
        <v>0.6814062249925017</v>
      </c>
      <c r="P146" s="28">
        <f t="shared" si="6"/>
        <v>2562</v>
      </c>
      <c r="Q146" s="3">
        <v>2161.5300000000002</v>
      </c>
      <c r="R146" s="3">
        <f t="shared" si="7"/>
        <v>1622.088851964</v>
      </c>
      <c r="S146" s="9"/>
    </row>
    <row r="147" spans="1:19" x14ac:dyDescent="0.25">
      <c r="A147" s="1" t="s">
        <v>116</v>
      </c>
      <c r="B147" s="4">
        <v>41985.350659722222</v>
      </c>
      <c r="C147" s="4">
        <v>42103.532939814817</v>
      </c>
      <c r="D147" s="3">
        <v>360</v>
      </c>
      <c r="E147" s="40">
        <v>0</v>
      </c>
      <c r="F147" s="14">
        <v>0</v>
      </c>
      <c r="G147" s="40">
        <v>0</v>
      </c>
      <c r="H147" s="14">
        <v>0</v>
      </c>
      <c r="I147" s="40">
        <v>351</v>
      </c>
      <c r="J147" s="14">
        <f>I147*Q3</f>
        <v>222.229971522</v>
      </c>
      <c r="K147" s="40">
        <f t="shared" si="8"/>
        <v>351</v>
      </c>
      <c r="L147" s="27">
        <v>0</v>
      </c>
      <c r="M147" s="14">
        <v>249.07034276734453</v>
      </c>
      <c r="N147" s="14">
        <v>249.07034276734453</v>
      </c>
      <c r="O147" s="14">
        <v>7.7530417508628519E-2</v>
      </c>
      <c r="P147" s="28">
        <f t="shared" si="6"/>
        <v>351</v>
      </c>
      <c r="Q147" s="3">
        <v>111.54</v>
      </c>
      <c r="R147" s="3">
        <f t="shared" si="7"/>
        <v>222.229971522</v>
      </c>
      <c r="S147" s="9"/>
    </row>
    <row r="148" spans="1:19" x14ac:dyDescent="0.25">
      <c r="A148" s="1" t="s">
        <v>85</v>
      </c>
      <c r="B148" s="4">
        <v>41985.350648148145</v>
      </c>
      <c r="C148" s="4">
        <v>42053.691944444443</v>
      </c>
      <c r="D148" s="3">
        <v>3860</v>
      </c>
      <c r="E148" s="40">
        <v>1400</v>
      </c>
      <c r="F148" s="14">
        <f>E148*Q3</f>
        <v>886.38735080000004</v>
      </c>
      <c r="G148" s="40">
        <v>2344</v>
      </c>
      <c r="H148" s="14">
        <f>G148*Q3</f>
        <v>1484.065678768</v>
      </c>
      <c r="I148" s="40">
        <v>780</v>
      </c>
      <c r="J148" s="14">
        <f>I148*Q3</f>
        <v>493.84438116000001</v>
      </c>
      <c r="K148" s="40">
        <f t="shared" si="8"/>
        <v>4524</v>
      </c>
      <c r="L148" s="27">
        <v>0</v>
      </c>
      <c r="M148" s="14">
        <v>2670.5875641165276</v>
      </c>
      <c r="N148" s="14">
        <v>2670.5875641165276</v>
      </c>
      <c r="O148" s="14">
        <v>0.83129836550918346</v>
      </c>
      <c r="P148" s="28">
        <f t="shared" si="6"/>
        <v>4524</v>
      </c>
      <c r="Q148" s="3">
        <v>2945.78</v>
      </c>
      <c r="R148" s="3">
        <f t="shared" si="7"/>
        <v>2864.2974107280002</v>
      </c>
      <c r="S148" s="9"/>
    </row>
    <row r="149" spans="1:19" x14ac:dyDescent="0.25">
      <c r="A149" s="1" t="s">
        <v>86</v>
      </c>
      <c r="B149" s="4">
        <v>41985.350613425922</v>
      </c>
      <c r="C149" s="4">
        <v>42108.392523148148</v>
      </c>
      <c r="D149" s="3">
        <v>73316</v>
      </c>
      <c r="E149" s="40">
        <v>32656</v>
      </c>
      <c r="F149" s="14">
        <f>E149*Q3</f>
        <v>20675.618091232001</v>
      </c>
      <c r="G149" s="40">
        <v>25272</v>
      </c>
      <c r="H149" s="14">
        <f>G149*Q3</f>
        <v>16000.557949584001</v>
      </c>
      <c r="I149" s="40">
        <v>12471</v>
      </c>
      <c r="J149" s="14">
        <f>I149*Q3</f>
        <v>7895.8118941620005</v>
      </c>
      <c r="K149" s="40">
        <f>E149+G149+I149</f>
        <v>70399</v>
      </c>
      <c r="L149" s="27">
        <v>0</v>
      </c>
      <c r="M149" s="14">
        <v>50724.559028696196</v>
      </c>
      <c r="N149" s="14">
        <v>50724.559028696196</v>
      </c>
      <c r="O149" s="14">
        <v>15.78950025017391</v>
      </c>
      <c r="P149" s="28">
        <f t="shared" si="6"/>
        <v>70399</v>
      </c>
      <c r="Q149" s="3">
        <v>51546.92</v>
      </c>
      <c r="R149" s="3">
        <f t="shared" si="7"/>
        <v>44571.987934978002</v>
      </c>
      <c r="S149" s="16"/>
    </row>
    <row r="150" spans="1:19" x14ac:dyDescent="0.25">
      <c r="A150" s="1" t="s">
        <v>87</v>
      </c>
      <c r="B150" s="4">
        <v>41985.350624999999</v>
      </c>
      <c r="C150" s="4">
        <v>42104.533263888887</v>
      </c>
      <c r="D150" s="3">
        <v>5478</v>
      </c>
      <c r="E150" s="40">
        <v>1720</v>
      </c>
      <c r="F150" s="14">
        <f>E150*Q3</f>
        <v>1088.9901738400001</v>
      </c>
      <c r="G150" s="40">
        <v>2176</v>
      </c>
      <c r="H150" s="14">
        <f>G150*Q3</f>
        <v>1377.699196672</v>
      </c>
      <c r="I150" s="40">
        <v>1160</v>
      </c>
      <c r="J150" s="14">
        <f>I150*Q3</f>
        <v>734.43523352</v>
      </c>
      <c r="K150" s="40">
        <f t="shared" si="8"/>
        <v>5056</v>
      </c>
      <c r="L150" s="27">
        <v>0</v>
      </c>
      <c r="M150" s="14">
        <v>3790.0203824430923</v>
      </c>
      <c r="N150" s="14">
        <v>3790.0203824430923</v>
      </c>
      <c r="O150" s="14">
        <v>1.1797545197562971</v>
      </c>
      <c r="P150" s="28">
        <f t="shared" si="6"/>
        <v>5056</v>
      </c>
      <c r="Q150" s="3">
        <v>3818.7</v>
      </c>
      <c r="R150" s="3">
        <f t="shared" si="7"/>
        <v>3201.1246040320002</v>
      </c>
      <c r="S150" s="9"/>
    </row>
    <row r="151" spans="1:19" x14ac:dyDescent="0.25">
      <c r="A151" s="1" t="s">
        <v>88</v>
      </c>
      <c r="B151" s="4">
        <v>41985.350671296299</v>
      </c>
      <c r="C151" s="4">
        <v>42104.66679398148</v>
      </c>
      <c r="D151" s="3">
        <v>7896</v>
      </c>
      <c r="E151" s="40">
        <v>0</v>
      </c>
      <c r="F151" s="14">
        <v>0</v>
      </c>
      <c r="G151" s="40">
        <v>3408</v>
      </c>
      <c r="H151" s="14">
        <f>G151*Q3</f>
        <v>2157.7200653760001</v>
      </c>
      <c r="I151" s="40">
        <v>4536</v>
      </c>
      <c r="J151" s="14">
        <f>I151*Q3</f>
        <v>2871.895016592</v>
      </c>
      <c r="K151" s="40">
        <f t="shared" si="8"/>
        <v>7944</v>
      </c>
      <c r="L151" s="27">
        <v>0</v>
      </c>
      <c r="M151" s="14">
        <v>5462.9428513637567</v>
      </c>
      <c r="N151" s="14">
        <v>5462.9428513637567</v>
      </c>
      <c r="O151" s="14">
        <v>1.700500490689252</v>
      </c>
      <c r="P151" s="28">
        <f t="shared" si="6"/>
        <v>7944</v>
      </c>
      <c r="Q151" s="3">
        <v>4622.3500000000004</v>
      </c>
      <c r="R151" s="3">
        <f t="shared" si="7"/>
        <v>5029.6150819680006</v>
      </c>
      <c r="S151" s="9"/>
    </row>
    <row r="152" spans="1:19" x14ac:dyDescent="0.25">
      <c r="A152" s="1" t="s">
        <v>187</v>
      </c>
      <c r="B152" s="4"/>
      <c r="C152" s="4"/>
      <c r="D152" s="3"/>
      <c r="E152" s="40">
        <v>0</v>
      </c>
      <c r="F152" s="14">
        <v>0</v>
      </c>
      <c r="G152" s="40">
        <v>0</v>
      </c>
      <c r="H152" s="14">
        <v>0</v>
      </c>
      <c r="I152" s="40">
        <v>0</v>
      </c>
      <c r="J152" s="14">
        <v>0</v>
      </c>
      <c r="K152" s="40">
        <f t="shared" si="8"/>
        <v>0</v>
      </c>
      <c r="L152" s="27"/>
      <c r="M152" s="14"/>
      <c r="N152" s="14"/>
      <c r="O152" s="14"/>
      <c r="P152" s="28">
        <f t="shared" si="6"/>
        <v>0</v>
      </c>
      <c r="Q152" s="3">
        <v>0</v>
      </c>
      <c r="R152" s="3">
        <v>0</v>
      </c>
      <c r="S152" s="9"/>
    </row>
    <row r="153" spans="1:19" x14ac:dyDescent="0.25">
      <c r="A153" s="1" t="s">
        <v>89</v>
      </c>
      <c r="B153" s="4">
        <v>42015.808912037035</v>
      </c>
      <c r="C153" s="4">
        <v>42103.383171296293</v>
      </c>
      <c r="D153" s="3">
        <v>2619</v>
      </c>
      <c r="E153" s="40">
        <v>2284</v>
      </c>
      <c r="F153" s="14">
        <f>E153*Q3</f>
        <v>1446.0776494480001</v>
      </c>
      <c r="G153" s="40">
        <v>1856</v>
      </c>
      <c r="H153" s="14">
        <f>G153*Q3</f>
        <v>1175.096373632</v>
      </c>
      <c r="I153" s="40">
        <v>242</v>
      </c>
      <c r="J153" s="14">
        <f>I153*Q3</f>
        <v>153.21838492399999</v>
      </c>
      <c r="K153" s="40">
        <f t="shared" si="8"/>
        <v>4382</v>
      </c>
      <c r="L153" s="27">
        <v>0</v>
      </c>
      <c r="M153" s="14">
        <v>1811.9867436324314</v>
      </c>
      <c r="N153" s="14">
        <v>1811.9867436324314</v>
      </c>
      <c r="O153" s="14">
        <v>0.56403378737527243</v>
      </c>
      <c r="P153" s="28">
        <f t="shared" si="6"/>
        <v>4382</v>
      </c>
      <c r="Q153" s="3">
        <v>2516.2399999999998</v>
      </c>
      <c r="R153" s="3">
        <f t="shared" si="7"/>
        <v>2774.3924080040001</v>
      </c>
      <c r="S153" s="9"/>
    </row>
    <row r="154" spans="1:19" x14ac:dyDescent="0.25">
      <c r="A154" s="1" t="s">
        <v>117</v>
      </c>
      <c r="B154" s="4">
        <v>41985.350636574076</v>
      </c>
      <c r="C154" s="4">
        <v>42103.515208333331</v>
      </c>
      <c r="D154" s="3">
        <v>819</v>
      </c>
      <c r="E154" s="40">
        <v>0</v>
      </c>
      <c r="F154" s="14">
        <v>0</v>
      </c>
      <c r="G154" s="40">
        <v>0</v>
      </c>
      <c r="H154" s="14">
        <v>0</v>
      </c>
      <c r="I154" s="40">
        <v>1143</v>
      </c>
      <c r="J154" s="14">
        <f>I154*Q3</f>
        <v>723.67195854600004</v>
      </c>
      <c r="K154" s="40">
        <f t="shared" si="8"/>
        <v>1143</v>
      </c>
      <c r="L154" s="27">
        <v>0</v>
      </c>
      <c r="M154" s="14">
        <v>566.63502979570876</v>
      </c>
      <c r="N154" s="14">
        <v>566.63502979570876</v>
      </c>
      <c r="O154" s="14">
        <v>0.17638169983212987</v>
      </c>
      <c r="P154" s="28">
        <f t="shared" si="6"/>
        <v>1143</v>
      </c>
      <c r="Q154" s="3">
        <v>841.75</v>
      </c>
      <c r="R154" s="3">
        <f t="shared" si="7"/>
        <v>723.67195854600004</v>
      </c>
      <c r="S154" s="9"/>
    </row>
    <row r="155" spans="1:19" x14ac:dyDescent="0.25">
      <c r="A155" s="1" t="s">
        <v>118</v>
      </c>
      <c r="B155" s="4">
        <v>41985.350636574076</v>
      </c>
      <c r="C155" s="4">
        <v>42062.511238425926</v>
      </c>
      <c r="D155" s="3">
        <v>25204</v>
      </c>
      <c r="E155" s="40">
        <v>7280</v>
      </c>
      <c r="F155" s="14">
        <f>E155*Q3</f>
        <v>4609.2142241600004</v>
      </c>
      <c r="G155" s="40">
        <v>12124</v>
      </c>
      <c r="H155" s="14">
        <f>G155*Q3</f>
        <v>7676.1144579279999</v>
      </c>
      <c r="I155" s="40">
        <v>6770</v>
      </c>
      <c r="J155" s="14">
        <f>I155*Q3</f>
        <v>4286.3159749400002</v>
      </c>
      <c r="K155" s="40">
        <f t="shared" si="8"/>
        <v>26174</v>
      </c>
      <c r="L155" s="27">
        <v>0</v>
      </c>
      <c r="M155" s="14">
        <v>17437.691441967087</v>
      </c>
      <c r="N155" s="14">
        <v>17437.691441967087</v>
      </c>
      <c r="O155" s="14">
        <v>5.4279906746874254</v>
      </c>
      <c r="P155" s="28">
        <f t="shared" si="6"/>
        <v>26174</v>
      </c>
      <c r="Q155" s="3">
        <v>16418.61</v>
      </c>
      <c r="R155" s="3">
        <f t="shared" si="7"/>
        <v>16571.644657028002</v>
      </c>
      <c r="S155" s="9"/>
    </row>
    <row r="156" spans="1:19" x14ac:dyDescent="0.25">
      <c r="A156" s="1" t="s">
        <v>148</v>
      </c>
      <c r="B156" s="4"/>
      <c r="C156" s="4"/>
      <c r="D156" s="3"/>
      <c r="E156" s="40">
        <v>384</v>
      </c>
      <c r="F156" s="14">
        <f>E156*Q3</f>
        <v>243.123387648</v>
      </c>
      <c r="G156" s="40">
        <v>192</v>
      </c>
      <c r="H156" s="14">
        <f>G156*Q3</f>
        <v>121.561693824</v>
      </c>
      <c r="I156" s="40">
        <v>504</v>
      </c>
      <c r="J156" s="14">
        <f>I156*Q3</f>
        <v>319.09944628800002</v>
      </c>
      <c r="K156" s="40">
        <f t="shared" si="8"/>
        <v>1080</v>
      </c>
      <c r="L156" s="27"/>
      <c r="M156" s="14"/>
      <c r="N156" s="14"/>
      <c r="O156" s="14"/>
      <c r="P156" s="28">
        <f t="shared" si="6"/>
        <v>1080</v>
      </c>
      <c r="Q156" s="3">
        <v>416.37</v>
      </c>
      <c r="R156" s="3">
        <f t="shared" si="7"/>
        <v>683.78452775999995</v>
      </c>
      <c r="S156" s="9"/>
    </row>
    <row r="157" spans="1:19" x14ac:dyDescent="0.25">
      <c r="A157" s="22" t="s">
        <v>90</v>
      </c>
      <c r="B157" s="4">
        <v>41985.350671296299</v>
      </c>
      <c r="C157" s="4">
        <v>42061.507511574076</v>
      </c>
      <c r="D157" s="3">
        <v>330</v>
      </c>
      <c r="E157" s="40">
        <v>0</v>
      </c>
      <c r="F157" s="14">
        <v>0</v>
      </c>
      <c r="G157" s="40">
        <v>0</v>
      </c>
      <c r="H157" s="14">
        <v>0</v>
      </c>
      <c r="I157" s="40">
        <v>293</v>
      </c>
      <c r="J157" s="14">
        <f>I157*Q3</f>
        <v>185.508209846</v>
      </c>
      <c r="K157" s="40">
        <f t="shared" si="8"/>
        <v>293</v>
      </c>
      <c r="L157" s="27">
        <v>0</v>
      </c>
      <c r="M157" s="14">
        <v>228.31448087006581</v>
      </c>
      <c r="N157" s="14">
        <v>228.31448087006581</v>
      </c>
      <c r="O157" s="14">
        <v>7.1069549382909464E-2</v>
      </c>
      <c r="P157" s="28">
        <f t="shared" si="6"/>
        <v>293</v>
      </c>
      <c r="Q157" s="3">
        <v>248.02</v>
      </c>
      <c r="R157" s="3">
        <f t="shared" si="7"/>
        <v>185.508209846</v>
      </c>
      <c r="S157" s="9"/>
    </row>
    <row r="158" spans="1:19" x14ac:dyDescent="0.25">
      <c r="A158" s="1" t="s">
        <v>172</v>
      </c>
      <c r="B158" s="4"/>
      <c r="C158" s="4"/>
      <c r="D158" s="3"/>
      <c r="E158" s="40">
        <v>340</v>
      </c>
      <c r="F158" s="14">
        <f>E158*Q3</f>
        <v>215.26549948000002</v>
      </c>
      <c r="G158" s="40">
        <v>1804</v>
      </c>
      <c r="H158" s="14">
        <f>G158*Q3</f>
        <v>1142.173414888</v>
      </c>
      <c r="I158" s="40">
        <v>0</v>
      </c>
      <c r="J158" s="14">
        <v>0</v>
      </c>
      <c r="K158" s="40">
        <f t="shared" si="8"/>
        <v>2144</v>
      </c>
      <c r="L158" s="27"/>
      <c r="M158" s="14"/>
      <c r="N158" s="14"/>
      <c r="O158" s="14"/>
      <c r="P158" s="28">
        <f t="shared" si="6"/>
        <v>2144</v>
      </c>
      <c r="Q158" s="3">
        <v>200</v>
      </c>
      <c r="R158" s="3">
        <f t="shared" si="7"/>
        <v>1357.438914368</v>
      </c>
      <c r="S158" s="9"/>
    </row>
    <row r="159" spans="1:19" x14ac:dyDescent="0.25">
      <c r="A159" s="1" t="s">
        <v>121</v>
      </c>
      <c r="B159" s="4">
        <v>41985.350624999999</v>
      </c>
      <c r="C159" s="4">
        <v>42052.472881944443</v>
      </c>
      <c r="D159" s="3">
        <v>6312</v>
      </c>
      <c r="E159" s="40">
        <v>0</v>
      </c>
      <c r="F159" s="14">
        <v>0</v>
      </c>
      <c r="G159" s="40">
        <v>0</v>
      </c>
      <c r="H159" s="14">
        <v>0</v>
      </c>
      <c r="I159" s="40">
        <v>6228</v>
      </c>
      <c r="J159" s="14">
        <f>I159*Q3</f>
        <v>3943.1574434160002</v>
      </c>
      <c r="K159" s="40">
        <f t="shared" si="8"/>
        <v>6228</v>
      </c>
      <c r="L159" s="27">
        <v>0</v>
      </c>
      <c r="M159" s="14">
        <v>4367.0333431874406</v>
      </c>
      <c r="N159" s="14">
        <v>4367.0333431874406</v>
      </c>
      <c r="O159" s="14">
        <v>1.3593666536512865</v>
      </c>
      <c r="P159" s="28">
        <f t="shared" si="6"/>
        <v>6228</v>
      </c>
      <c r="Q159" s="3">
        <v>4331.37</v>
      </c>
      <c r="R159" s="3">
        <f t="shared" si="7"/>
        <v>3943.1574434160002</v>
      </c>
      <c r="S159" s="9"/>
    </row>
    <row r="160" spans="1:19" x14ac:dyDescent="0.25">
      <c r="A160" s="1" t="s">
        <v>91</v>
      </c>
      <c r="B160" s="4">
        <v>42054.666203703702</v>
      </c>
      <c r="C160" s="4">
        <v>42055.634756944448</v>
      </c>
      <c r="D160" s="3">
        <v>828</v>
      </c>
      <c r="E160" s="40">
        <v>0</v>
      </c>
      <c r="F160" s="14">
        <v>0</v>
      </c>
      <c r="G160" s="40">
        <v>0</v>
      </c>
      <c r="H160" s="14">
        <v>0</v>
      </c>
      <c r="I160" s="40">
        <v>828</v>
      </c>
      <c r="J160" s="14">
        <f>I160*Q3</f>
        <v>524.23480461600002</v>
      </c>
      <c r="K160" s="40">
        <f t="shared" si="8"/>
        <v>828</v>
      </c>
      <c r="L160" s="27">
        <v>0</v>
      </c>
      <c r="M160" s="14">
        <v>572.86178836489239</v>
      </c>
      <c r="N160" s="14">
        <v>572.86178836489239</v>
      </c>
      <c r="O160" s="14">
        <v>0.17831996026984559</v>
      </c>
      <c r="P160" s="28">
        <f t="shared" si="6"/>
        <v>828</v>
      </c>
      <c r="Q160" s="3">
        <v>606.89</v>
      </c>
      <c r="R160" s="3">
        <f t="shared" si="7"/>
        <v>524.23480461600002</v>
      </c>
      <c r="S160" s="9"/>
    </row>
    <row r="161" spans="1:19" x14ac:dyDescent="0.25">
      <c r="A161" s="1" t="s">
        <v>92</v>
      </c>
      <c r="B161" s="4">
        <v>41985.350659722222</v>
      </c>
      <c r="C161" s="4">
        <v>42104.463287037041</v>
      </c>
      <c r="D161" s="3">
        <v>583</v>
      </c>
      <c r="E161" s="40">
        <v>0</v>
      </c>
      <c r="F161" s="14">
        <v>0</v>
      </c>
      <c r="G161" s="40">
        <v>240</v>
      </c>
      <c r="H161" s="14">
        <f>G161*Q3</f>
        <v>151.95211728000001</v>
      </c>
      <c r="I161" s="40">
        <v>154</v>
      </c>
      <c r="J161" s="14">
        <f>I161*Q3</f>
        <v>97.502608588000001</v>
      </c>
      <c r="K161" s="40">
        <f t="shared" si="8"/>
        <v>394</v>
      </c>
      <c r="L161" s="27">
        <v>0</v>
      </c>
      <c r="M161" s="14">
        <v>403.35558287044961</v>
      </c>
      <c r="N161" s="14">
        <v>403.35558287044961</v>
      </c>
      <c r="O161" s="14">
        <v>0.12555620390980674</v>
      </c>
      <c r="P161" s="28">
        <f t="shared" si="6"/>
        <v>394</v>
      </c>
      <c r="Q161" s="3">
        <v>411.52</v>
      </c>
      <c r="R161" s="3">
        <f t="shared" si="7"/>
        <v>249.45472586800003</v>
      </c>
      <c r="S161" s="9"/>
    </row>
    <row r="162" spans="1:19" x14ac:dyDescent="0.25">
      <c r="A162" s="23" t="s">
        <v>160</v>
      </c>
      <c r="B162" s="4"/>
      <c r="C162" s="4"/>
      <c r="D162" s="3"/>
      <c r="E162" s="40">
        <v>0</v>
      </c>
      <c r="F162" s="14">
        <v>0</v>
      </c>
      <c r="G162" s="40">
        <v>0</v>
      </c>
      <c r="H162" s="14">
        <v>0</v>
      </c>
      <c r="I162" s="40">
        <v>612</v>
      </c>
      <c r="J162" s="14">
        <f>I162*Q3</f>
        <v>387.47789906399998</v>
      </c>
      <c r="K162" s="40">
        <f t="shared" si="8"/>
        <v>612</v>
      </c>
      <c r="L162" s="27"/>
      <c r="M162" s="14"/>
      <c r="N162" s="14"/>
      <c r="O162" s="14"/>
      <c r="P162" s="28">
        <f t="shared" si="6"/>
        <v>612</v>
      </c>
      <c r="Q162" s="3">
        <v>0</v>
      </c>
      <c r="R162" s="3">
        <f t="shared" si="7"/>
        <v>387.47789906399998</v>
      </c>
      <c r="S162" s="9"/>
    </row>
    <row r="163" spans="1:19" x14ac:dyDescent="0.25">
      <c r="A163" s="1" t="s">
        <v>93</v>
      </c>
      <c r="B163" s="4">
        <v>41985.350659722222</v>
      </c>
      <c r="C163" s="4">
        <v>42059.436412037037</v>
      </c>
      <c r="D163" s="3">
        <v>4097</v>
      </c>
      <c r="E163" s="40">
        <v>3112</v>
      </c>
      <c r="F163" s="14">
        <f>E163*Q3</f>
        <v>1970.3124540640001</v>
      </c>
      <c r="G163" s="40">
        <v>1080</v>
      </c>
      <c r="H163" s="14">
        <f>G163*Q3</f>
        <v>683.78452776000006</v>
      </c>
      <c r="I163" s="40">
        <v>1019</v>
      </c>
      <c r="J163" s="14">
        <f>I163*Q3</f>
        <v>645.16336461800006</v>
      </c>
      <c r="K163" s="40">
        <f t="shared" si="8"/>
        <v>5211</v>
      </c>
      <c r="L163" s="27">
        <v>0</v>
      </c>
      <c r="M163" s="14">
        <v>2834.5588731050293</v>
      </c>
      <c r="N163" s="14">
        <v>2834.5588731050293</v>
      </c>
      <c r="O163" s="14">
        <v>0.88233922370236395</v>
      </c>
      <c r="P163" s="28">
        <f t="shared" si="6"/>
        <v>5211</v>
      </c>
      <c r="Q163" s="3">
        <v>3382.93</v>
      </c>
      <c r="R163" s="3">
        <f t="shared" si="7"/>
        <v>3299.2603464419999</v>
      </c>
      <c r="S163" s="9"/>
    </row>
    <row r="164" spans="1:19" x14ac:dyDescent="0.25">
      <c r="A164" s="1" t="s">
        <v>123</v>
      </c>
      <c r="B164" s="4">
        <v>41985.350659722222</v>
      </c>
      <c r="C164" s="4">
        <v>42062.611319444448</v>
      </c>
      <c r="D164" s="3">
        <v>9240</v>
      </c>
      <c r="E164" s="40">
        <v>3116</v>
      </c>
      <c r="F164" s="14">
        <f>E164*Q3</f>
        <v>1972.8449893520001</v>
      </c>
      <c r="G164" s="40">
        <v>3504</v>
      </c>
      <c r="H164" s="14">
        <f>G164*Q3</f>
        <v>2218.5009122880001</v>
      </c>
      <c r="I164" s="40">
        <v>3228</v>
      </c>
      <c r="J164" s="14">
        <f>I164*Q3</f>
        <v>2043.755977416</v>
      </c>
      <c r="K164" s="40">
        <f t="shared" si="8"/>
        <v>9848</v>
      </c>
      <c r="L164" s="27">
        <v>0</v>
      </c>
      <c r="M164" s="14">
        <v>6392.8054643618425</v>
      </c>
      <c r="N164" s="14">
        <v>6392.8054643618425</v>
      </c>
      <c r="O164" s="14">
        <v>1.9899473827214651</v>
      </c>
      <c r="P164" s="28">
        <f t="shared" si="6"/>
        <v>9848</v>
      </c>
      <c r="Q164" s="3">
        <v>6125.72</v>
      </c>
      <c r="R164" s="3">
        <f t="shared" si="7"/>
        <v>6235.1018790560001</v>
      </c>
      <c r="S164" s="9"/>
    </row>
    <row r="165" spans="1:19" x14ac:dyDescent="0.25">
      <c r="A165" s="22" t="s">
        <v>161</v>
      </c>
      <c r="B165" s="33"/>
      <c r="C165" s="33"/>
      <c r="D165" s="14"/>
      <c r="E165" s="40">
        <v>5562</v>
      </c>
      <c r="F165" s="14">
        <v>3876</v>
      </c>
      <c r="G165" s="40">
        <v>3988</v>
      </c>
      <c r="H165" s="14">
        <f>G165*Q3</f>
        <v>2524.9376821360001</v>
      </c>
      <c r="I165" s="40">
        <v>204</v>
      </c>
      <c r="J165" s="14">
        <f>I165*Q3</f>
        <v>129.159299688</v>
      </c>
      <c r="K165" s="40">
        <f t="shared" si="8"/>
        <v>9754</v>
      </c>
      <c r="L165" s="27"/>
      <c r="M165" s="14"/>
      <c r="N165" s="14"/>
      <c r="O165" s="14"/>
      <c r="P165" s="28">
        <f t="shared" si="6"/>
        <v>9754</v>
      </c>
      <c r="Q165" s="14">
        <v>0</v>
      </c>
      <c r="R165" s="14">
        <f t="shared" si="7"/>
        <v>6530.0969818240001</v>
      </c>
      <c r="S165" s="9"/>
    </row>
    <row r="166" spans="1:19" x14ac:dyDescent="0.25">
      <c r="A166" s="1" t="s">
        <v>124</v>
      </c>
      <c r="B166" s="4">
        <v>41985.350636574076</v>
      </c>
      <c r="C166" s="4">
        <v>42104.507569444446</v>
      </c>
      <c r="D166" s="3">
        <v>477</v>
      </c>
      <c r="E166" s="40">
        <v>0</v>
      </c>
      <c r="F166" s="14">
        <v>0</v>
      </c>
      <c r="G166" s="40">
        <v>0</v>
      </c>
      <c r="H166" s="14">
        <v>0</v>
      </c>
      <c r="I166" s="40">
        <v>558</v>
      </c>
      <c r="J166" s="14">
        <f>I166*Q3</f>
        <v>353.28867267600003</v>
      </c>
      <c r="K166" s="40">
        <f t="shared" si="8"/>
        <v>558</v>
      </c>
      <c r="L166" s="27">
        <v>0</v>
      </c>
      <c r="M166" s="14">
        <v>330.01820416673149</v>
      </c>
      <c r="N166" s="14">
        <v>330.01820416673149</v>
      </c>
      <c r="O166" s="14">
        <v>0.10272780319893278</v>
      </c>
      <c r="P166" s="28">
        <f t="shared" si="6"/>
        <v>558</v>
      </c>
      <c r="Q166" s="3">
        <v>374.11</v>
      </c>
      <c r="R166" s="3">
        <f t="shared" si="7"/>
        <v>353.28867267600003</v>
      </c>
      <c r="S166" s="9"/>
    </row>
    <row r="167" spans="1:19" x14ac:dyDescent="0.25">
      <c r="E167" s="24"/>
      <c r="G167" s="24"/>
      <c r="H167" s="8"/>
      <c r="I167" s="24"/>
      <c r="J167" s="8"/>
      <c r="K167" s="24"/>
      <c r="R167" s="3"/>
      <c r="S167" s="9"/>
    </row>
    <row r="168" spans="1:19" x14ac:dyDescent="0.25">
      <c r="A168" s="11" t="s">
        <v>130</v>
      </c>
      <c r="E168" s="41">
        <f t="shared" ref="E168:K168" si="9">SUM(E13:E167)</f>
        <v>279054</v>
      </c>
      <c r="F168" s="15">
        <f t="shared" si="9"/>
        <v>177033.03524642397</v>
      </c>
      <c r="G168" s="41">
        <f t="shared" si="9"/>
        <v>297560</v>
      </c>
      <c r="H168" s="15">
        <f t="shared" si="9"/>
        <v>188395.30007432005</v>
      </c>
      <c r="I168" s="41">
        <f t="shared" si="9"/>
        <v>265302</v>
      </c>
      <c r="J168" s="15">
        <f t="shared" si="9"/>
        <v>167971.66924424391</v>
      </c>
      <c r="K168" s="41">
        <f t="shared" si="9"/>
        <v>841916</v>
      </c>
      <c r="L168" s="29"/>
      <c r="M168" s="29"/>
      <c r="N168" s="29"/>
      <c r="O168" s="29"/>
      <c r="P168" s="29">
        <f>SUM(P13:P167)</f>
        <v>841916</v>
      </c>
      <c r="Q168" s="8">
        <f>SUM(Q13:Q167)</f>
        <v>525823.11999999988</v>
      </c>
      <c r="R168" s="3">
        <f t="shared" si="7"/>
        <v>533400.00456498796</v>
      </c>
      <c r="S168" s="9"/>
    </row>
    <row r="169" spans="1:19" x14ac:dyDescent="0.25">
      <c r="R169" s="8"/>
      <c r="S169" s="9"/>
    </row>
    <row r="170" spans="1:19" x14ac:dyDescent="0.25">
      <c r="A170" s="5" t="s">
        <v>181</v>
      </c>
      <c r="R170" s="8"/>
    </row>
    <row r="171" spans="1:19" x14ac:dyDescent="0.25">
      <c r="A171" s="25" t="s">
        <v>177</v>
      </c>
      <c r="R171" s="8"/>
    </row>
    <row r="172" spans="1:19" x14ac:dyDescent="0.25">
      <c r="A172" t="s">
        <v>167</v>
      </c>
    </row>
    <row r="173" spans="1:19" x14ac:dyDescent="0.25">
      <c r="A173" t="s">
        <v>184</v>
      </c>
    </row>
    <row r="177" spans="7:7" x14ac:dyDescent="0.25">
      <c r="G177" s="12"/>
    </row>
  </sheetData>
  <pageMargins left="0.7" right="0.7" top="0.75" bottom="0.75" header="0.3" footer="0.3"/>
  <pageSetup paperSize="8" orientation="landscape" copies="2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äätös-_x0020__x002f_kokouspvm xmlns="b03131df-fdca-4f96-b491-cb071e0af91d">2017-04-24T21:00:00+00:00</Päätös-_x0020__x002f_kokouspvm>
    <Kuvaus_x0020_ xmlns="c0669cf5-47b7-434b-b628-527048ee54de">&lt;div class="ExternalClassC0D679075AF34331B9EFD593F151DE1E"&gt;&lt;p&gt; &lt;/p&gt; &lt;/div&gt;</Kuvaus_x0020_>
    <_Julkisuus_ xmlns="b03131df-fdca-4f96-b491-cb071e0af91d">Julkinen</_Julkisuus_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  <TaxCatchAll xmlns="b03131df-fdca-4f96-b491-cb071e0af91d">
      <Value>9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950C2E49D69CDC4F88C06D48D82C9E83" ma:contentTypeVersion="10" ma:contentTypeDescription="Luo uusi asiakirja." ma:contentTypeScope="" ma:versionID="a673985d3d4169e1a5f6727b2191d323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ddf771d4222c1faa016a06cdc1cf3659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EB5AB0-FB9F-4ABF-BD70-2ADB7469EC5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D42F9D1-6ECD-41A7-8023-DDE7B2693B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3F6DB4-D46C-4100-B960-44D15BED807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0669cf5-47b7-434b-b628-527048ee54de"/>
    <ds:schemaRef ds:uri="b03131df-fdca-4f96-b491-cb071e0af91d"/>
    <ds:schemaRef ds:uri="http://schemas.microsoft.com/office/infopath/2007/PartnerControls"/>
    <ds:schemaRef ds:uri="http://www.w3.org/XML/1998/namespace"/>
    <ds:schemaRef ds:uri="http://purl.org/dc/dcmitype/"/>
    <ds:schemaRef ds:uri="b7caa62b-7ad8-4ac0-91e3-d215c04b2f0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8432959-9D3F-4ACD-ACB9-F7718CD99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Seuraraportti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Siekkinen Jaana</cp:lastModifiedBy>
  <cp:lastPrinted>2017-04-11T12:44:14Z</cp:lastPrinted>
  <dcterms:created xsi:type="dcterms:W3CDTF">2015-04-14T11:09:49Z</dcterms:created>
  <dcterms:modified xsi:type="dcterms:W3CDTF">2017-04-20T07:40:29Z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0x010100BABE01DC4AF04CBC98B987127D9FC69A0600950C2E49D69CDC4F88C06D48D82C9E83</vt:lpwstr>
  </property>
  <property fmtid="{D5CDD505-2E9C-101B-9397-08002B2CF9AE}" pid="3" name="_Kokousasiakirjan tyyppi">
    <vt:lpwstr>9;#Liite|2bf75084-fc5f-437d-8688-7a1f79a9adba</vt:lpwstr>
  </property>
  <property fmtid="{D5CDD505-2E9C-101B-9397-08002B2CF9AE}" pid="4" name="Kuvaus">
    <vt:lpwstr>&lt;div class="ExternalClassC0D679075AF34331B9EFD593F151DE1E"&gt;&lt;p&gt;​Terhin korjattu versio&lt;/p&gt;&lt;/div&gt;</vt:lpwstr>
  </property>
</Properties>
</file>