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<sst xmlns="http://schemas.openxmlformats.org/spreadsheetml/2006/main" count="749" uniqueCount="193">
  <si>
    <t>Seura</t>
  </si>
  <si>
    <t xml:space="preserve"> </t>
  </si>
  <si>
    <t>Turun Yliopiston urheiluseura ry</t>
  </si>
  <si>
    <t>Juoksu ja Jumppa ry</t>
  </si>
  <si>
    <t>Salibandyseura TVA ry</t>
  </si>
  <si>
    <t>Turun Han Moo Do ry</t>
  </si>
  <si>
    <t>Turun Tikka ry</t>
  </si>
  <si>
    <t>Bulls Turku ry</t>
  </si>
  <si>
    <t>Jalpa ry</t>
  </si>
  <si>
    <t>Idrottsklubben Academia rf</t>
  </si>
  <si>
    <t>Yrmyt ry</t>
  </si>
  <si>
    <t>SC Stix ry</t>
  </si>
  <si>
    <t>Well-Parrat ry</t>
  </si>
  <si>
    <t>TYY-Pesis ry</t>
  </si>
  <si>
    <t>Paattisten Puhti ry</t>
  </si>
  <si>
    <t>Turun Petanque-seura ry</t>
  </si>
  <si>
    <t>Turun Kaiku ry</t>
  </si>
  <si>
    <t>Functio Laesa ry</t>
  </si>
  <si>
    <t>Lacrosse Club Titans Turku ry</t>
  </si>
  <si>
    <t>Soudun Tukiyhdistys Doorikset ry</t>
  </si>
  <si>
    <t>Ken Sei Kan ry</t>
  </si>
  <si>
    <t>Aikido Dojo Turku ry</t>
  </si>
  <si>
    <t>Turun Kuurojen Urheiluseura Valpas ry</t>
  </si>
  <si>
    <t>Turun Taidoseura ry</t>
  </si>
  <si>
    <t>Turun Pallo-Veikot ry</t>
  </si>
  <si>
    <t>Nations United ry</t>
  </si>
  <si>
    <t>Turun Yamatokai ry</t>
  </si>
  <si>
    <t>Jousiammuntaseura Arcus ry</t>
  </si>
  <si>
    <t>Turku Aikikai ry</t>
  </si>
  <si>
    <t>Suomen Yuishinkai ry</t>
  </si>
  <si>
    <t>Turku Terror Ultimate ry</t>
  </si>
  <si>
    <t>Turun Voimistelijat ry</t>
  </si>
  <si>
    <t>Turun Miekkailijat ry</t>
  </si>
  <si>
    <t>Saaristomeren Melojat ry</t>
  </si>
  <si>
    <t>Turun Visat ry</t>
  </si>
  <si>
    <t>Academic Floorball Club Campus ry</t>
  </si>
  <si>
    <t>Turun Uimarit ry</t>
  </si>
  <si>
    <t>Turun Seudun Ampujat ry</t>
  </si>
  <si>
    <t>TuTo Hockey ry</t>
  </si>
  <si>
    <t>Maarian Mahti ry</t>
  </si>
  <si>
    <t>Maarian Reipas  ry</t>
  </si>
  <si>
    <t>Turun Slalomseura ry</t>
  </si>
  <si>
    <t>Turun Sulka ry</t>
  </si>
  <si>
    <t>Turun Voimamiehet ry</t>
  </si>
  <si>
    <t>Turun Varuskunnan Urheilijat ry</t>
  </si>
  <si>
    <t>Turun Suunnistajat ry</t>
  </si>
  <si>
    <t>Aurajoen Uinti ry</t>
  </si>
  <si>
    <t>Turun Urheiluratsastajat ry</t>
  </si>
  <si>
    <t>Turun Joogayhdistys ry</t>
  </si>
  <si>
    <t>Raittius- ja urheiluseura Gurut ry</t>
  </si>
  <si>
    <t>Turun Riennon Taitoluistelu ry</t>
  </si>
  <si>
    <t>Sarko ry</t>
  </si>
  <si>
    <t>Turun Nuorten Miesten Kristillinen Yhdistys ry</t>
  </si>
  <si>
    <t>Tanssiurheiluseura Bolero ry</t>
  </si>
  <si>
    <t>Turun Sirkus ry</t>
  </si>
  <si>
    <t>Turun Moottorikerho ry</t>
  </si>
  <si>
    <t>Turun Riento ry</t>
  </si>
  <si>
    <t>Floorball Club Turku ry</t>
  </si>
  <si>
    <t>Harjattula Golf &amp; Country Club ry</t>
  </si>
  <si>
    <t>TPS Juniorijalkapallo ry</t>
  </si>
  <si>
    <t>Budokwai ry</t>
  </si>
  <si>
    <t>Turun Avantouimarit ry</t>
  </si>
  <si>
    <t>TVS-Tennis ry</t>
  </si>
  <si>
    <t>Turun Jyry ry</t>
  </si>
  <si>
    <t>Turun Toverit ry</t>
  </si>
  <si>
    <t>TPS Salibandy ry</t>
  </si>
  <si>
    <t>Aura Golf ry</t>
  </si>
  <si>
    <t>Turun Naisvoimistelijat ry</t>
  </si>
  <si>
    <t>Turun Urheiluliitto ry</t>
  </si>
  <si>
    <t>Aninkaisten Shakki ry</t>
  </si>
  <si>
    <t>Lex Lakers ry</t>
  </si>
  <si>
    <t>Turun Akateemiset Soutajat ry</t>
  </si>
  <si>
    <t>Saaristomeren sukeltajat ry</t>
  </si>
  <si>
    <t>Capoeira angola center Finland ry</t>
  </si>
  <si>
    <t>Krav Maga Turku ry</t>
  </si>
  <si>
    <t>Agility-Team Turku ry</t>
  </si>
  <si>
    <t>Turun Pursiseura ry</t>
  </si>
  <si>
    <t>Turun Työväen Voimailijat ry</t>
  </si>
  <si>
    <t>If Fredagspojkarna i Åbo rf</t>
  </si>
  <si>
    <t>Friidrottsföreningen ÅIFK rf</t>
  </si>
  <si>
    <t>Turun Teräs ry</t>
  </si>
  <si>
    <t>Åbo United rf</t>
  </si>
  <si>
    <t>Åbo Kvinnliga Gymnastikförening Palästra rf</t>
  </si>
  <si>
    <t>Turun Työväen Shakkikerho ry</t>
  </si>
  <si>
    <t>Fotbollsföreningen ÅIFK rf</t>
  </si>
  <si>
    <t>Turun Seudun Nyrkkeilijät ry</t>
  </si>
  <si>
    <t>Åbo Simklubb - Uintiklubi Turku ry</t>
  </si>
  <si>
    <t>Kiekko-67 juniorijääkiekko ry</t>
  </si>
  <si>
    <t>Turun Pyrkivä ry</t>
  </si>
  <si>
    <t>TPS Juniorijääkiekko ry</t>
  </si>
  <si>
    <t>Turun Shakinystävät ry</t>
  </si>
  <si>
    <t>Yhteensä</t>
  </si>
  <si>
    <t>Academic Football Club Campus ry</t>
  </si>
  <si>
    <t>Football Club International Turku ry</t>
  </si>
  <si>
    <t>Turun Kisa-Toverit ry</t>
  </si>
  <si>
    <t>Acai - Turun Capoeira Angola ry</t>
  </si>
  <si>
    <t>Airiston Veneilijät ry</t>
  </si>
  <si>
    <t>Konkarit ry</t>
  </si>
  <si>
    <t>Kuuvuoren Laaki ry</t>
  </si>
  <si>
    <t>Lounais-Suomen kiipeilykerho Kruxi ry</t>
  </si>
  <si>
    <t>Lahjan Tytöt ry</t>
  </si>
  <si>
    <t>Mad Man ry</t>
  </si>
  <si>
    <t>Paattisten Pamaus ry</t>
  </si>
  <si>
    <t>Pansio-Perno Aktiivit ry</t>
  </si>
  <si>
    <t>Potku-79 ry</t>
  </si>
  <si>
    <t>Runosmäen Urheilijat ry</t>
  </si>
  <si>
    <t>Saaronniemen Saukot ry</t>
  </si>
  <si>
    <t>Rendaino ry</t>
  </si>
  <si>
    <t>Samba Carioca ry</t>
  </si>
  <si>
    <t>Sankukai ry</t>
  </si>
  <si>
    <t>Sekundäärinen Taito ry</t>
  </si>
  <si>
    <t>Tanssiseura Turun Tähtitanssi ry</t>
  </si>
  <si>
    <t>Turku Disco &amp; Show Dancers ry</t>
  </si>
  <si>
    <t>Turun Amerikkalainen Jalkapallo ry</t>
  </si>
  <si>
    <t>Turku-Pesis ry</t>
  </si>
  <si>
    <t>Turun Atlettiklubi ry</t>
  </si>
  <si>
    <t>Turun Bandy-Seura - TBS ry</t>
  </si>
  <si>
    <t>Turun Cheerleading Seura Smash ry</t>
  </si>
  <si>
    <t>Turun Hapkido-seura ry</t>
  </si>
  <si>
    <t>Turun historiallisen miekkailun seura ry</t>
  </si>
  <si>
    <t>Turun Judoseura ry</t>
  </si>
  <si>
    <t>Turun Ju-jutsuseura ry</t>
  </si>
  <si>
    <t>Turun Keilailuliitto ry</t>
  </si>
  <si>
    <t>Turun Metsänkävijät ry</t>
  </si>
  <si>
    <t>Turun Nappulaliiga ry</t>
  </si>
  <si>
    <t>Turun Pallokerho ry</t>
  </si>
  <si>
    <t>Turun Ratsastajat ry</t>
  </si>
  <si>
    <t>Turun Senioriurheilijat ry</t>
  </si>
  <si>
    <t>Turun Ringette ry</t>
  </si>
  <si>
    <t>Turun Rientävä ry</t>
  </si>
  <si>
    <t>Turun Kisa-Veikot ry</t>
  </si>
  <si>
    <t>Turun Seudun Squash ry</t>
  </si>
  <si>
    <t>Turun Taekwondo ry</t>
  </si>
  <si>
    <t>Turun Urheiluautoilijat ry</t>
  </si>
  <si>
    <t>Turun Weikot ry</t>
  </si>
  <si>
    <t>Varsinais-Suomen Rhönradvoimistelijat ry</t>
  </si>
  <si>
    <t>Varsinais-Suomen Veteraaniurheilijat ry</t>
  </si>
  <si>
    <t>Åbo Lawn-Tennis Klubb rf</t>
  </si>
  <si>
    <t>Åbo Turnförening rf</t>
  </si>
  <si>
    <t>Turun Latu ry</t>
  </si>
  <si>
    <t>Turun Urheilupropaganda ry</t>
  </si>
  <si>
    <t>Avustus yhteensä €</t>
  </si>
  <si>
    <t>v. 2007</t>
  </si>
  <si>
    <t>Liiklk 7.5.2008</t>
  </si>
  <si>
    <t>§ 113 I-jako</t>
  </si>
  <si>
    <t>II-jako</t>
  </si>
  <si>
    <t xml:space="preserve">Jyvitys </t>
  </si>
  <si>
    <t>%</t>
  </si>
  <si>
    <t>Turun Raskassarja ry</t>
  </si>
  <si>
    <t>Jyvitys</t>
  </si>
  <si>
    <t>JAKOEHDOTUS</t>
  </si>
  <si>
    <t>Toiminta-avustus</t>
  </si>
  <si>
    <t>€</t>
  </si>
  <si>
    <t>Avustus</t>
  </si>
  <si>
    <t>yhteensä v. 2010</t>
  </si>
  <si>
    <t>Eagles Rugby Football Club ry</t>
  </si>
  <si>
    <t>FC HotLips Turku ry</t>
  </si>
  <si>
    <t>Finnfighters Gym ry</t>
  </si>
  <si>
    <t>Frisbeegolfseura 7k ry</t>
  </si>
  <si>
    <t>HC Fenix / HF ÅIFK rf (fuusioseura *)</t>
  </si>
  <si>
    <t>Hirvensalon voimistelu- ja urheiluseura Heitto ry</t>
  </si>
  <si>
    <t>Jääkiekkoseura KRL ry</t>
  </si>
  <si>
    <t>Kakskerran Koetus ry</t>
  </si>
  <si>
    <t>M-Club ry</t>
  </si>
  <si>
    <t>Magen AK ry</t>
  </si>
  <si>
    <t>Nesteen Soutajat - Neste Rowing Club ry</t>
  </si>
  <si>
    <t>Pursiaisten Tenho ry</t>
  </si>
  <si>
    <t>Torre Calcio ry</t>
  </si>
  <si>
    <t>Turku Cricket Club ry</t>
  </si>
  <si>
    <t>Turku Swing Society ry</t>
  </si>
  <si>
    <t>Turun ammattikorkeakoulun liikuntaseura TULI ry</t>
  </si>
  <si>
    <t>Turun Flamenco ry</t>
  </si>
  <si>
    <t>Vuoden 2010 urheilu- ja liikuntaseurojen toiminta-avustuksen II-osan jakoehdotus</t>
  </si>
  <si>
    <t>Liite 1</t>
  </si>
  <si>
    <t>Turun Jääkiekkotuomarit ry</t>
  </si>
  <si>
    <t>Turun Kontaktikarateseura ry</t>
  </si>
  <si>
    <t>Turun korkeakoulujen kendoseura ry</t>
  </si>
  <si>
    <t>Turun Liikuntaseura ry</t>
  </si>
  <si>
    <t>Turun Taijiseura ry</t>
  </si>
  <si>
    <t>Turun Wushu Kungfu Seura ry</t>
  </si>
  <si>
    <t>Varsinais-Suomen Omat-Pojat ry</t>
  </si>
  <si>
    <t>liiklk 13.4.2010 § 55</t>
  </si>
  <si>
    <t>ja liiklk 11.5.2010 § 69</t>
  </si>
  <si>
    <t>Huom!</t>
  </si>
  <si>
    <t>HC Fenix ry ja Hf Åifk rf ovat fuusioituneet keväällä 2010.</t>
  </si>
  <si>
    <t>Seurojen toiminta-avustussummat on laskettu yhteen,</t>
  </si>
  <si>
    <t>koska toiminta on keskitetty Hf Åifk rf:n nimen alle.</t>
  </si>
  <si>
    <t>Turku Dockers Australian Rules ry</t>
  </si>
  <si>
    <t>Turun Kirkkopaatti ry</t>
  </si>
  <si>
    <t>Suomen Jian Shen Qi Gong ry</t>
  </si>
  <si>
    <t>West Coast Racing Club ry</t>
  </si>
  <si>
    <t>jakamatta jäi 286,85 €</t>
  </si>
  <si>
    <t>toiminta-avustus yhteensä 535 000 €.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</si>
</sst>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00"/>
    <numFmt numFmtId="166" formatCode="#,##0.000"/>
    <numFmt numFmtId="167" formatCode="#,##0.00000"/>
    <numFmt numFmtId="168" formatCode="#,##0.000000"/>
    <numFmt numFmtId="169" formatCode="#,##0.0000000"/>
    <numFmt numFmtId="170" formatCode="#,##0_ ;[Red]\-#,##0\ "/>
    <numFmt numFmtId="171" formatCode="0.00000"/>
    <numFmt numFmtId="172" formatCode="0.0000"/>
    <numFmt numFmtId="173" formatCode="0.000000"/>
    <numFmt numFmtId="174" formatCode="0.000"/>
  </numFmts>
  <fonts count="4"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6" fontId="3" fillId="0" borderId="0" xfId="0" applyNumberFormat="1" applyFont="1" applyAlignment="1">
      <alignment horizontal="left"/>
    </xf>
    <xf numFmtId="171" fontId="0" fillId="0" borderId="0" xfId="0" applyNumberFormat="1" applyFont="1" applyAlignment="1">
      <alignment/>
    </xf>
    <xf numFmtId="2" fontId="3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2"/>
  <sheetViews>
    <sheetView tabSelected="1" workbookViewId="0" topLeftCell="A1">
      <selection activeCell="J1" sqref="J1"/>
    </sheetView>
  </sheetViews>
  <sheetFormatPr defaultColWidth="9.140625" defaultRowHeight="12.75"/>
  <cols>
    <col min="1" max="1" width="40.8515625" style="1" customWidth="1"/>
    <col min="2" max="2" width="13.57421875" style="2" hidden="1" customWidth="1"/>
    <col min="3" max="3" width="6.8515625" style="0" hidden="1" customWidth="1"/>
    <col min="4" max="5" width="14.421875" style="0" hidden="1" customWidth="1"/>
    <col min="6" max="6" width="17.28125" style="0" hidden="1" customWidth="1"/>
    <col min="7" max="7" width="11.7109375" style="0" customWidth="1"/>
    <col min="8" max="8" width="8.00390625" style="0" customWidth="1"/>
    <col min="9" max="9" width="8.28125" style="0" customWidth="1"/>
    <col min="10" max="10" width="11.7109375" style="0" customWidth="1"/>
    <col min="11" max="11" width="6.7109375" style="0" customWidth="1"/>
    <col min="12" max="12" width="11.7109375" style="0" customWidth="1"/>
    <col min="13" max="13" width="4.421875" style="0" customWidth="1"/>
    <col min="14" max="16384" width="11.7109375" style="0" customWidth="1"/>
  </cols>
  <sheetData>
    <row r="1" spans="1:13" ht="12.75">
      <c r="A1" s="3" t="s">
        <v>172</v>
      </c>
      <c r="B1" s="5"/>
      <c r="C1" s="5"/>
      <c r="D1" s="5"/>
      <c r="E1" s="5"/>
      <c r="F1" s="5"/>
      <c r="G1" s="5"/>
      <c r="H1" s="5"/>
      <c r="I1" s="5"/>
      <c r="J1" s="5"/>
      <c r="K1" s="5"/>
      <c r="L1" s="5" t="s">
        <v>173</v>
      </c>
      <c r="M1" s="5"/>
    </row>
    <row r="2" spans="1:13" ht="12.75">
      <c r="A2" s="12">
        <v>131000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3" t="s">
        <v>0</v>
      </c>
      <c r="B4" s="3" t="s">
        <v>141</v>
      </c>
      <c r="C4" s="5"/>
      <c r="D4" s="3" t="s">
        <v>143</v>
      </c>
      <c r="E4" s="3" t="s">
        <v>146</v>
      </c>
      <c r="F4" s="3" t="s">
        <v>150</v>
      </c>
      <c r="G4" s="3" t="s">
        <v>151</v>
      </c>
      <c r="H4" s="5"/>
      <c r="I4" s="3" t="s">
        <v>149</v>
      </c>
      <c r="J4" s="3" t="s">
        <v>151</v>
      </c>
      <c r="K4" s="5"/>
      <c r="L4" s="3" t="s">
        <v>153</v>
      </c>
      <c r="M4" s="5"/>
    </row>
    <row r="5" spans="1:13" ht="12.75">
      <c r="A5" s="5" t="s">
        <v>1</v>
      </c>
      <c r="B5" s="3" t="s">
        <v>142</v>
      </c>
      <c r="C5" s="5"/>
      <c r="D5" s="3" t="s">
        <v>144</v>
      </c>
      <c r="E5" s="6" t="s">
        <v>147</v>
      </c>
      <c r="F5" s="3" t="s">
        <v>145</v>
      </c>
      <c r="G5" s="3" t="s">
        <v>181</v>
      </c>
      <c r="H5" s="5"/>
      <c r="I5" s="3" t="s">
        <v>147</v>
      </c>
      <c r="J5" s="3" t="s">
        <v>145</v>
      </c>
      <c r="K5" s="3"/>
      <c r="L5" s="3" t="s">
        <v>154</v>
      </c>
      <c r="M5" s="5"/>
    </row>
    <row r="6" spans="1:13" ht="12.75">
      <c r="A6" s="5"/>
      <c r="B6" s="3"/>
      <c r="C6" s="5"/>
      <c r="D6" s="5"/>
      <c r="E6" s="7">
        <v>447722.5</v>
      </c>
      <c r="F6" s="5">
        <v>1590</v>
      </c>
      <c r="G6" s="3" t="s">
        <v>182</v>
      </c>
      <c r="H6" s="5"/>
      <c r="I6" s="5"/>
      <c r="J6" s="5">
        <v>1310</v>
      </c>
      <c r="K6" s="5"/>
      <c r="L6" s="5"/>
      <c r="M6" s="5"/>
    </row>
    <row r="7" spans="1:13" ht="12.75">
      <c r="A7" s="5"/>
      <c r="B7" s="3"/>
      <c r="C7" s="5"/>
      <c r="D7" s="5"/>
      <c r="E7" s="7"/>
      <c r="F7" s="5"/>
      <c r="G7" s="3"/>
      <c r="H7" s="5"/>
      <c r="I7" s="5"/>
      <c r="J7" s="5"/>
      <c r="K7" s="5"/>
      <c r="L7" s="5"/>
      <c r="M7" s="5"/>
    </row>
    <row r="8" spans="1:13" ht="12.75">
      <c r="A8" s="5" t="s">
        <v>35</v>
      </c>
      <c r="B8" s="7">
        <v>1905</v>
      </c>
      <c r="C8" s="5"/>
      <c r="D8" s="7">
        <v>1496.09</v>
      </c>
      <c r="E8" s="9">
        <f>D8/E6*100</f>
        <v>0.33415564328350705</v>
      </c>
      <c r="F8" s="7">
        <f>E8*F6</f>
        <v>531.3074728207762</v>
      </c>
      <c r="G8" s="7">
        <v>1661.73</v>
      </c>
      <c r="H8" s="5" t="s">
        <v>152</v>
      </c>
      <c r="I8" s="5">
        <f>G8/G196*100</f>
        <v>0.31077036351172577</v>
      </c>
      <c r="J8" s="7">
        <f>I8*J6</f>
        <v>407.10917620036076</v>
      </c>
      <c r="K8" s="5" t="s">
        <v>152</v>
      </c>
      <c r="L8" s="7">
        <f aca="true" t="shared" si="0" ref="L8:L16">G8+J8</f>
        <v>2068.8391762003607</v>
      </c>
      <c r="M8" s="5" t="s">
        <v>152</v>
      </c>
    </row>
    <row r="9" spans="1:13" ht="12.75">
      <c r="A9" s="5" t="s">
        <v>92</v>
      </c>
      <c r="B9" s="8">
        <v>253</v>
      </c>
      <c r="C9" s="5"/>
      <c r="D9" s="7">
        <v>301.55</v>
      </c>
      <c r="E9" s="9">
        <f>D9/E6</f>
        <v>0.0006735198700087667</v>
      </c>
      <c r="F9" s="7">
        <f>E9*F6</f>
        <v>1.070896593313939</v>
      </c>
      <c r="G9" s="7">
        <v>467.06</v>
      </c>
      <c r="H9" s="5" t="s">
        <v>152</v>
      </c>
      <c r="I9" s="5">
        <f>G9/G196*100</f>
        <v>0.08734776767693106</v>
      </c>
      <c r="J9" s="7">
        <f>I9*J6</f>
        <v>114.42557565677969</v>
      </c>
      <c r="K9" s="5" t="s">
        <v>152</v>
      </c>
      <c r="L9" s="7">
        <f t="shared" si="0"/>
        <v>581.4855756567797</v>
      </c>
      <c r="M9" s="5" t="s">
        <v>152</v>
      </c>
    </row>
    <row r="10" spans="1:13" ht="12.75">
      <c r="A10" s="5" t="s">
        <v>95</v>
      </c>
      <c r="B10" s="8">
        <v>285</v>
      </c>
      <c r="C10" s="5"/>
      <c r="D10" s="7">
        <v>376.94</v>
      </c>
      <c r="E10" s="9">
        <f>D10/E6*100</f>
        <v>0.08419054213268262</v>
      </c>
      <c r="F10" s="7">
        <f>E10*F6</f>
        <v>133.86296199096537</v>
      </c>
      <c r="G10" s="7">
        <v>454.09</v>
      </c>
      <c r="H10" s="5" t="s">
        <v>152</v>
      </c>
      <c r="I10" s="5">
        <f>G10/G196*100</f>
        <v>0.08492216808208286</v>
      </c>
      <c r="J10" s="7">
        <f>I10*J6</f>
        <v>111.24804018752855</v>
      </c>
      <c r="K10" s="5" t="s">
        <v>152</v>
      </c>
      <c r="L10" s="7">
        <f t="shared" si="0"/>
        <v>565.3380401875286</v>
      </c>
      <c r="M10" s="5" t="s">
        <v>152</v>
      </c>
    </row>
    <row r="11" spans="1:13" ht="12.75">
      <c r="A11" s="5" t="s">
        <v>75</v>
      </c>
      <c r="B11" s="7">
        <v>2173</v>
      </c>
      <c r="C11" s="5"/>
      <c r="D11" s="7">
        <v>2053.41</v>
      </c>
      <c r="E11" s="9">
        <f>D11/E6*100</f>
        <v>0.45863453366761775</v>
      </c>
      <c r="F11" s="7">
        <f>E11*F6</f>
        <v>729.2289085315123</v>
      </c>
      <c r="G11" s="7">
        <v>2810.29</v>
      </c>
      <c r="H11" s="5" t="s">
        <v>152</v>
      </c>
      <c r="I11" s="5">
        <f>G11/G196*100</f>
        <v>0.5255696442101713</v>
      </c>
      <c r="J11" s="7">
        <f>I11*J6</f>
        <v>688.4962339153244</v>
      </c>
      <c r="K11" s="5" t="s">
        <v>152</v>
      </c>
      <c r="L11" s="7">
        <f t="shared" si="0"/>
        <v>3498.7862339153244</v>
      </c>
      <c r="M11" s="5" t="s">
        <v>152</v>
      </c>
    </row>
    <row r="12" spans="1:13" ht="12.75">
      <c r="A12" s="5" t="s">
        <v>21</v>
      </c>
      <c r="B12" s="8">
        <v>543</v>
      </c>
      <c r="C12" s="5"/>
      <c r="D12" s="7">
        <v>409.84</v>
      </c>
      <c r="E12" s="9">
        <f>D12/E6*100</f>
        <v>0.09153884381508635</v>
      </c>
      <c r="F12" s="7">
        <f>E12*F6</f>
        <v>145.5467616659873</v>
      </c>
      <c r="G12" s="7">
        <v>443.99</v>
      </c>
      <c r="H12" s="5" t="s">
        <v>152</v>
      </c>
      <c r="I12" s="5">
        <f>G12/G196*100</f>
        <v>0.08303330486635684</v>
      </c>
      <c r="J12" s="7">
        <f>I12*J6</f>
        <v>108.77362937492745</v>
      </c>
      <c r="K12" s="5" t="s">
        <v>152</v>
      </c>
      <c r="L12" s="7">
        <f t="shared" si="0"/>
        <v>552.7636293749274</v>
      </c>
      <c r="M12" s="5" t="s">
        <v>152</v>
      </c>
    </row>
    <row r="13" spans="1:13" ht="12.75">
      <c r="A13" s="5" t="s">
        <v>96</v>
      </c>
      <c r="B13" s="7">
        <v>1101</v>
      </c>
      <c r="C13" s="5"/>
      <c r="D13" s="7">
        <v>655.15</v>
      </c>
      <c r="E13" s="9">
        <f>D13/E6*100</f>
        <v>0.1463294786391124</v>
      </c>
      <c r="F13" s="7">
        <f>E13*F6</f>
        <v>232.6638710361887</v>
      </c>
      <c r="G13" s="7">
        <v>527.6</v>
      </c>
      <c r="H13" s="5" t="s">
        <v>152</v>
      </c>
      <c r="I13" s="5">
        <f>G13/G196*100</f>
        <v>0.09866972600168893</v>
      </c>
      <c r="J13" s="7">
        <f>I13*J6</f>
        <v>129.2573410622125</v>
      </c>
      <c r="K13" s="5" t="s">
        <v>152</v>
      </c>
      <c r="L13" s="7">
        <f t="shared" si="0"/>
        <v>656.8573410622125</v>
      </c>
      <c r="M13" s="5" t="s">
        <v>152</v>
      </c>
    </row>
    <row r="14" spans="1:13" ht="12.75">
      <c r="A14" s="5" t="s">
        <v>69</v>
      </c>
      <c r="B14" s="8">
        <v>142</v>
      </c>
      <c r="C14" s="5"/>
      <c r="D14" s="7">
        <v>143.59</v>
      </c>
      <c r="E14" s="9">
        <f>D14/E6*100</f>
        <v>0.032071204819949864</v>
      </c>
      <c r="F14" s="7">
        <f>E14*F6</f>
        <v>50.993215663720285</v>
      </c>
      <c r="G14" s="7">
        <v>172.98</v>
      </c>
      <c r="H14" s="5" t="s">
        <v>152</v>
      </c>
      <c r="I14" s="5">
        <f>G14/G196*100</f>
        <v>0.03235005535210794</v>
      </c>
      <c r="J14" s="7">
        <f>I14*J6</f>
        <v>42.3785725112614</v>
      </c>
      <c r="K14" s="5" t="s">
        <v>152</v>
      </c>
      <c r="L14" s="7">
        <f t="shared" si="0"/>
        <v>215.3585725112614</v>
      </c>
      <c r="M14" s="5" t="s">
        <v>152</v>
      </c>
    </row>
    <row r="15" spans="1:13" ht="12.75">
      <c r="A15" s="5" t="s">
        <v>66</v>
      </c>
      <c r="B15" s="7">
        <v>17636</v>
      </c>
      <c r="C15" s="5"/>
      <c r="D15" s="7">
        <v>14942.92</v>
      </c>
      <c r="E15" s="9">
        <f>D15/E6*100</f>
        <v>3.337540552462742</v>
      </c>
      <c r="F15" s="7">
        <f>E15*F6</f>
        <v>5306.689478415759</v>
      </c>
      <c r="G15" s="7">
        <v>19463.01</v>
      </c>
      <c r="H15" s="5" t="s">
        <v>152</v>
      </c>
      <c r="I15" s="13">
        <f>G15/G196*100</f>
        <v>3.639897391713668</v>
      </c>
      <c r="J15" s="7">
        <f>I15*J6</f>
        <v>4768.265583144906</v>
      </c>
      <c r="K15" s="5" t="s">
        <v>152</v>
      </c>
      <c r="L15" s="7">
        <f t="shared" si="0"/>
        <v>24231.275583144903</v>
      </c>
      <c r="M15" s="5" t="s">
        <v>152</v>
      </c>
    </row>
    <row r="16" spans="1:13" ht="12.75">
      <c r="A16" s="5" t="s">
        <v>46</v>
      </c>
      <c r="B16" s="7">
        <v>4843</v>
      </c>
      <c r="C16" s="5"/>
      <c r="D16" s="7">
        <v>4054.18</v>
      </c>
      <c r="E16" s="9">
        <f>D16/E6*100</f>
        <v>0.9055117846433894</v>
      </c>
      <c r="F16" s="7">
        <f>E16*F6</f>
        <v>1439.7637375829893</v>
      </c>
      <c r="G16" s="7">
        <v>6963.02</v>
      </c>
      <c r="H16" s="5" t="s">
        <v>152</v>
      </c>
      <c r="I16" s="13">
        <f>G16/G196*100</f>
        <v>1.302197262214329</v>
      </c>
      <c r="J16" s="7">
        <f>I16*J6</f>
        <v>1705.8784135007709</v>
      </c>
      <c r="K16" s="5" t="s">
        <v>152</v>
      </c>
      <c r="L16" s="7">
        <f t="shared" si="0"/>
        <v>8668.89841350077</v>
      </c>
      <c r="M16" s="5" t="s">
        <v>152</v>
      </c>
    </row>
    <row r="17" spans="1:13" ht="12.75">
      <c r="A17" s="5" t="s">
        <v>60</v>
      </c>
      <c r="B17" s="7">
        <v>9051</v>
      </c>
      <c r="C17" s="5"/>
      <c r="D17" s="7">
        <v>5432.99</v>
      </c>
      <c r="E17" s="9">
        <f>D17/E6*100</f>
        <v>1.2134726309265225</v>
      </c>
      <c r="F17" s="7">
        <f>E17*F6</f>
        <v>1929.4214831731708</v>
      </c>
      <c r="G17" s="7">
        <v>7040.5</v>
      </c>
      <c r="H17" s="5" t="s">
        <v>152</v>
      </c>
      <c r="I17" s="5">
        <f>G17/G196*100</f>
        <v>1.3166872742890274</v>
      </c>
      <c r="J17" s="7">
        <f>I17*J6</f>
        <v>1724.8603293186259</v>
      </c>
      <c r="K17" s="5" t="s">
        <v>152</v>
      </c>
      <c r="L17" s="7">
        <f aca="true" t="shared" si="1" ref="L17:L29">G17+J17</f>
        <v>8765.360329318626</v>
      </c>
      <c r="M17" s="5" t="s">
        <v>152</v>
      </c>
    </row>
    <row r="18" spans="1:13" ht="12.75">
      <c r="A18" s="5" t="s">
        <v>7</v>
      </c>
      <c r="B18" s="7">
        <v>380</v>
      </c>
      <c r="C18" s="5"/>
      <c r="D18" s="7">
        <v>293.18</v>
      </c>
      <c r="E18" s="9">
        <f>D18/E6*100</f>
        <v>0.06548252544824082</v>
      </c>
      <c r="F18" s="7">
        <f>E18*F6</f>
        <v>104.1172154627029</v>
      </c>
      <c r="G18" s="7">
        <v>210.47</v>
      </c>
      <c r="H18" s="5" t="s">
        <v>152</v>
      </c>
      <c r="I18" s="5">
        <f>G18/G196*100</f>
        <v>0.03936129118949103</v>
      </c>
      <c r="J18" s="7">
        <f>I18*J6</f>
        <v>51.563291458233245</v>
      </c>
      <c r="K18" s="5" t="s">
        <v>152</v>
      </c>
      <c r="L18" s="7">
        <f t="shared" si="1"/>
        <v>262.03329145823324</v>
      </c>
      <c r="M18" s="5" t="s">
        <v>152</v>
      </c>
    </row>
    <row r="19" spans="1:13" ht="12.75">
      <c r="A19" s="5" t="s">
        <v>73</v>
      </c>
      <c r="B19" s="7">
        <v>284</v>
      </c>
      <c r="C19" s="5"/>
      <c r="D19" s="7">
        <v>315.91</v>
      </c>
      <c r="E19" s="9">
        <f>D19/E6*100</f>
        <v>0.07055933083550638</v>
      </c>
      <c r="F19" s="7">
        <f>E19*F6</f>
        <v>112.18933602845513</v>
      </c>
      <c r="G19" s="7">
        <v>410.84</v>
      </c>
      <c r="H19" s="5" t="s">
        <v>152</v>
      </c>
      <c r="I19" s="5">
        <f>G19/G196*100</f>
        <v>0.07683371916325601</v>
      </c>
      <c r="J19" s="7">
        <f>I19*J6</f>
        <v>100.65217210386538</v>
      </c>
      <c r="K19" s="5" t="s">
        <v>152</v>
      </c>
      <c r="L19" s="7">
        <f t="shared" si="1"/>
        <v>511.49217210386536</v>
      </c>
      <c r="M19" s="5" t="s">
        <v>152</v>
      </c>
    </row>
    <row r="20" spans="1:13" ht="12.75">
      <c r="A20" s="5" t="s">
        <v>155</v>
      </c>
      <c r="B20" s="7">
        <v>56</v>
      </c>
      <c r="C20" s="5"/>
      <c r="D20" s="7">
        <v>111.25</v>
      </c>
      <c r="E20" s="9">
        <f>D20/E6*100</f>
        <v>0.024847980612991306</v>
      </c>
      <c r="F20" s="7">
        <f>E20*F6</f>
        <v>39.50828917465618</v>
      </c>
      <c r="G20" s="7">
        <v>530.84</v>
      </c>
      <c r="H20" s="5" t="s">
        <v>152</v>
      </c>
      <c r="I20" s="5">
        <f>G20/G196*100</f>
        <v>0.09927565836000103</v>
      </c>
      <c r="J20" s="7">
        <f>I20*J6</f>
        <v>130.05111245160134</v>
      </c>
      <c r="K20" s="5" t="s">
        <v>152</v>
      </c>
      <c r="L20" s="7">
        <f t="shared" si="1"/>
        <v>660.8911124516014</v>
      </c>
      <c r="M20" s="5" t="s">
        <v>152</v>
      </c>
    </row>
    <row r="21" spans="1:13" ht="12.75">
      <c r="A21" s="5" t="s">
        <v>156</v>
      </c>
      <c r="B21" s="7"/>
      <c r="C21" s="5"/>
      <c r="D21" s="7"/>
      <c r="E21" s="9"/>
      <c r="F21" s="7"/>
      <c r="G21" s="7">
        <v>164.34</v>
      </c>
      <c r="H21" s="5" t="s">
        <v>152</v>
      </c>
      <c r="I21" s="5">
        <f>G21/G196*100</f>
        <v>0.0307342357299423</v>
      </c>
      <c r="J21" s="7">
        <f>I21*J6</f>
        <v>40.261848806224414</v>
      </c>
      <c r="K21" s="5" t="s">
        <v>152</v>
      </c>
      <c r="L21" s="7">
        <f t="shared" si="1"/>
        <v>204.6018488062244</v>
      </c>
      <c r="M21" s="5" t="s">
        <v>152</v>
      </c>
    </row>
    <row r="22" spans="1:13" ht="12.75">
      <c r="A22" s="5" t="s">
        <v>157</v>
      </c>
      <c r="B22" s="7"/>
      <c r="C22" s="5"/>
      <c r="D22" s="7"/>
      <c r="E22" s="9"/>
      <c r="F22" s="7"/>
      <c r="G22" s="7">
        <v>791.41</v>
      </c>
      <c r="H22" s="5" t="s">
        <v>152</v>
      </c>
      <c r="I22" s="5">
        <f>G22/G196*100</f>
        <v>0.14800645916413308</v>
      </c>
      <c r="J22" s="7">
        <f>I22*J6</f>
        <v>193.88846150501433</v>
      </c>
      <c r="K22" s="5" t="s">
        <v>152</v>
      </c>
      <c r="L22" s="7">
        <f t="shared" si="1"/>
        <v>985.2984615050143</v>
      </c>
      <c r="M22" s="5" t="s">
        <v>152</v>
      </c>
    </row>
    <row r="23" spans="1:13" ht="12.75">
      <c r="A23" s="5" t="s">
        <v>93</v>
      </c>
      <c r="B23" s="7">
        <v>13685</v>
      </c>
      <c r="C23" s="5"/>
      <c r="D23" s="7">
        <v>8466.75</v>
      </c>
      <c r="E23" s="9">
        <f>D23/E6*100</f>
        <v>1.8910709200453406</v>
      </c>
      <c r="F23" s="7">
        <f>E23*F6</f>
        <v>3006.8027628720915</v>
      </c>
      <c r="G23" s="7">
        <v>9117.76</v>
      </c>
      <c r="H23" s="5" t="s">
        <v>152</v>
      </c>
      <c r="I23" s="5">
        <f>G23/G196*100</f>
        <v>1.705168462754282</v>
      </c>
      <c r="J23" s="7">
        <f>I23*J6</f>
        <v>2233.7706862081095</v>
      </c>
      <c r="K23" s="5" t="s">
        <v>152</v>
      </c>
      <c r="L23" s="7">
        <f t="shared" si="1"/>
        <v>11351.530686208109</v>
      </c>
      <c r="M23" s="5" t="s">
        <v>152</v>
      </c>
    </row>
    <row r="24" spans="1:13" ht="12.75">
      <c r="A24" s="5" t="s">
        <v>57</v>
      </c>
      <c r="B24" s="7">
        <v>5145</v>
      </c>
      <c r="C24" s="5"/>
      <c r="D24" s="7">
        <v>3388.55</v>
      </c>
      <c r="E24" s="9">
        <f>D24/E6*100</f>
        <v>0.7568415703923748</v>
      </c>
      <c r="F24" s="7">
        <f>E24*F6</f>
        <v>1203.3780969238758</v>
      </c>
      <c r="G24" s="7">
        <v>4955.66</v>
      </c>
      <c r="H24" s="5" t="s">
        <v>152</v>
      </c>
      <c r="I24" s="5">
        <f>G24/G196*100</f>
        <v>0.9267885033311783</v>
      </c>
      <c r="J24" s="7">
        <f>I24*J6</f>
        <v>1214.0929393638437</v>
      </c>
      <c r="K24" s="5" t="s">
        <v>152</v>
      </c>
      <c r="L24" s="7">
        <f t="shared" si="1"/>
        <v>6169.752939363843</v>
      </c>
      <c r="M24" s="5" t="s">
        <v>152</v>
      </c>
    </row>
    <row r="25" spans="1:13" ht="12.75">
      <c r="A25" s="5" t="s">
        <v>84</v>
      </c>
      <c r="B25" s="7">
        <v>5007</v>
      </c>
      <c r="C25" s="5"/>
      <c r="D25" s="7">
        <v>4157.69</v>
      </c>
      <c r="E25" s="9">
        <f>D25/E6*100</f>
        <v>0.9286310158636207</v>
      </c>
      <c r="F25" s="7">
        <f>E25*F6</f>
        <v>1476.523315223157</v>
      </c>
      <c r="G25" s="7">
        <v>4483.21</v>
      </c>
      <c r="H25" s="5" t="s">
        <v>152</v>
      </c>
      <c r="I25" s="5">
        <f>G25/G196*100</f>
        <v>0.8384327185519935</v>
      </c>
      <c r="J25" s="7">
        <f>I25*J6</f>
        <v>1098.3468613031116</v>
      </c>
      <c r="K25" s="5" t="s">
        <v>152</v>
      </c>
      <c r="L25" s="7">
        <f t="shared" si="1"/>
        <v>5581.556861303112</v>
      </c>
      <c r="M25" s="5" t="s">
        <v>152</v>
      </c>
    </row>
    <row r="26" spans="1:13" ht="12.75">
      <c r="A26" s="5" t="s">
        <v>79</v>
      </c>
      <c r="B26" s="7">
        <v>1535</v>
      </c>
      <c r="C26" s="5"/>
      <c r="D26" s="7">
        <v>452.16</v>
      </c>
      <c r="E26" s="9">
        <f>D26/E6*100</f>
        <v>0.1009911273165856</v>
      </c>
      <c r="F26" s="7">
        <f>E26*F6</f>
        <v>160.5758924333711</v>
      </c>
      <c r="G26" s="7">
        <v>727.98</v>
      </c>
      <c r="H26" s="5" t="s">
        <v>152</v>
      </c>
      <c r="I26" s="5">
        <f>G26/G196*100</f>
        <v>0.13614402413705365</v>
      </c>
      <c r="J26" s="7">
        <f>I26*J6</f>
        <v>178.34867161954028</v>
      </c>
      <c r="K26" s="5" t="s">
        <v>152</v>
      </c>
      <c r="L26" s="7">
        <f t="shared" si="1"/>
        <v>906.3286716195403</v>
      </c>
      <c r="M26" s="5" t="s">
        <v>152</v>
      </c>
    </row>
    <row r="27" spans="1:13" ht="12.75">
      <c r="A27" s="5" t="s">
        <v>158</v>
      </c>
      <c r="B27" s="5">
        <v>0</v>
      </c>
      <c r="C27" s="5"/>
      <c r="D27" s="7">
        <v>200</v>
      </c>
      <c r="E27" s="9">
        <f>D27/E6*100</f>
        <v>0.04467052694470347</v>
      </c>
      <c r="F27" s="7">
        <f>E27*F6</f>
        <v>71.02613784207851</v>
      </c>
      <c r="G27" s="7">
        <v>389.22</v>
      </c>
      <c r="H27" s="5" t="s">
        <v>152</v>
      </c>
      <c r="I27" s="5">
        <f>G27/G196*100</f>
        <v>0.07279042978464247</v>
      </c>
      <c r="J27" s="7">
        <f>I27*J6</f>
        <v>95.35546301788163</v>
      </c>
      <c r="K27" s="5" t="s">
        <v>152</v>
      </c>
      <c r="L27" s="7">
        <f t="shared" si="1"/>
        <v>484.57546301788165</v>
      </c>
      <c r="M27" s="5" t="s">
        <v>152</v>
      </c>
    </row>
    <row r="28" spans="1:13" ht="12.75">
      <c r="A28" s="5" t="s">
        <v>17</v>
      </c>
      <c r="B28" s="5">
        <v>448.91</v>
      </c>
      <c r="C28" s="5"/>
      <c r="D28" s="7">
        <v>663.83</v>
      </c>
      <c r="E28" s="9">
        <f>D28/E6*100</f>
        <v>0.14826817950851254</v>
      </c>
      <c r="F28" s="7">
        <f>E28*F6</f>
        <v>235.74640541853495</v>
      </c>
      <c r="G28" s="7">
        <v>897</v>
      </c>
      <c r="H28" s="5" t="s">
        <v>152</v>
      </c>
      <c r="I28" s="5">
        <f>G28/G196*100</f>
        <v>0.167753495495669</v>
      </c>
      <c r="J28" s="7">
        <f>I28*J6</f>
        <v>219.7570790993264</v>
      </c>
      <c r="K28" s="5" t="s">
        <v>152</v>
      </c>
      <c r="L28" s="7">
        <f t="shared" si="1"/>
        <v>1116.7570790993263</v>
      </c>
      <c r="M28" s="5" t="s">
        <v>152</v>
      </c>
    </row>
    <row r="29" spans="1:13" ht="12.75">
      <c r="A29" s="5" t="s">
        <v>58</v>
      </c>
      <c r="B29" s="7">
        <v>6333</v>
      </c>
      <c r="C29" s="5"/>
      <c r="D29" s="7">
        <v>4576.51</v>
      </c>
      <c r="E29" s="9">
        <f>D29/E6*100</f>
        <v>1.0221755663385246</v>
      </c>
      <c r="F29" s="7">
        <f>E29*F6</f>
        <v>1625.259150478254</v>
      </c>
      <c r="G29" s="7">
        <v>4832.06</v>
      </c>
      <c r="H29" s="5" t="s">
        <v>152</v>
      </c>
      <c r="I29" s="5">
        <f>G29/G196*100</f>
        <v>0.903673305958531</v>
      </c>
      <c r="J29" s="7">
        <f>I29*J6</f>
        <v>1183.8120308056757</v>
      </c>
      <c r="K29" s="5" t="s">
        <v>152</v>
      </c>
      <c r="L29" s="7">
        <f t="shared" si="1"/>
        <v>6015.872030805676</v>
      </c>
      <c r="M29" s="5" t="s">
        <v>152</v>
      </c>
    </row>
    <row r="30" spans="1:13" ht="12.75">
      <c r="A30" s="5" t="s">
        <v>159</v>
      </c>
      <c r="B30" s="7">
        <v>3462</v>
      </c>
      <c r="C30" s="5"/>
      <c r="D30" s="7">
        <v>2660.11</v>
      </c>
      <c r="E30" s="9">
        <f>D30/E6*100</f>
        <v>0.5941425771543758</v>
      </c>
      <c r="F30" s="7">
        <f>E30*F6</f>
        <v>944.6866976754575</v>
      </c>
      <c r="G30" s="7">
        <v>3866.95</v>
      </c>
      <c r="H30" s="5" t="s">
        <v>152</v>
      </c>
      <c r="I30" s="5">
        <f>G30/G196*100</f>
        <v>0.7231821398071094</v>
      </c>
      <c r="J30" s="7">
        <f>I30*J6</f>
        <v>947.3686031473134</v>
      </c>
      <c r="K30" s="5" t="s">
        <v>152</v>
      </c>
      <c r="L30" s="7">
        <f aca="true" t="shared" si="2" ref="L30:L35">G30+J30</f>
        <v>4814.318603147313</v>
      </c>
      <c r="M30" s="5" t="s">
        <v>152</v>
      </c>
    </row>
    <row r="31" spans="1:13" ht="12.75">
      <c r="A31" s="5" t="s">
        <v>160</v>
      </c>
      <c r="B31" s="7">
        <v>6204</v>
      </c>
      <c r="C31" s="5"/>
      <c r="D31" s="7">
        <v>4676.73</v>
      </c>
      <c r="E31" s="9">
        <f>D31/E6*100</f>
        <v>1.0445599673905153</v>
      </c>
      <c r="F31" s="7">
        <f>E31*F6</f>
        <v>1660.8503481509192</v>
      </c>
      <c r="G31" s="7">
        <v>6215.58</v>
      </c>
      <c r="H31" s="5" t="s">
        <v>152</v>
      </c>
      <c r="I31" s="5">
        <f>G31/G196*100</f>
        <v>1.1624139036042032</v>
      </c>
      <c r="J31" s="7">
        <f>I31*J6</f>
        <v>1522.7622137215062</v>
      </c>
      <c r="K31" s="5" t="s">
        <v>152</v>
      </c>
      <c r="L31" s="7">
        <f t="shared" si="2"/>
        <v>7738.342213721506</v>
      </c>
      <c r="M31" s="5" t="s">
        <v>152</v>
      </c>
    </row>
    <row r="32" spans="1:13" ht="12.75">
      <c r="A32" s="5" t="s">
        <v>9</v>
      </c>
      <c r="B32" s="7">
        <v>429</v>
      </c>
      <c r="C32" s="5"/>
      <c r="D32" s="7">
        <v>123.26</v>
      </c>
      <c r="E32" s="9">
        <f>D32/E6*100</f>
        <v>0.027530445756020754</v>
      </c>
      <c r="F32" s="7">
        <f>E32*F6</f>
        <v>43.773408752072996</v>
      </c>
      <c r="G32" s="7">
        <v>116.76</v>
      </c>
      <c r="H32" s="5" t="s">
        <v>152</v>
      </c>
      <c r="I32" s="5">
        <f>G32/G196*100</f>
        <v>0.0218360068384329</v>
      </c>
      <c r="J32" s="7">
        <f>I32*J6</f>
        <v>28.6051689583471</v>
      </c>
      <c r="K32" s="5" t="s">
        <v>152</v>
      </c>
      <c r="L32" s="7">
        <f t="shared" si="2"/>
        <v>145.3651689583471</v>
      </c>
      <c r="M32" s="5" t="s">
        <v>152</v>
      </c>
    </row>
    <row r="33" spans="1:13" ht="12.75">
      <c r="A33" s="5" t="s">
        <v>78</v>
      </c>
      <c r="B33" s="7">
        <v>390</v>
      </c>
      <c r="C33" s="5"/>
      <c r="D33" s="7">
        <v>276.42</v>
      </c>
      <c r="E33" s="9">
        <f>D33/E6*100</f>
        <v>0.06173913529027467</v>
      </c>
      <c r="F33" s="7">
        <f>E33*F6</f>
        <v>98.16522511153673</v>
      </c>
      <c r="G33" s="7">
        <v>401.47</v>
      </c>
      <c r="H33" s="5" t="s">
        <v>152</v>
      </c>
      <c r="I33" s="5">
        <f>G33/G196*100</f>
        <v>0.07508137774431017</v>
      </c>
      <c r="J33" s="7">
        <f>I33*J6</f>
        <v>98.35660484504633</v>
      </c>
      <c r="K33" s="5" t="s">
        <v>152</v>
      </c>
      <c r="L33" s="7">
        <f t="shared" si="2"/>
        <v>499.82660484504635</v>
      </c>
      <c r="M33" s="5" t="s">
        <v>152</v>
      </c>
    </row>
    <row r="34" spans="1:13" ht="12.75">
      <c r="A34" s="5" t="s">
        <v>8</v>
      </c>
      <c r="B34" s="7">
        <v>269</v>
      </c>
      <c r="C34" s="5"/>
      <c r="D34" s="7">
        <v>193.85</v>
      </c>
      <c r="E34" s="9">
        <f>D34/E6*100</f>
        <v>0.043296908241153835</v>
      </c>
      <c r="F34" s="7">
        <f>E34*F6</f>
        <v>68.8420841034346</v>
      </c>
      <c r="G34" s="7">
        <v>188.48</v>
      </c>
      <c r="H34" s="5" t="s">
        <v>152</v>
      </c>
      <c r="I34" s="5">
        <f>G34/G196*100</f>
        <v>0.035248805831687505</v>
      </c>
      <c r="J34" s="7">
        <f>I34*J6</f>
        <v>46.175935639510634</v>
      </c>
      <c r="K34" s="5" t="s">
        <v>152</v>
      </c>
      <c r="L34" s="7">
        <f t="shared" si="2"/>
        <v>234.65593563951063</v>
      </c>
      <c r="M34" s="5" t="s">
        <v>152</v>
      </c>
    </row>
    <row r="35" spans="1:13" ht="12.75">
      <c r="A35" s="5" t="s">
        <v>27</v>
      </c>
      <c r="B35" s="7">
        <v>654</v>
      </c>
      <c r="C35" s="5"/>
      <c r="D35" s="7">
        <v>397.88</v>
      </c>
      <c r="E35" s="9">
        <f>D35/E6*100</f>
        <v>0.08886754630379308</v>
      </c>
      <c r="F35" s="7">
        <f>E35*F6</f>
        <v>141.299398623031</v>
      </c>
      <c r="G35" s="7">
        <v>455.18</v>
      </c>
      <c r="H35" s="5" t="s">
        <v>152</v>
      </c>
      <c r="I35" s="5">
        <f>G35/G196*100</f>
        <v>0.0851260156964533</v>
      </c>
      <c r="J35" s="7">
        <f>I35*J6</f>
        <v>111.51508056235382</v>
      </c>
      <c r="K35" s="5" t="s">
        <v>152</v>
      </c>
      <c r="L35" s="7">
        <f t="shared" si="2"/>
        <v>566.6950805623538</v>
      </c>
      <c r="M35" s="5" t="s">
        <v>152</v>
      </c>
    </row>
    <row r="36" spans="1:13" ht="12.75">
      <c r="A36" s="3" t="s">
        <v>0</v>
      </c>
      <c r="B36" s="7"/>
      <c r="C36" s="5"/>
      <c r="D36" s="7"/>
      <c r="E36" s="9"/>
      <c r="F36" s="7"/>
      <c r="G36" s="4" t="s">
        <v>151</v>
      </c>
      <c r="H36" s="3"/>
      <c r="I36" s="3" t="s">
        <v>149</v>
      </c>
      <c r="J36" s="4" t="s">
        <v>151</v>
      </c>
      <c r="K36" s="3"/>
      <c r="L36" s="3" t="s">
        <v>153</v>
      </c>
      <c r="M36" s="3"/>
    </row>
    <row r="37" spans="1:13" ht="12.75">
      <c r="A37" s="5"/>
      <c r="B37" s="7"/>
      <c r="C37" s="5"/>
      <c r="D37" s="7"/>
      <c r="E37" s="9"/>
      <c r="F37" s="7"/>
      <c r="G37" s="4" t="s">
        <v>181</v>
      </c>
      <c r="H37" s="3"/>
      <c r="I37" s="3" t="s">
        <v>147</v>
      </c>
      <c r="J37" s="4" t="s">
        <v>145</v>
      </c>
      <c r="K37" s="3"/>
      <c r="L37" s="3" t="s">
        <v>154</v>
      </c>
      <c r="M37" s="3"/>
    </row>
    <row r="38" spans="1:13" ht="12.75">
      <c r="A38" s="5"/>
      <c r="B38" s="7"/>
      <c r="C38" s="5"/>
      <c r="D38" s="7"/>
      <c r="E38" s="9"/>
      <c r="F38" s="7"/>
      <c r="G38" s="4" t="s">
        <v>182</v>
      </c>
      <c r="H38" s="5"/>
      <c r="I38" s="5"/>
      <c r="J38" s="7"/>
      <c r="K38" s="5"/>
      <c r="L38" s="5"/>
      <c r="M38" s="5"/>
    </row>
    <row r="39" spans="1:13" ht="12.75">
      <c r="A39" s="5"/>
      <c r="B39" s="7"/>
      <c r="C39" s="5"/>
      <c r="D39" s="7"/>
      <c r="E39" s="9"/>
      <c r="F39" s="7"/>
      <c r="G39" s="7"/>
      <c r="H39" s="5"/>
      <c r="I39" s="5"/>
      <c r="J39" s="7"/>
      <c r="K39" s="5"/>
      <c r="L39" s="5"/>
      <c r="M39" s="5"/>
    </row>
    <row r="40" spans="1:13" ht="12.75">
      <c r="A40" s="5" t="s">
        <v>3</v>
      </c>
      <c r="B40" s="7"/>
      <c r="C40" s="5"/>
      <c r="D40" s="7"/>
      <c r="E40" s="9"/>
      <c r="F40" s="7"/>
      <c r="G40" s="7">
        <v>206.87</v>
      </c>
      <c r="H40" s="5" t="s">
        <v>152</v>
      </c>
      <c r="I40" s="5">
        <f>G40/G196*100</f>
        <v>0.038688033013588675</v>
      </c>
      <c r="J40" s="7">
        <f>I40*J6</f>
        <v>50.68132324780117</v>
      </c>
      <c r="K40" s="5" t="s">
        <v>152</v>
      </c>
      <c r="L40" s="7">
        <f aca="true" t="shared" si="3" ref="L40:L49">G40+J40</f>
        <v>257.5513232478012</v>
      </c>
      <c r="M40" s="5" t="s">
        <v>152</v>
      </c>
    </row>
    <row r="41" spans="1:13" ht="12.75">
      <c r="A41" s="5" t="s">
        <v>161</v>
      </c>
      <c r="B41" s="7"/>
      <c r="C41" s="5"/>
      <c r="D41" s="7"/>
      <c r="E41" s="9"/>
      <c r="F41" s="7"/>
      <c r="G41" s="7">
        <v>178.75</v>
      </c>
      <c r="H41" s="5" t="s">
        <v>152</v>
      </c>
      <c r="I41" s="5">
        <f>G41/G196*100</f>
        <v>0.03342913859515143</v>
      </c>
      <c r="J41" s="7">
        <f>I41*J6</f>
        <v>43.792171559648374</v>
      </c>
      <c r="K41" s="5" t="s">
        <v>152</v>
      </c>
      <c r="L41" s="7">
        <f t="shared" si="3"/>
        <v>222.54217155964838</v>
      </c>
      <c r="M41" s="5" t="s">
        <v>152</v>
      </c>
    </row>
    <row r="42" spans="1:13" ht="12.75">
      <c r="A42" s="5" t="s">
        <v>162</v>
      </c>
      <c r="B42" s="7"/>
      <c r="C42" s="5"/>
      <c r="D42" s="7"/>
      <c r="E42" s="9"/>
      <c r="F42" s="7"/>
      <c r="G42" s="7">
        <v>162.17</v>
      </c>
      <c r="H42" s="5" t="s">
        <v>152</v>
      </c>
      <c r="I42" s="5">
        <f>G42/G196*100</f>
        <v>0.030328410662801154</v>
      </c>
      <c r="J42" s="7">
        <f>I42*J6</f>
        <v>39.730217968269514</v>
      </c>
      <c r="K42" s="5" t="s">
        <v>152</v>
      </c>
      <c r="L42" s="7">
        <f t="shared" si="3"/>
        <v>201.9002179682695</v>
      </c>
      <c r="M42" s="5" t="s">
        <v>152</v>
      </c>
    </row>
    <row r="43" spans="1:13" ht="12.75">
      <c r="A43" s="5" t="s">
        <v>20</v>
      </c>
      <c r="B43" s="7">
        <v>641</v>
      </c>
      <c r="C43" s="5"/>
      <c r="D43" s="7">
        <v>380.53</v>
      </c>
      <c r="E43" s="9">
        <f>D43/E6*100</f>
        <v>0.08499237809134005</v>
      </c>
      <c r="F43" s="7">
        <f>E43*F6</f>
        <v>135.13788116523068</v>
      </c>
      <c r="G43" s="7">
        <v>564.37</v>
      </c>
      <c r="H43" s="5" t="s">
        <v>152</v>
      </c>
      <c r="I43" s="5">
        <f>G43/G196*100</f>
        <v>0.10554631020389153</v>
      </c>
      <c r="J43" s="7">
        <f>I43*J6</f>
        <v>138.2656663670979</v>
      </c>
      <c r="K43" s="5" t="s">
        <v>152</v>
      </c>
      <c r="L43" s="7">
        <f t="shared" si="3"/>
        <v>702.6356663670979</v>
      </c>
      <c r="M43" s="5" t="s">
        <v>152</v>
      </c>
    </row>
    <row r="44" spans="1:13" ht="12.75">
      <c r="A44" s="5" t="s">
        <v>87</v>
      </c>
      <c r="B44" s="7">
        <v>8656</v>
      </c>
      <c r="C44" s="5"/>
      <c r="D44" s="7">
        <v>3816.44</v>
      </c>
      <c r="E44" s="9">
        <f>D44/E6*100</f>
        <v>0.8524119292642206</v>
      </c>
      <c r="F44" s="7">
        <f>E44*F6</f>
        <v>1355.3349675301108</v>
      </c>
      <c r="G44" s="7">
        <v>4189.49</v>
      </c>
      <c r="H44" s="5" t="s">
        <v>152</v>
      </c>
      <c r="I44" s="13">
        <f>G44/G196*100</f>
        <v>0.7835023320447606</v>
      </c>
      <c r="J44" s="7">
        <f>I44*J6</f>
        <v>1026.3880549786363</v>
      </c>
      <c r="K44" s="5" t="s">
        <v>152</v>
      </c>
      <c r="L44" s="7">
        <f t="shared" si="3"/>
        <v>5215.878054978636</v>
      </c>
      <c r="M44" s="5" t="s">
        <v>152</v>
      </c>
    </row>
    <row r="45" spans="1:13" ht="12.75">
      <c r="A45" s="5" t="s">
        <v>97</v>
      </c>
      <c r="B45" s="5">
        <v>0</v>
      </c>
      <c r="C45" s="5"/>
      <c r="D45" s="7">
        <v>146.58</v>
      </c>
      <c r="E45" s="9">
        <f>D45/E6*100</f>
        <v>0.032739029197773176</v>
      </c>
      <c r="F45" s="7">
        <f>E45*F6</f>
        <v>52.05505642445935</v>
      </c>
      <c r="G45" s="7">
        <v>186.67</v>
      </c>
      <c r="H45" s="5" t="s">
        <v>152</v>
      </c>
      <c r="I45" s="5">
        <f>G45/G196*100</f>
        <v>0.0349103065821366</v>
      </c>
      <c r="J45" s="7">
        <f>I45*J6</f>
        <v>45.732501622598946</v>
      </c>
      <c r="K45" s="5" t="s">
        <v>152</v>
      </c>
      <c r="L45" s="7">
        <f t="shared" si="3"/>
        <v>232.40250162259895</v>
      </c>
      <c r="M45" s="5" t="s">
        <v>152</v>
      </c>
    </row>
    <row r="46" spans="1:13" ht="12.75">
      <c r="A46" s="5" t="s">
        <v>74</v>
      </c>
      <c r="B46" s="7">
        <v>1974</v>
      </c>
      <c r="C46" s="5"/>
      <c r="D46" s="7">
        <v>2530.87</v>
      </c>
      <c r="E46" s="9">
        <f>D46/E6*100</f>
        <v>0.5652764826427084</v>
      </c>
      <c r="F46" s="7">
        <f>E46*F6</f>
        <v>898.7896074019063</v>
      </c>
      <c r="G46" s="7">
        <v>4160.3</v>
      </c>
      <c r="H46" s="5" t="s">
        <v>152</v>
      </c>
      <c r="I46" s="5">
        <f>G46/G196*100</f>
        <v>0.7780433303351524</v>
      </c>
      <c r="J46" s="7">
        <f>I46*J6</f>
        <v>1019.2367627390496</v>
      </c>
      <c r="K46" s="5" t="s">
        <v>152</v>
      </c>
      <c r="L46" s="7">
        <f t="shared" si="3"/>
        <v>5179.53676273905</v>
      </c>
      <c r="M46" s="5" t="s">
        <v>152</v>
      </c>
    </row>
    <row r="47" spans="1:13" ht="12.75">
      <c r="A47" s="5" t="s">
        <v>98</v>
      </c>
      <c r="B47" s="7">
        <v>40</v>
      </c>
      <c r="C47" s="5"/>
      <c r="D47" s="7">
        <v>129.24</v>
      </c>
      <c r="E47" s="9">
        <f>D47/E6*100</f>
        <v>0.028866094511667387</v>
      </c>
      <c r="F47" s="7">
        <f>E47*F6</f>
        <v>45.89709027355114</v>
      </c>
      <c r="G47" s="7">
        <v>172.98</v>
      </c>
      <c r="H47" s="5" t="s">
        <v>152</v>
      </c>
      <c r="I47" s="5">
        <f>G47/G196*100</f>
        <v>0.03235005535210794</v>
      </c>
      <c r="J47" s="7">
        <f>I47*J6</f>
        <v>42.3785725112614</v>
      </c>
      <c r="K47" s="5" t="s">
        <v>152</v>
      </c>
      <c r="L47" s="7">
        <f t="shared" si="3"/>
        <v>215.3585725112614</v>
      </c>
      <c r="M47" s="5" t="s">
        <v>152</v>
      </c>
    </row>
    <row r="48" spans="1:13" ht="12.75">
      <c r="A48" s="5" t="s">
        <v>18</v>
      </c>
      <c r="B48" s="7">
        <v>310</v>
      </c>
      <c r="C48" s="5"/>
      <c r="D48" s="7">
        <v>353</v>
      </c>
      <c r="E48" s="9">
        <f>D48/E6*100</f>
        <v>0.07884348005740162</v>
      </c>
      <c r="F48" s="7">
        <f>E48*F6</f>
        <v>125.36113329126857</v>
      </c>
      <c r="G48" s="7">
        <v>691.22</v>
      </c>
      <c r="H48" s="5" t="s">
        <v>152</v>
      </c>
      <c r="I48" s="5">
        <f>G48/G196*100</f>
        <v>0.12926931009645076</v>
      </c>
      <c r="J48" s="7">
        <f>I48*J6</f>
        <v>169.3427962263505</v>
      </c>
      <c r="K48" s="5" t="s">
        <v>152</v>
      </c>
      <c r="L48" s="7">
        <f t="shared" si="3"/>
        <v>860.5627962263505</v>
      </c>
      <c r="M48" s="5" t="s">
        <v>152</v>
      </c>
    </row>
    <row r="49" spans="1:13" ht="12.75">
      <c r="A49" s="5" t="s">
        <v>100</v>
      </c>
      <c r="B49" s="7">
        <v>13312</v>
      </c>
      <c r="C49" s="5"/>
      <c r="D49" s="7">
        <v>9385.17</v>
      </c>
      <c r="E49" s="9">
        <f>D49/E6*100</f>
        <v>2.0962024468281135</v>
      </c>
      <c r="F49" s="7">
        <f>E49*F6</f>
        <v>3332.9618904567005</v>
      </c>
      <c r="G49" s="7">
        <v>9038.48</v>
      </c>
      <c r="H49" s="5" t="s">
        <v>152</v>
      </c>
      <c r="I49" s="5">
        <f>G49/G196*100</f>
        <v>1.6903418215916324</v>
      </c>
      <c r="J49" s="7">
        <f>I49*J6</f>
        <v>2214.3477862850386</v>
      </c>
      <c r="K49" s="5" t="s">
        <v>152</v>
      </c>
      <c r="L49" s="7">
        <f t="shared" si="3"/>
        <v>11252.827786285037</v>
      </c>
      <c r="M49" s="5" t="s">
        <v>152</v>
      </c>
    </row>
    <row r="50" spans="1:13" ht="12.75">
      <c r="A50" s="5" t="s">
        <v>70</v>
      </c>
      <c r="B50" s="5"/>
      <c r="C50" s="5"/>
      <c r="D50" s="7"/>
      <c r="E50" s="9"/>
      <c r="F50" s="7"/>
      <c r="G50" s="7">
        <v>214.08</v>
      </c>
      <c r="H50" s="5" t="s">
        <v>152</v>
      </c>
      <c r="I50" s="5">
        <f>G50/G196*100</f>
        <v>0.040036419526993106</v>
      </c>
      <c r="J50" s="7">
        <f>I50*J6</f>
        <v>52.44770958036097</v>
      </c>
      <c r="K50" s="5" t="s">
        <v>152</v>
      </c>
      <c r="L50" s="7">
        <f>G50+J50</f>
        <v>266.527709580361</v>
      </c>
      <c r="M50" s="5" t="s">
        <v>152</v>
      </c>
    </row>
    <row r="51" spans="1:13" ht="12.75">
      <c r="A51" s="5" t="s">
        <v>99</v>
      </c>
      <c r="B51" s="7">
        <v>3345</v>
      </c>
      <c r="C51" s="5"/>
      <c r="D51" s="7">
        <v>2692.41</v>
      </c>
      <c r="E51" s="9">
        <f>D51/E6*100</f>
        <v>0.6013568672559453</v>
      </c>
      <c r="F51" s="7">
        <f>E51*F6</f>
        <v>956.157418936953</v>
      </c>
      <c r="G51" s="7">
        <v>1637.59</v>
      </c>
      <c r="H51" s="5" t="s">
        <v>152</v>
      </c>
      <c r="I51" s="5">
        <f>G51/G196*100</f>
        <v>0.3062557934099806</v>
      </c>
      <c r="J51" s="7">
        <f>I51*J6</f>
        <v>401.1950893670746</v>
      </c>
      <c r="K51" s="5" t="s">
        <v>152</v>
      </c>
      <c r="L51" s="7">
        <f>G51+J51</f>
        <v>2038.7850893670745</v>
      </c>
      <c r="M51" s="5" t="s">
        <v>152</v>
      </c>
    </row>
    <row r="52" spans="1:13" ht="12.75">
      <c r="A52" s="5" t="s">
        <v>163</v>
      </c>
      <c r="B52" s="7"/>
      <c r="C52" s="5"/>
      <c r="D52" s="7"/>
      <c r="E52" s="9"/>
      <c r="F52" s="7"/>
      <c r="G52" s="7">
        <v>2833</v>
      </c>
      <c r="H52" s="5" t="s">
        <v>152</v>
      </c>
      <c r="I52" s="5">
        <f>G52/G196*100</f>
        <v>0.5298167812031552</v>
      </c>
      <c r="J52" s="7">
        <f>I52*J6</f>
        <v>694.0599833761333</v>
      </c>
      <c r="K52" s="5" t="s">
        <v>152</v>
      </c>
      <c r="L52" s="7">
        <f>G52+J52</f>
        <v>3527.0599833761335</v>
      </c>
      <c r="M52" s="5" t="s">
        <v>152</v>
      </c>
    </row>
    <row r="53" spans="1:13" ht="12.75">
      <c r="A53" s="5" t="s">
        <v>39</v>
      </c>
      <c r="B53" s="7">
        <v>2179</v>
      </c>
      <c r="C53" s="5"/>
      <c r="D53" s="7">
        <v>1993.28</v>
      </c>
      <c r="E53" s="9">
        <f>D53/E6*100</f>
        <v>0.44520433974169266</v>
      </c>
      <c r="F53" s="7">
        <f>E53*F6</f>
        <v>707.8749001892913</v>
      </c>
      <c r="G53" s="7">
        <v>2362.69</v>
      </c>
      <c r="H53" s="5" t="s">
        <v>152</v>
      </c>
      <c r="I53" s="5">
        <f>G53/G196*100</f>
        <v>0.4418612110063123</v>
      </c>
      <c r="J53" s="7">
        <f>I53*J6</f>
        <v>578.8381864182692</v>
      </c>
      <c r="K53" s="5" t="s">
        <v>152</v>
      </c>
      <c r="L53" s="7">
        <f>G53+J53</f>
        <v>2941.5281864182693</v>
      </c>
      <c r="M53" s="5" t="s">
        <v>152</v>
      </c>
    </row>
    <row r="54" spans="1:13" ht="12.75">
      <c r="A54" s="5" t="s">
        <v>40</v>
      </c>
      <c r="B54" s="7">
        <v>802</v>
      </c>
      <c r="C54" s="5"/>
      <c r="D54" s="7">
        <v>1437.76</v>
      </c>
      <c r="E54" s="9">
        <f>D54/E6*100</f>
        <v>0.32112748410008435</v>
      </c>
      <c r="F54" s="7">
        <f>E54*F6</f>
        <v>510.5926997191341</v>
      </c>
      <c r="G54" s="7">
        <v>998.99</v>
      </c>
      <c r="H54" s="5" t="s">
        <v>152</v>
      </c>
      <c r="I54" s="5">
        <f>G54/G196*100</f>
        <v>0.18682727365130253</v>
      </c>
      <c r="J54" s="7">
        <f>I54*J6</f>
        <v>244.74372848320633</v>
      </c>
      <c r="K54" s="5" t="s">
        <v>152</v>
      </c>
      <c r="L54" s="7">
        <f aca="true" t="shared" si="4" ref="L54:L61">G54+J54</f>
        <v>1243.7337284832063</v>
      </c>
      <c r="M54" s="5" t="s">
        <v>152</v>
      </c>
    </row>
    <row r="55" spans="1:13" ht="12.75">
      <c r="A55" s="5" t="s">
        <v>101</v>
      </c>
      <c r="B55" s="7">
        <v>200</v>
      </c>
      <c r="C55" s="5"/>
      <c r="D55" s="7">
        <v>939.35</v>
      </c>
      <c r="E55" s="9">
        <f>D55/E6*100</f>
        <v>0.20980629742753604</v>
      </c>
      <c r="F55" s="7">
        <f>E55*F6</f>
        <v>333.5920129097823</v>
      </c>
      <c r="G55" s="7">
        <v>1907.16</v>
      </c>
      <c r="H55" s="5" t="s">
        <v>152</v>
      </c>
      <c r="I55" s="5">
        <f>G55/G196*100</f>
        <v>0.35666973965386856</v>
      </c>
      <c r="J55" s="7">
        <f>I55*J6</f>
        <v>467.2373589465678</v>
      </c>
      <c r="K55" s="5" t="s">
        <v>152</v>
      </c>
      <c r="L55" s="7">
        <f t="shared" si="4"/>
        <v>2374.3973589465677</v>
      </c>
      <c r="M55" s="5" t="s">
        <v>152</v>
      </c>
    </row>
    <row r="56" spans="1:13" ht="12.75">
      <c r="A56" s="5" t="s">
        <v>164</v>
      </c>
      <c r="B56" s="7"/>
      <c r="C56" s="5"/>
      <c r="D56" s="7"/>
      <c r="E56" s="9"/>
      <c r="F56" s="7"/>
      <c r="G56" s="7">
        <v>277.5</v>
      </c>
      <c r="H56" s="5" t="s">
        <v>152</v>
      </c>
      <c r="I56" s="13">
        <f>G56/G196*100</f>
        <v>0.051896984392472846</v>
      </c>
      <c r="J56" s="7">
        <f>I56*J6</f>
        <v>67.98504955413942</v>
      </c>
      <c r="K56" s="5" t="s">
        <v>152</v>
      </c>
      <c r="L56" s="7">
        <f t="shared" si="4"/>
        <v>345.48504955413944</v>
      </c>
      <c r="M56" s="5" t="s">
        <v>152</v>
      </c>
    </row>
    <row r="57" spans="1:13" ht="12.75">
      <c r="A57" s="5" t="s">
        <v>25</v>
      </c>
      <c r="B57" s="7">
        <v>696</v>
      </c>
      <c r="C57" s="5"/>
      <c r="D57" s="7">
        <v>1328.85</v>
      </c>
      <c r="E57" s="9">
        <f>D57/E6*100</f>
        <v>0.29680214865234605</v>
      </c>
      <c r="F57" s="7">
        <f>E57*F6</f>
        <v>471.91541635723024</v>
      </c>
      <c r="G57" s="7">
        <v>1556.87</v>
      </c>
      <c r="H57" s="5" t="s">
        <v>152</v>
      </c>
      <c r="I57" s="5">
        <f>G57/G196*100</f>
        <v>0.2911598489769701</v>
      </c>
      <c r="J57" s="7">
        <f>I57*J6</f>
        <v>381.41940215983084</v>
      </c>
      <c r="K57" s="5" t="s">
        <v>152</v>
      </c>
      <c r="L57" s="7">
        <f t="shared" si="4"/>
        <v>1938.2894021598308</v>
      </c>
      <c r="M57" s="5" t="s">
        <v>152</v>
      </c>
    </row>
    <row r="58" spans="1:13" ht="12.75">
      <c r="A58" s="5" t="s">
        <v>165</v>
      </c>
      <c r="B58" s="7">
        <v>676</v>
      </c>
      <c r="C58" s="5"/>
      <c r="D58" s="7">
        <v>369.16</v>
      </c>
      <c r="E58" s="9">
        <f>D58/E6*100</f>
        <v>0.08245285863453367</v>
      </c>
      <c r="F58" s="7">
        <f>E58*F6</f>
        <v>131.10004522890853</v>
      </c>
      <c r="G58" s="7">
        <v>487.61</v>
      </c>
      <c r="H58" s="5" t="s">
        <v>152</v>
      </c>
      <c r="I58" s="5">
        <f>G58/G196*100</f>
        <v>0.09119094976437364</v>
      </c>
      <c r="J58" s="7">
        <f>I58*J6</f>
        <v>119.46014419132948</v>
      </c>
      <c r="K58" s="5" t="s">
        <v>152</v>
      </c>
      <c r="L58" s="7">
        <f t="shared" si="4"/>
        <v>607.0701441913295</v>
      </c>
      <c r="M58" s="5" t="s">
        <v>152</v>
      </c>
    </row>
    <row r="59" spans="1:13" ht="12.75">
      <c r="A59" s="5" t="s">
        <v>102</v>
      </c>
      <c r="B59" s="7">
        <v>1633</v>
      </c>
      <c r="C59" s="5"/>
      <c r="D59" s="7">
        <v>1152.36</v>
      </c>
      <c r="E59" s="9">
        <f>D59/E6*100</f>
        <v>0.25738264214999246</v>
      </c>
      <c r="F59" s="7">
        <f>E59*F6</f>
        <v>409.238401018488</v>
      </c>
      <c r="G59" s="7">
        <v>1147.47</v>
      </c>
      <c r="H59" s="5" t="s">
        <v>152</v>
      </c>
      <c r="I59" s="13">
        <f>G59/G196*100</f>
        <v>0.21459543308407505</v>
      </c>
      <c r="J59" s="7">
        <f>I59*J6</f>
        <v>281.1200173401383</v>
      </c>
      <c r="K59" s="5" t="s">
        <v>152</v>
      </c>
      <c r="L59" s="7">
        <f t="shared" si="4"/>
        <v>1428.5900173401383</v>
      </c>
      <c r="M59" s="5" t="s">
        <v>152</v>
      </c>
    </row>
    <row r="60" spans="1:13" ht="12.75">
      <c r="A60" s="5" t="s">
        <v>14</v>
      </c>
      <c r="B60" s="7">
        <v>298</v>
      </c>
      <c r="C60" s="5"/>
      <c r="D60" s="7">
        <v>325.48</v>
      </c>
      <c r="E60" s="9">
        <f>D60/E6*100</f>
        <v>0.07269681554981043</v>
      </c>
      <c r="F60" s="7">
        <f>E60*F6</f>
        <v>115.58793672419858</v>
      </c>
      <c r="G60" s="7">
        <v>354.62</v>
      </c>
      <c r="H60" s="5" t="s">
        <v>152</v>
      </c>
      <c r="I60" s="5">
        <f>G60/G196*100</f>
        <v>0.06631967064958098</v>
      </c>
      <c r="J60" s="7">
        <f>I60*J6</f>
        <v>86.8787685509511</v>
      </c>
      <c r="K60" s="5" t="s">
        <v>152</v>
      </c>
      <c r="L60" s="7">
        <f t="shared" si="4"/>
        <v>441.4987685509511</v>
      </c>
      <c r="M60" s="5" t="s">
        <v>152</v>
      </c>
    </row>
    <row r="61" spans="1:13" ht="12.75">
      <c r="A61" s="5" t="s">
        <v>103</v>
      </c>
      <c r="B61" s="7">
        <v>200</v>
      </c>
      <c r="C61" s="5"/>
      <c r="D61" s="7">
        <v>153.77</v>
      </c>
      <c r="E61" s="9">
        <f>D61/E6*100</f>
        <v>0.03434493464143527</v>
      </c>
      <c r="F61" s="7">
        <f>E61*F6</f>
        <v>54.60844607988207</v>
      </c>
      <c r="G61" s="7">
        <v>250.82</v>
      </c>
      <c r="H61" s="5" t="s">
        <v>152</v>
      </c>
      <c r="I61" s="5">
        <f>G61/G196*100</f>
        <v>0.046907393244396536</v>
      </c>
      <c r="J61" s="7">
        <f>I61*J6</f>
        <v>61.44868515015946</v>
      </c>
      <c r="K61" s="5" t="s">
        <v>152</v>
      </c>
      <c r="L61" s="7">
        <f t="shared" si="4"/>
        <v>312.26868515015946</v>
      </c>
      <c r="M61" s="5" t="s">
        <v>152</v>
      </c>
    </row>
    <row r="62" spans="1:13" ht="12.75">
      <c r="A62" s="5" t="s">
        <v>104</v>
      </c>
      <c r="B62" s="7">
        <v>315</v>
      </c>
      <c r="C62" s="5"/>
      <c r="D62" s="7">
        <v>234.54</v>
      </c>
      <c r="E62" s="9">
        <f>D62/E6*100</f>
        <v>0.05238512694805376</v>
      </c>
      <c r="F62" s="7">
        <f>E62*F6</f>
        <v>83.29235184740547</v>
      </c>
      <c r="G62" s="7">
        <v>342.37</v>
      </c>
      <c r="H62" s="5" t="s">
        <v>152</v>
      </c>
      <c r="I62" s="5">
        <f>G62/G196*100</f>
        <v>0.06402872268991325</v>
      </c>
      <c r="J62" s="7">
        <f>I62*J6</f>
        <v>83.87762672378635</v>
      </c>
      <c r="K62" s="5" t="s">
        <v>152</v>
      </c>
      <c r="L62" s="7">
        <f aca="true" t="shared" si="5" ref="L62:L70">G62+J62</f>
        <v>426.24762672378637</v>
      </c>
      <c r="M62" s="5" t="s">
        <v>152</v>
      </c>
    </row>
    <row r="63" spans="1:13" ht="12.75">
      <c r="A63" s="5" t="s">
        <v>166</v>
      </c>
      <c r="B63" s="7"/>
      <c r="C63" s="5"/>
      <c r="D63" s="7"/>
      <c r="E63" s="9"/>
      <c r="F63" s="7"/>
      <c r="G63" s="7">
        <v>129.74</v>
      </c>
      <c r="H63" s="5" t="s">
        <v>152</v>
      </c>
      <c r="I63" s="5">
        <f>G63/G196*100</f>
        <v>0.02426347659488082</v>
      </c>
      <c r="J63" s="7">
        <f>I63*J6</f>
        <v>31.785154339293875</v>
      </c>
      <c r="K63" s="5" t="s">
        <v>152</v>
      </c>
      <c r="L63" s="7">
        <f t="shared" si="5"/>
        <v>161.5251543392939</v>
      </c>
      <c r="M63" s="5" t="s">
        <v>152</v>
      </c>
    </row>
    <row r="64" spans="1:13" ht="12.75">
      <c r="A64" s="5" t="s">
        <v>49</v>
      </c>
      <c r="B64" s="7">
        <v>1323</v>
      </c>
      <c r="C64" s="5"/>
      <c r="D64" s="7">
        <v>984.83</v>
      </c>
      <c r="E64" s="9">
        <f>D64/E6*100</f>
        <v>0.21996437525476162</v>
      </c>
      <c r="F64" s="7">
        <f>E64*F6</f>
        <v>349.74335665507095</v>
      </c>
      <c r="G64" s="7">
        <v>926.91</v>
      </c>
      <c r="H64" s="5" t="s">
        <v>152</v>
      </c>
      <c r="I64" s="5">
        <f>G64/G196*100</f>
        <v>0.17334714884045768</v>
      </c>
      <c r="J64" s="7">
        <f>I64*J6</f>
        <v>227.08476498099955</v>
      </c>
      <c r="K64" s="5" t="s">
        <v>152</v>
      </c>
      <c r="L64" s="7">
        <f t="shared" si="5"/>
        <v>1153.9947649809994</v>
      </c>
      <c r="M64" s="5" t="s">
        <v>152</v>
      </c>
    </row>
    <row r="65" spans="1:13" ht="12.75">
      <c r="A65" s="5" t="s">
        <v>107</v>
      </c>
      <c r="B65" s="7">
        <v>303</v>
      </c>
      <c r="C65" s="5"/>
      <c r="D65" s="7">
        <v>288.39</v>
      </c>
      <c r="E65" s="9">
        <f>D65/E6*100</f>
        <v>0.06441266632791517</v>
      </c>
      <c r="F65" s="7">
        <f>E65*F6</f>
        <v>102.41613946138513</v>
      </c>
      <c r="G65" s="7">
        <v>298.4</v>
      </c>
      <c r="H65" s="5" t="s">
        <v>152</v>
      </c>
      <c r="I65" s="5">
        <f>G65/G196*100</f>
        <v>0.05580562213590594</v>
      </c>
      <c r="J65" s="7">
        <f>I65*J6</f>
        <v>73.10536499803678</v>
      </c>
      <c r="K65" s="5" t="s">
        <v>152</v>
      </c>
      <c r="L65" s="7">
        <f t="shared" si="5"/>
        <v>371.5053649980367</v>
      </c>
      <c r="M65" s="5" t="s">
        <v>152</v>
      </c>
    </row>
    <row r="66" spans="1:13" ht="12.75">
      <c r="A66" s="5" t="s">
        <v>105</v>
      </c>
      <c r="B66" s="7">
        <v>3513</v>
      </c>
      <c r="C66" s="5"/>
      <c r="D66" s="7">
        <v>2398.34</v>
      </c>
      <c r="E66" s="9">
        <f>D66/E6*100</f>
        <v>0.5356755579628006</v>
      </c>
      <c r="F66" s="7">
        <f>E66*F6</f>
        <v>851.724137160853</v>
      </c>
      <c r="G66" s="7">
        <v>3981.55</v>
      </c>
      <c r="H66" s="5" t="s">
        <v>152</v>
      </c>
      <c r="I66" s="5">
        <f>G66/G196*100</f>
        <v>0.744614191740001</v>
      </c>
      <c r="J66" s="7">
        <f>I66*J6</f>
        <v>975.4445911794013</v>
      </c>
      <c r="K66" s="5" t="s">
        <v>152</v>
      </c>
      <c r="L66" s="7">
        <f t="shared" si="5"/>
        <v>4956.994591179401</v>
      </c>
      <c r="M66" s="5" t="s">
        <v>152</v>
      </c>
    </row>
    <row r="67" spans="1:13" ht="12.75">
      <c r="A67" s="5" t="s">
        <v>33</v>
      </c>
      <c r="B67" s="7">
        <v>1787</v>
      </c>
      <c r="C67" s="5"/>
      <c r="D67" s="7">
        <v>1285.18</v>
      </c>
      <c r="E67" s="9">
        <f>D67/E6*100</f>
        <v>0.28704833909397004</v>
      </c>
      <c r="F67" s="7">
        <f>E67*F6</f>
        <v>456.40685915941236</v>
      </c>
      <c r="G67" s="7">
        <v>1548.22</v>
      </c>
      <c r="H67" s="5" t="s">
        <v>152</v>
      </c>
      <c r="I67" s="5">
        <f>G67/G196*100</f>
        <v>0.2895421591932047</v>
      </c>
      <c r="J67" s="7">
        <f>I67*J6</f>
        <v>379.30022854309817</v>
      </c>
      <c r="K67" s="5" t="s">
        <v>152</v>
      </c>
      <c r="L67" s="7">
        <f t="shared" si="5"/>
        <v>1927.5202285430983</v>
      </c>
      <c r="M67" s="5" t="s">
        <v>152</v>
      </c>
    </row>
    <row r="68" spans="1:13" ht="12.75">
      <c r="A68" s="5" t="s">
        <v>72</v>
      </c>
      <c r="B68" s="7">
        <v>478</v>
      </c>
      <c r="C68" s="5"/>
      <c r="D68" s="7">
        <v>197.44</v>
      </c>
      <c r="E68" s="9">
        <f>D68/E6*100</f>
        <v>0.04409874419981127</v>
      </c>
      <c r="F68" s="7">
        <f>E68*F6</f>
        <v>70.11700327769991</v>
      </c>
      <c r="G68" s="7">
        <v>557.88</v>
      </c>
      <c r="H68" s="5" t="s">
        <v>152</v>
      </c>
      <c r="I68" s="5">
        <f>G68/G196*100</f>
        <v>0.10433257532566757</v>
      </c>
      <c r="J68" s="7">
        <f>I68*J6</f>
        <v>136.6756736766245</v>
      </c>
      <c r="K68" s="5" t="s">
        <v>152</v>
      </c>
      <c r="L68" s="7">
        <f t="shared" si="5"/>
        <v>694.5556736766246</v>
      </c>
      <c r="M68" s="5" t="s">
        <v>152</v>
      </c>
    </row>
    <row r="69" spans="1:13" ht="12.75">
      <c r="A69" s="5" t="s">
        <v>106</v>
      </c>
      <c r="B69" s="7">
        <v>325</v>
      </c>
      <c r="C69" s="5"/>
      <c r="D69" s="7">
        <v>2064.19</v>
      </c>
      <c r="E69" s="9">
        <f>D69/E6*100</f>
        <v>0.4610422750699373</v>
      </c>
      <c r="F69" s="7">
        <f>E69*F6</f>
        <v>733.0572173612003</v>
      </c>
      <c r="G69" s="7">
        <v>3938.66</v>
      </c>
      <c r="H69" s="5" t="s">
        <v>152</v>
      </c>
      <c r="I69" s="5">
        <f>G69/G196*100</f>
        <v>0.7365930686387644</v>
      </c>
      <c r="J69" s="7">
        <f>I69*J6</f>
        <v>964.9369199167813</v>
      </c>
      <c r="K69" s="5" t="s">
        <v>152</v>
      </c>
      <c r="L69" s="7">
        <f t="shared" si="5"/>
        <v>4903.596919916781</v>
      </c>
      <c r="M69" s="5" t="s">
        <v>152</v>
      </c>
    </row>
    <row r="70" spans="1:13" ht="12.75">
      <c r="A70" s="5" t="s">
        <v>4</v>
      </c>
      <c r="B70" s="7">
        <v>402</v>
      </c>
      <c r="C70" s="5"/>
      <c r="D70" s="7">
        <v>411.04</v>
      </c>
      <c r="E70" s="9">
        <f>D70/E6*100</f>
        <v>0.09180686697675458</v>
      </c>
      <c r="F70" s="7">
        <f>E70*F6</f>
        <v>145.97291849303977</v>
      </c>
      <c r="G70" s="7">
        <v>544.19</v>
      </c>
      <c r="H70" s="5" t="s">
        <v>152</v>
      </c>
      <c r="I70" s="5">
        <f>G70/G196*100</f>
        <v>0.10177232409563892</v>
      </c>
      <c r="J70" s="7">
        <f>I70*J6</f>
        <v>133.321744565287</v>
      </c>
      <c r="K70" s="5" t="s">
        <v>152</v>
      </c>
      <c r="L70" s="7">
        <f t="shared" si="5"/>
        <v>677.511744565287</v>
      </c>
      <c r="M70" s="5" t="s">
        <v>152</v>
      </c>
    </row>
    <row r="71" spans="1:13" ht="12.75">
      <c r="A71" s="3" t="s">
        <v>0</v>
      </c>
      <c r="B71" s="4"/>
      <c r="C71" s="3"/>
      <c r="D71" s="4"/>
      <c r="E71" s="10"/>
      <c r="F71" s="4"/>
      <c r="G71" s="4" t="s">
        <v>151</v>
      </c>
      <c r="H71" s="3"/>
      <c r="I71" s="3" t="s">
        <v>149</v>
      </c>
      <c r="J71" s="4" t="s">
        <v>151</v>
      </c>
      <c r="K71" s="3"/>
      <c r="L71" s="3" t="s">
        <v>153</v>
      </c>
      <c r="M71" s="3"/>
    </row>
    <row r="72" spans="1:13" ht="12.75">
      <c r="A72" s="3"/>
      <c r="B72" s="4"/>
      <c r="C72" s="3"/>
      <c r="D72" s="4"/>
      <c r="E72" s="10"/>
      <c r="F72" s="4"/>
      <c r="G72" s="4" t="s">
        <v>181</v>
      </c>
      <c r="H72" s="3"/>
      <c r="I72" s="3" t="s">
        <v>147</v>
      </c>
      <c r="J72" s="4" t="s">
        <v>145</v>
      </c>
      <c r="K72" s="3"/>
      <c r="L72" s="3" t="s">
        <v>154</v>
      </c>
      <c r="M72" s="3"/>
    </row>
    <row r="73" spans="1:13" ht="12.75">
      <c r="A73" s="5"/>
      <c r="B73" s="7"/>
      <c r="C73" s="5"/>
      <c r="D73" s="7"/>
      <c r="E73" s="9"/>
      <c r="F73" s="7"/>
      <c r="G73" s="4" t="s">
        <v>182</v>
      </c>
      <c r="H73" s="5"/>
      <c r="I73" s="5"/>
      <c r="J73" s="7"/>
      <c r="K73" s="5"/>
      <c r="L73" s="5"/>
      <c r="M73" s="5"/>
    </row>
    <row r="74" spans="1:13" ht="12.75">
      <c r="A74" s="5"/>
      <c r="B74" s="7"/>
      <c r="C74" s="5"/>
      <c r="D74" s="7"/>
      <c r="E74" s="9"/>
      <c r="F74" s="7"/>
      <c r="G74" s="4"/>
      <c r="H74" s="5"/>
      <c r="I74" s="5"/>
      <c r="J74" s="7"/>
      <c r="K74" s="5"/>
      <c r="L74" s="5"/>
      <c r="M74" s="5"/>
    </row>
    <row r="75" spans="1:13" ht="12.75">
      <c r="A75" s="5" t="s">
        <v>108</v>
      </c>
      <c r="B75" s="7"/>
      <c r="C75" s="5"/>
      <c r="D75" s="7"/>
      <c r="E75" s="9"/>
      <c r="F75" s="7"/>
      <c r="G75" s="7">
        <v>1982.13</v>
      </c>
      <c r="H75" s="5" t="s">
        <v>152</v>
      </c>
      <c r="I75" s="5">
        <f>G75/G196*100</f>
        <v>0.370690341167035</v>
      </c>
      <c r="J75" s="7">
        <f>I75*J6</f>
        <v>485.6043469288158</v>
      </c>
      <c r="K75" s="5" t="s">
        <v>152</v>
      </c>
      <c r="L75" s="7">
        <f aca="true" t="shared" si="6" ref="L75:L95">G75+J75</f>
        <v>2467.7343469288157</v>
      </c>
      <c r="M75" s="5" t="s">
        <v>152</v>
      </c>
    </row>
    <row r="76" spans="1:13" ht="12.75">
      <c r="A76" s="5" t="s">
        <v>109</v>
      </c>
      <c r="B76" s="7"/>
      <c r="C76" s="5"/>
      <c r="D76" s="7"/>
      <c r="E76" s="9"/>
      <c r="F76" s="7"/>
      <c r="G76" s="7">
        <v>1594.35</v>
      </c>
      <c r="H76" s="5" t="s">
        <v>152</v>
      </c>
      <c r="I76" s="5">
        <f>G76/G196*100</f>
        <v>0.2981692146527534</v>
      </c>
      <c r="J76" s="7">
        <f>I76*J6</f>
        <v>390.601671195107</v>
      </c>
      <c r="K76" s="5" t="s">
        <v>152</v>
      </c>
      <c r="L76" s="7">
        <f t="shared" si="6"/>
        <v>1984.9516711951069</v>
      </c>
      <c r="M76" s="5" t="s">
        <v>152</v>
      </c>
    </row>
    <row r="77" spans="1:13" ht="12.75">
      <c r="A77" s="5" t="s">
        <v>51</v>
      </c>
      <c r="B77" s="7">
        <v>4756</v>
      </c>
      <c r="C77" s="5"/>
      <c r="D77" s="7">
        <v>1213.08</v>
      </c>
      <c r="E77" s="9">
        <f>D77/E6*100</f>
        <v>0.27094461413040444</v>
      </c>
      <c r="F77" s="7">
        <f>E77*F6</f>
        <v>430.80193646734307</v>
      </c>
      <c r="G77" s="7">
        <v>1197.2</v>
      </c>
      <c r="H77" s="5" t="s">
        <v>152</v>
      </c>
      <c r="I77" s="13">
        <f>G77/G196*100</f>
        <v>0.22389574671952608</v>
      </c>
      <c r="J77" s="7">
        <f>I77*J6</f>
        <v>293.3034282025792</v>
      </c>
      <c r="K77" s="5" t="s">
        <v>152</v>
      </c>
      <c r="L77" s="7">
        <f t="shared" si="6"/>
        <v>1490.5034282025792</v>
      </c>
      <c r="M77" s="5" t="s">
        <v>152</v>
      </c>
    </row>
    <row r="78" spans="1:13" ht="12.75">
      <c r="A78" s="5" t="s">
        <v>11</v>
      </c>
      <c r="B78" s="7">
        <v>428</v>
      </c>
      <c r="C78" s="5"/>
      <c r="D78" s="7">
        <v>374.55</v>
      </c>
      <c r="E78" s="9">
        <f>D78/E6*100</f>
        <v>0.08365672933569343</v>
      </c>
      <c r="F78" s="7">
        <f>E78*F6</f>
        <v>133.01419964375256</v>
      </c>
      <c r="G78" s="7">
        <v>322.91</v>
      </c>
      <c r="H78" s="5" t="s">
        <v>152</v>
      </c>
      <c r="I78" s="5">
        <f>G78/G196*100</f>
        <v>0.06038938821684111</v>
      </c>
      <c r="J78" s="7">
        <f>I78*J6</f>
        <v>79.11009856406186</v>
      </c>
      <c r="K78" s="5" t="s">
        <v>152</v>
      </c>
      <c r="L78" s="7">
        <f t="shared" si="6"/>
        <v>402.02009856406187</v>
      </c>
      <c r="M78" s="5" t="s">
        <v>152</v>
      </c>
    </row>
    <row r="79" spans="1:13" ht="12.75">
      <c r="A79" s="5" t="s">
        <v>110</v>
      </c>
      <c r="B79" s="5">
        <v>0</v>
      </c>
      <c r="C79" s="5"/>
      <c r="D79" s="7">
        <v>166.33</v>
      </c>
      <c r="E79" s="9">
        <f>D79/E6*100</f>
        <v>0.03715024373356264</v>
      </c>
      <c r="F79" s="7">
        <f>E79*F6</f>
        <v>59.0688875363646</v>
      </c>
      <c r="G79" s="7">
        <v>209.03</v>
      </c>
      <c r="H79" s="5" t="s">
        <v>152</v>
      </c>
      <c r="I79" s="5">
        <f>G79/G196*100</f>
        <v>0.039091987919130086</v>
      </c>
      <c r="J79" s="7">
        <f>I79*J6</f>
        <v>51.21050417406041</v>
      </c>
      <c r="K79" s="5" t="s">
        <v>152</v>
      </c>
      <c r="L79" s="7">
        <f t="shared" si="6"/>
        <v>260.2405041740604</v>
      </c>
      <c r="M79" s="5" t="s">
        <v>152</v>
      </c>
    </row>
    <row r="80" spans="1:13" ht="12.75">
      <c r="A80" s="5" t="s">
        <v>19</v>
      </c>
      <c r="B80" s="7">
        <v>306</v>
      </c>
      <c r="C80" s="5"/>
      <c r="D80" s="7">
        <v>375.14</v>
      </c>
      <c r="E80" s="9">
        <f>D80/E6*100</f>
        <v>0.0837885073901803</v>
      </c>
      <c r="F80" s="7">
        <f>E80*F6</f>
        <v>133.22372675038667</v>
      </c>
      <c r="G80" s="7">
        <v>240.02</v>
      </c>
      <c r="H80" s="5" t="s">
        <v>152</v>
      </c>
      <c r="I80" s="5">
        <f>G80/G196*100</f>
        <v>0.04488761871668949</v>
      </c>
      <c r="J80" s="7">
        <f>I80*J6</f>
        <v>58.80278051886323</v>
      </c>
      <c r="K80" s="5" t="s">
        <v>152</v>
      </c>
      <c r="L80" s="7">
        <f t="shared" si="6"/>
        <v>298.8227805188632</v>
      </c>
      <c r="M80" s="5" t="s">
        <v>152</v>
      </c>
    </row>
    <row r="81" spans="1:13" ht="12.75">
      <c r="A81" s="5" t="s">
        <v>189</v>
      </c>
      <c r="B81" s="7"/>
      <c r="C81" s="5"/>
      <c r="D81" s="7"/>
      <c r="E81" s="9"/>
      <c r="F81" s="7"/>
      <c r="G81" s="7">
        <v>200</v>
      </c>
      <c r="H81" s="5" t="s">
        <v>152</v>
      </c>
      <c r="I81" s="13">
        <f>G81/G196*100</f>
        <v>0.03740323199457502</v>
      </c>
      <c r="J81" s="7">
        <f>I81*J6</f>
        <v>48.99823391289328</v>
      </c>
      <c r="K81" s="5" t="s">
        <v>152</v>
      </c>
      <c r="L81" s="7">
        <f t="shared" si="6"/>
        <v>248.99823391289328</v>
      </c>
      <c r="M81" s="5" t="s">
        <v>152</v>
      </c>
    </row>
    <row r="82" spans="1:13" ht="12.75">
      <c r="A82" s="5" t="s">
        <v>29</v>
      </c>
      <c r="B82" s="7">
        <v>1032</v>
      </c>
      <c r="C82" s="5"/>
      <c r="D82" s="7">
        <v>801.74</v>
      </c>
      <c r="E82" s="9">
        <f>D82/E6*100</f>
        <v>0.1790707413632328</v>
      </c>
      <c r="F82" s="7">
        <f>E82*F6</f>
        <v>284.72247876754017</v>
      </c>
      <c r="G82" s="7">
        <v>1246.21</v>
      </c>
      <c r="H82" s="5" t="s">
        <v>152</v>
      </c>
      <c r="I82" s="5">
        <f>G82/G196*100</f>
        <v>0.23306140871979672</v>
      </c>
      <c r="J82" s="7">
        <f>I82*J6</f>
        <v>305.3104454229337</v>
      </c>
      <c r="K82" s="5" t="s">
        <v>152</v>
      </c>
      <c r="L82" s="7">
        <f t="shared" si="6"/>
        <v>1551.5204454229338</v>
      </c>
      <c r="M82" s="5" t="s">
        <v>152</v>
      </c>
    </row>
    <row r="83" spans="1:13" ht="12.75">
      <c r="A83" s="5" t="s">
        <v>111</v>
      </c>
      <c r="B83" s="7">
        <v>200</v>
      </c>
      <c r="C83" s="5"/>
      <c r="D83" s="7">
        <v>1149.66</v>
      </c>
      <c r="E83" s="9">
        <f>D83/E6*100</f>
        <v>0.256779590036239</v>
      </c>
      <c r="F83" s="7">
        <f>E83*F6</f>
        <v>408.27954815762</v>
      </c>
      <c r="G83" s="7">
        <v>2318</v>
      </c>
      <c r="H83" s="5" t="s">
        <v>152</v>
      </c>
      <c r="I83" s="13">
        <f>G83/G196*100</f>
        <v>0.4335034588171246</v>
      </c>
      <c r="J83" s="7">
        <f>I83*J6</f>
        <v>567.8895310504332</v>
      </c>
      <c r="K83" s="5" t="s">
        <v>152</v>
      </c>
      <c r="L83" s="7">
        <f t="shared" si="6"/>
        <v>2885.889531050433</v>
      </c>
      <c r="M83" s="5" t="s">
        <v>152</v>
      </c>
    </row>
    <row r="84" spans="1:13" ht="12.75">
      <c r="A84" s="5" t="s">
        <v>53</v>
      </c>
      <c r="B84" s="7">
        <v>4298</v>
      </c>
      <c r="C84" s="5"/>
      <c r="D84" s="7">
        <v>4792.5</v>
      </c>
      <c r="E84" s="9">
        <f>D84/E6*100</f>
        <v>1.0704175019124569</v>
      </c>
      <c r="F84" s="7">
        <f>E84*F6</f>
        <v>1701.9638280408064</v>
      </c>
      <c r="G84" s="7">
        <v>6011.24</v>
      </c>
      <c r="H84" s="5" t="s">
        <v>152</v>
      </c>
      <c r="I84" s="13">
        <f>G84/G196*100</f>
        <v>1.124199021475346</v>
      </c>
      <c r="J84" s="7">
        <f>I84*J6</f>
        <v>1472.700718132703</v>
      </c>
      <c r="K84" s="5" t="s">
        <v>152</v>
      </c>
      <c r="L84" s="7">
        <f t="shared" si="6"/>
        <v>7483.940718132702</v>
      </c>
      <c r="M84" s="5" t="s">
        <v>152</v>
      </c>
    </row>
    <row r="85" spans="1:13" ht="12.75">
      <c r="A85" s="5" t="s">
        <v>167</v>
      </c>
      <c r="B85" s="7"/>
      <c r="C85" s="5"/>
      <c r="D85" s="7"/>
      <c r="E85" s="9"/>
      <c r="F85" s="7"/>
      <c r="G85" s="7">
        <v>158.57</v>
      </c>
      <c r="H85" s="5" t="s">
        <v>152</v>
      </c>
      <c r="I85" s="5">
        <f>G85/G196*100</f>
        <v>0.02965515248689881</v>
      </c>
      <c r="J85" s="7">
        <f>I85*J6</f>
        <v>38.84824975783744</v>
      </c>
      <c r="K85" s="5" t="s">
        <v>152</v>
      </c>
      <c r="L85" s="7">
        <f t="shared" si="6"/>
        <v>197.41824975783743</v>
      </c>
      <c r="M85" s="5" t="s">
        <v>152</v>
      </c>
    </row>
    <row r="86" spans="1:13" ht="12.75">
      <c r="A86" s="5" t="s">
        <v>59</v>
      </c>
      <c r="B86" s="7">
        <v>12143</v>
      </c>
      <c r="C86" s="5"/>
      <c r="D86" s="7">
        <v>8506.54</v>
      </c>
      <c r="E86" s="9">
        <f>D86/E6*100</f>
        <v>1.8999581213809895</v>
      </c>
      <c r="F86" s="7">
        <f>E86*F6</f>
        <v>3020.9334129957733</v>
      </c>
      <c r="G86" s="7">
        <v>13151.2</v>
      </c>
      <c r="H86" s="5" t="s">
        <v>152</v>
      </c>
      <c r="I86" s="5">
        <f>G86/G196*100</f>
        <v>2.459486923035276</v>
      </c>
      <c r="J86" s="7">
        <f>I86*J6</f>
        <v>3221.9278691762115</v>
      </c>
      <c r="K86" s="5" t="s">
        <v>152</v>
      </c>
      <c r="L86" s="7">
        <f t="shared" si="6"/>
        <v>16373.127869176213</v>
      </c>
      <c r="M86" s="5" t="s">
        <v>152</v>
      </c>
    </row>
    <row r="87" spans="1:13" ht="12.75">
      <c r="A87" s="5" t="s">
        <v>89</v>
      </c>
      <c r="B87" s="7">
        <v>18965</v>
      </c>
      <c r="C87" s="5"/>
      <c r="D87" s="7">
        <v>13778.89</v>
      </c>
      <c r="E87" s="9">
        <f>D87/E6*100</f>
        <v>3.077551385065526</v>
      </c>
      <c r="F87" s="7">
        <f>E87*F6</f>
        <v>4893.306702254186</v>
      </c>
      <c r="G87" s="7">
        <v>17484.85</v>
      </c>
      <c r="H87" s="5" t="s">
        <v>152</v>
      </c>
      <c r="I87" s="5">
        <f>G87/G196*100</f>
        <v>3.2699495047017253</v>
      </c>
      <c r="J87" s="7">
        <f>I87*J6</f>
        <v>4283.63385115926</v>
      </c>
      <c r="K87" s="5" t="s">
        <v>152</v>
      </c>
      <c r="L87" s="7">
        <f t="shared" si="6"/>
        <v>21768.48385115926</v>
      </c>
      <c r="M87" s="5" t="s">
        <v>152</v>
      </c>
    </row>
    <row r="88" spans="1:13" ht="12.75">
      <c r="A88" s="5" t="s">
        <v>65</v>
      </c>
      <c r="B88" s="7">
        <v>17191</v>
      </c>
      <c r="C88" s="5"/>
      <c r="D88" s="7">
        <v>12771.63</v>
      </c>
      <c r="E88" s="9">
        <f>D88/E6*100</f>
        <v>2.8525772102139157</v>
      </c>
      <c r="F88" s="7">
        <f>E88*F6</f>
        <v>4535.597764240126</v>
      </c>
      <c r="G88" s="7">
        <v>14738.35</v>
      </c>
      <c r="H88" s="5" t="s">
        <v>152</v>
      </c>
      <c r="I88" s="5">
        <f>G88/G196*100</f>
        <v>2.756309621336224</v>
      </c>
      <c r="J88" s="7">
        <f>I88*J6</f>
        <v>3610.7656039504536</v>
      </c>
      <c r="K88" s="5" t="s">
        <v>152</v>
      </c>
      <c r="L88" s="7">
        <f t="shared" si="6"/>
        <v>18349.115603950453</v>
      </c>
      <c r="M88" s="5" t="s">
        <v>152</v>
      </c>
    </row>
    <row r="89" spans="1:13" ht="12.75">
      <c r="A89" s="5" t="s">
        <v>28</v>
      </c>
      <c r="B89" s="7">
        <v>1187</v>
      </c>
      <c r="C89" s="5"/>
      <c r="D89" s="7">
        <v>1680.07</v>
      </c>
      <c r="E89" s="9">
        <f>D89/E6*100</f>
        <v>0.3752480610199398</v>
      </c>
      <c r="F89" s="7">
        <f>E89*F6</f>
        <v>596.6444170217043</v>
      </c>
      <c r="G89" s="7">
        <v>2074.38</v>
      </c>
      <c r="H89" s="5" t="s">
        <v>152</v>
      </c>
      <c r="I89" s="5">
        <f>G89/G196*100</f>
        <v>0.38794258192453274</v>
      </c>
      <c r="J89" s="7">
        <f>I89*J6</f>
        <v>508.2047823211379</v>
      </c>
      <c r="K89" s="5" t="s">
        <v>152</v>
      </c>
      <c r="L89" s="7">
        <f t="shared" si="6"/>
        <v>2582.584782321138</v>
      </c>
      <c r="M89" s="5" t="s">
        <v>152</v>
      </c>
    </row>
    <row r="90" spans="1:13" ht="12.75">
      <c r="A90" s="5" t="s">
        <v>168</v>
      </c>
      <c r="B90" s="7"/>
      <c r="C90" s="5"/>
      <c r="D90" s="7"/>
      <c r="E90" s="9"/>
      <c r="F90" s="7"/>
      <c r="G90" s="7">
        <v>136.23</v>
      </c>
      <c r="H90" s="5" t="s">
        <v>152</v>
      </c>
      <c r="I90" s="5">
        <f>G90/G196*100</f>
        <v>0.025477211473104774</v>
      </c>
      <c r="J90" s="7">
        <f>I90*J6</f>
        <v>33.375147029767255</v>
      </c>
      <c r="K90" s="5" t="s">
        <v>152</v>
      </c>
      <c r="L90" s="7">
        <f t="shared" si="6"/>
        <v>169.60514702976724</v>
      </c>
      <c r="M90" s="5" t="s">
        <v>152</v>
      </c>
    </row>
    <row r="91" spans="1:13" ht="12.75">
      <c r="A91" s="5" t="s">
        <v>112</v>
      </c>
      <c r="B91" s="7">
        <v>200</v>
      </c>
      <c r="C91" s="5"/>
      <c r="D91" s="7">
        <v>155.56</v>
      </c>
      <c r="E91" s="9">
        <f>D91/E6*100</f>
        <v>0.03474473585759036</v>
      </c>
      <c r="F91" s="7">
        <f>E91*F6</f>
        <v>55.24413001356867</v>
      </c>
      <c r="G91" s="7">
        <v>147.76</v>
      </c>
      <c r="H91" s="5" t="s">
        <v>152</v>
      </c>
      <c r="I91" s="5">
        <f>G91/G196*100</f>
        <v>0.027633507797592025</v>
      </c>
      <c r="J91" s="7">
        <f>I91*J6</f>
        <v>36.199895214845554</v>
      </c>
      <c r="K91" s="5" t="s">
        <v>152</v>
      </c>
      <c r="L91" s="7">
        <f t="shared" si="6"/>
        <v>183.95989521484555</v>
      </c>
      <c r="M91" s="5" t="s">
        <v>152</v>
      </c>
    </row>
    <row r="92" spans="1:13" ht="12.75">
      <c r="A92" s="5" t="s">
        <v>187</v>
      </c>
      <c r="B92" s="7"/>
      <c r="C92" s="5"/>
      <c r="D92" s="7"/>
      <c r="E92" s="9"/>
      <c r="F92" s="7"/>
      <c r="G92" s="7">
        <v>200</v>
      </c>
      <c r="H92" s="5" t="s">
        <v>152</v>
      </c>
      <c r="I92" s="13">
        <f>G92/G196*100</f>
        <v>0.03740323199457502</v>
      </c>
      <c r="J92" s="7">
        <f>I92*J6</f>
        <v>48.99823391289328</v>
      </c>
      <c r="K92" s="5" t="s">
        <v>152</v>
      </c>
      <c r="L92" s="7">
        <f t="shared" si="6"/>
        <v>248.99823391289328</v>
      </c>
      <c r="M92" s="5" t="s">
        <v>152</v>
      </c>
    </row>
    <row r="93" spans="1:13" ht="12.75">
      <c r="A93" s="5" t="s">
        <v>169</v>
      </c>
      <c r="B93" s="7"/>
      <c r="C93" s="5"/>
      <c r="D93" s="7"/>
      <c r="E93" s="9"/>
      <c r="F93" s="7"/>
      <c r="G93" s="7">
        <v>1245.49</v>
      </c>
      <c r="H93" s="5" t="s">
        <v>152</v>
      </c>
      <c r="I93" s="5">
        <f>G93/G196*100</f>
        <v>0.23292675708461624</v>
      </c>
      <c r="J93" s="7">
        <f>I93*J6</f>
        <v>305.1340517808473</v>
      </c>
      <c r="K93" s="5" t="s">
        <v>152</v>
      </c>
      <c r="L93" s="7">
        <f t="shared" si="6"/>
        <v>1550.6240517808474</v>
      </c>
      <c r="M93" s="5" t="s">
        <v>152</v>
      </c>
    </row>
    <row r="94" spans="1:13" ht="12.75">
      <c r="A94" s="5" t="s">
        <v>30</v>
      </c>
      <c r="B94" s="7">
        <v>1264</v>
      </c>
      <c r="C94" s="5"/>
      <c r="D94" s="7">
        <v>1008.76</v>
      </c>
      <c r="E94" s="9">
        <f>D94/E6*100</f>
        <v>0.22530920380369537</v>
      </c>
      <c r="F94" s="7">
        <f>E94*F6</f>
        <v>358.24163404787566</v>
      </c>
      <c r="G94" s="7">
        <v>506.7</v>
      </c>
      <c r="H94" s="5" t="s">
        <v>152</v>
      </c>
      <c r="I94" s="5">
        <f>G94/G196*100</f>
        <v>0.09476108825825583</v>
      </c>
      <c r="J94" s="7">
        <f>I94*J6</f>
        <v>124.13702561831514</v>
      </c>
      <c r="K94" s="5" t="s">
        <v>152</v>
      </c>
      <c r="L94" s="7">
        <f t="shared" si="6"/>
        <v>630.8370256183151</v>
      </c>
      <c r="M94" s="5" t="s">
        <v>152</v>
      </c>
    </row>
    <row r="95" spans="1:13" ht="12.75">
      <c r="A95" s="5" t="s">
        <v>114</v>
      </c>
      <c r="B95" s="7">
        <v>4847</v>
      </c>
      <c r="C95" s="5"/>
      <c r="D95" s="7">
        <v>2792.34</v>
      </c>
      <c r="E95" s="9">
        <f>D95/E6*100</f>
        <v>0.6236764960438665</v>
      </c>
      <c r="F95" s="7">
        <f>E95*F6</f>
        <v>991.6456287097478</v>
      </c>
      <c r="G95" s="7">
        <v>3618.28</v>
      </c>
      <c r="H95" s="5" t="s">
        <v>152</v>
      </c>
      <c r="I95" s="5">
        <f>G95/G196*100</f>
        <v>0.6766768313066547</v>
      </c>
      <c r="J95" s="7">
        <f>I95*J6</f>
        <v>886.4466490117177</v>
      </c>
      <c r="K95" s="5" t="s">
        <v>152</v>
      </c>
      <c r="L95" s="7">
        <f t="shared" si="6"/>
        <v>4504.726649011718</v>
      </c>
      <c r="M95" s="5" t="s">
        <v>152</v>
      </c>
    </row>
    <row r="96" spans="1:13" ht="12.75">
      <c r="A96" s="5" t="s">
        <v>71</v>
      </c>
      <c r="B96" s="7">
        <v>111</v>
      </c>
      <c r="C96" s="5"/>
      <c r="D96" s="7">
        <v>125.65</v>
      </c>
      <c r="E96" s="9">
        <f>D96/E6*100</f>
        <v>0.028064258553009955</v>
      </c>
      <c r="F96" s="7">
        <f>E96*F6</f>
        <v>44.62217109928583</v>
      </c>
      <c r="G96" s="7">
        <v>129.74</v>
      </c>
      <c r="H96" s="5" t="s">
        <v>152</v>
      </c>
      <c r="I96" s="5">
        <f>G96/G196*100</f>
        <v>0.02426347659488082</v>
      </c>
      <c r="J96" s="7">
        <f>I96*J6</f>
        <v>31.785154339293875</v>
      </c>
      <c r="K96" s="5" t="s">
        <v>152</v>
      </c>
      <c r="L96" s="7">
        <f aca="true" t="shared" si="7" ref="L96:L102">G96+J96</f>
        <v>161.5251543392939</v>
      </c>
      <c r="M96" s="5" t="s">
        <v>152</v>
      </c>
    </row>
    <row r="97" spans="1:13" ht="12.75">
      <c r="A97" s="5" t="s">
        <v>113</v>
      </c>
      <c r="B97" s="7">
        <v>8324</v>
      </c>
      <c r="C97" s="5"/>
      <c r="D97" s="7">
        <v>5672.62</v>
      </c>
      <c r="E97" s="9">
        <f>D97/E6*100</f>
        <v>1.266994622785319</v>
      </c>
      <c r="F97" s="7">
        <f>E97*F6</f>
        <v>2014.5214502286574</v>
      </c>
      <c r="G97" s="7">
        <v>4351.12</v>
      </c>
      <c r="H97" s="5" t="s">
        <v>152</v>
      </c>
      <c r="I97" s="5">
        <f>G97/G196*100</f>
        <v>0.8137297539811764</v>
      </c>
      <c r="J97" s="7">
        <f>I97*J6</f>
        <v>1065.985977715341</v>
      </c>
      <c r="K97" s="5" t="s">
        <v>152</v>
      </c>
      <c r="L97" s="7">
        <f t="shared" si="7"/>
        <v>5417.1059777153405</v>
      </c>
      <c r="M97" s="5" t="s">
        <v>152</v>
      </c>
    </row>
    <row r="98" spans="1:13" ht="12.75">
      <c r="A98" s="5" t="s">
        <v>170</v>
      </c>
      <c r="B98" s="7"/>
      <c r="C98" s="5"/>
      <c r="D98" s="7"/>
      <c r="E98" s="9"/>
      <c r="F98" s="7"/>
      <c r="G98" s="7">
        <v>467.06</v>
      </c>
      <c r="H98" s="5" t="s">
        <v>152</v>
      </c>
      <c r="I98" s="5">
        <f>G98/G196*100</f>
        <v>0.08734776767693106</v>
      </c>
      <c r="J98" s="7">
        <f>I98*J6</f>
        <v>114.42557565677969</v>
      </c>
      <c r="K98" s="5" t="s">
        <v>152</v>
      </c>
      <c r="L98" s="7">
        <f t="shared" si="7"/>
        <v>581.4855756567797</v>
      </c>
      <c r="M98" s="5" t="s">
        <v>152</v>
      </c>
    </row>
    <row r="99" spans="1:13" ht="12.75">
      <c r="A99" s="5" t="s">
        <v>115</v>
      </c>
      <c r="B99" s="5">
        <v>249.73</v>
      </c>
      <c r="C99" s="5"/>
      <c r="D99" s="7">
        <v>0</v>
      </c>
      <c r="E99" s="9">
        <f>D99/E6*100</f>
        <v>0</v>
      </c>
      <c r="F99" s="7">
        <f>E99*F6</f>
        <v>0</v>
      </c>
      <c r="G99" s="7">
        <v>618.07</v>
      </c>
      <c r="H99" s="5" t="s">
        <v>152</v>
      </c>
      <c r="I99" s="5">
        <f>G99/G196*100</f>
        <v>0.11558907799443495</v>
      </c>
      <c r="J99" s="7">
        <f>I99*J6</f>
        <v>151.42169217270978</v>
      </c>
      <c r="K99" s="5" t="s">
        <v>152</v>
      </c>
      <c r="L99" s="7">
        <f t="shared" si="7"/>
        <v>769.4916921727098</v>
      </c>
      <c r="M99" s="5" t="s">
        <v>152</v>
      </c>
    </row>
    <row r="100" spans="1:13" ht="12.75">
      <c r="A100" s="5" t="s">
        <v>61</v>
      </c>
      <c r="B100" s="7">
        <v>8081</v>
      </c>
      <c r="C100" s="5"/>
      <c r="D100" s="7">
        <v>6521.03</v>
      </c>
      <c r="E100" s="9">
        <f>D100/E6*100</f>
        <v>1.4564892316110984</v>
      </c>
      <c r="F100" s="7">
        <f>E100*F6</f>
        <v>2315.8178782616465</v>
      </c>
      <c r="G100" s="7">
        <v>7226.82</v>
      </c>
      <c r="H100" s="5" t="s">
        <v>152</v>
      </c>
      <c r="I100" s="5">
        <f>G100/G196*100</f>
        <v>1.3515321252151733</v>
      </c>
      <c r="J100" s="7">
        <f>I100*J6</f>
        <v>1770.507084031877</v>
      </c>
      <c r="K100" s="5" t="s">
        <v>152</v>
      </c>
      <c r="L100" s="7">
        <f t="shared" si="7"/>
        <v>8997.327084031876</v>
      </c>
      <c r="M100" s="5" t="s">
        <v>152</v>
      </c>
    </row>
    <row r="101" spans="1:13" ht="12.75">
      <c r="A101" s="5" t="s">
        <v>116</v>
      </c>
      <c r="B101" s="7">
        <v>843</v>
      </c>
      <c r="C101" s="5"/>
      <c r="D101" s="7">
        <v>753.88</v>
      </c>
      <c r="E101" s="9">
        <f>D101/E6*100</f>
        <v>0.16838108426536524</v>
      </c>
      <c r="F101" s="7">
        <f>E101*F6</f>
        <v>267.72592398193075</v>
      </c>
      <c r="G101" s="7">
        <v>1205.13</v>
      </c>
      <c r="H101" s="5" t="s">
        <v>152</v>
      </c>
      <c r="I101" s="5">
        <f>G101/G196*100</f>
        <v>0.22537878486811103</v>
      </c>
      <c r="J101" s="7">
        <f>I101*J6</f>
        <v>295.24620817722547</v>
      </c>
      <c r="K101" s="5" t="s">
        <v>152</v>
      </c>
      <c r="L101" s="7">
        <f t="shared" si="7"/>
        <v>1500.3762081772256</v>
      </c>
      <c r="M101" s="5" t="s">
        <v>152</v>
      </c>
    </row>
    <row r="102" spans="1:13" ht="12.75">
      <c r="A102" s="5" t="s">
        <v>117</v>
      </c>
      <c r="B102" s="7">
        <v>1965</v>
      </c>
      <c r="C102" s="5"/>
      <c r="D102" s="7">
        <v>3395.73</v>
      </c>
      <c r="E102" s="9">
        <f>D102/E6*100</f>
        <v>0.7584452423096897</v>
      </c>
      <c r="F102" s="7">
        <f>E102*F6</f>
        <v>1205.9279352724066</v>
      </c>
      <c r="G102" s="7">
        <v>2598.75</v>
      </c>
      <c r="H102" s="5" t="s">
        <v>152</v>
      </c>
      <c r="I102" s="5">
        <f>G102/G196*100</f>
        <v>0.48600824572950924</v>
      </c>
      <c r="J102" s="7">
        <f>I102*J6</f>
        <v>636.6708019056571</v>
      </c>
      <c r="K102" s="5" t="s">
        <v>152</v>
      </c>
      <c r="L102" s="7">
        <f t="shared" si="7"/>
        <v>3235.420801905657</v>
      </c>
      <c r="M102" s="5" t="s">
        <v>152</v>
      </c>
    </row>
    <row r="103" spans="1:13" ht="12.75">
      <c r="A103" s="5" t="s">
        <v>171</v>
      </c>
      <c r="B103" s="5"/>
      <c r="C103" s="5"/>
      <c r="D103" s="7"/>
      <c r="E103" s="9"/>
      <c r="F103" s="7"/>
      <c r="G103" s="7">
        <v>495.89</v>
      </c>
      <c r="H103" s="5" t="s">
        <v>152</v>
      </c>
      <c r="I103" s="5">
        <f>G103/G196*100</f>
        <v>0.09273944356894905</v>
      </c>
      <c r="J103" s="7">
        <f>I103*J6</f>
        <v>121.48867107532325</v>
      </c>
      <c r="K103" s="5" t="s">
        <v>152</v>
      </c>
      <c r="L103" s="7">
        <f>G103+J103</f>
        <v>617.3786710753233</v>
      </c>
      <c r="M103" s="5" t="s">
        <v>152</v>
      </c>
    </row>
    <row r="104" spans="1:13" ht="12.75">
      <c r="A104" s="5" t="s">
        <v>5</v>
      </c>
      <c r="B104" s="7">
        <v>573</v>
      </c>
      <c r="C104" s="5"/>
      <c r="D104" s="7">
        <v>208.22</v>
      </c>
      <c r="E104" s="9">
        <f>D104/E6*100</f>
        <v>0.04650648560213078</v>
      </c>
      <c r="F104" s="7">
        <f>E104*F6</f>
        <v>73.94531210738795</v>
      </c>
      <c r="G104" s="7">
        <v>164.34</v>
      </c>
      <c r="H104" s="5" t="s">
        <v>152</v>
      </c>
      <c r="I104" s="5">
        <f>G104/G196*100</f>
        <v>0.0307342357299423</v>
      </c>
      <c r="J104" s="7">
        <f>I104*J6</f>
        <v>40.261848806224414</v>
      </c>
      <c r="K104" s="5" t="s">
        <v>152</v>
      </c>
      <c r="L104" s="7">
        <f>G104+J104</f>
        <v>204.6018488062244</v>
      </c>
      <c r="M104" s="5" t="s">
        <v>152</v>
      </c>
    </row>
    <row r="105" spans="1:13" ht="12.75">
      <c r="A105" s="5" t="s">
        <v>118</v>
      </c>
      <c r="B105" s="7">
        <v>590</v>
      </c>
      <c r="C105" s="5"/>
      <c r="D105" s="7">
        <v>904.66</v>
      </c>
      <c r="E105" s="9">
        <f>D105/E6*100</f>
        <v>0.20205819452897722</v>
      </c>
      <c r="F105" s="7">
        <f>E105*F6</f>
        <v>321.2725293010738</v>
      </c>
      <c r="G105" s="7">
        <v>1470.37</v>
      </c>
      <c r="H105" s="5" t="s">
        <v>152</v>
      </c>
      <c r="I105" s="5">
        <f>G105/G196*100</f>
        <v>0.2749829511393164</v>
      </c>
      <c r="J105" s="7">
        <f>I105*J6</f>
        <v>360.2276659925045</v>
      </c>
      <c r="K105" s="5" t="s">
        <v>152</v>
      </c>
      <c r="L105" s="7">
        <f>G105+J105</f>
        <v>1830.5976659925045</v>
      </c>
      <c r="M105" s="5" t="s">
        <v>152</v>
      </c>
    </row>
    <row r="106" spans="1:13" ht="12.75">
      <c r="A106" s="3" t="s">
        <v>0</v>
      </c>
      <c r="B106" s="4"/>
      <c r="C106" s="3"/>
      <c r="D106" s="4"/>
      <c r="E106" s="10"/>
      <c r="F106" s="4"/>
      <c r="G106" s="4" t="s">
        <v>151</v>
      </c>
      <c r="H106" s="3"/>
      <c r="I106" s="3" t="s">
        <v>149</v>
      </c>
      <c r="J106" s="4" t="s">
        <v>151</v>
      </c>
      <c r="K106" s="3"/>
      <c r="L106" s="3" t="s">
        <v>153</v>
      </c>
      <c r="M106" s="3"/>
    </row>
    <row r="107" spans="1:13" ht="12.75">
      <c r="A107" s="3"/>
      <c r="B107" s="4"/>
      <c r="C107" s="3"/>
      <c r="D107" s="4"/>
      <c r="E107" s="10"/>
      <c r="F107" s="4"/>
      <c r="G107" s="4" t="s">
        <v>181</v>
      </c>
      <c r="H107" s="3"/>
      <c r="I107" s="3" t="s">
        <v>147</v>
      </c>
      <c r="J107" s="4" t="s">
        <v>145</v>
      </c>
      <c r="K107" s="3"/>
      <c r="L107" s="3" t="s">
        <v>154</v>
      </c>
      <c r="M107" s="3"/>
    </row>
    <row r="108" spans="1:13" ht="12.75">
      <c r="A108" s="5"/>
      <c r="B108" s="7"/>
      <c r="C108" s="5"/>
      <c r="D108" s="7"/>
      <c r="E108" s="9"/>
      <c r="F108" s="7"/>
      <c r="G108" s="4" t="s">
        <v>182</v>
      </c>
      <c r="H108" s="5"/>
      <c r="I108" s="5"/>
      <c r="J108" s="7"/>
      <c r="K108" s="5"/>
      <c r="L108" s="5"/>
      <c r="M108" s="5"/>
    </row>
    <row r="109" spans="1:13" ht="12.75">
      <c r="A109" s="5"/>
      <c r="B109" s="7"/>
      <c r="C109" s="5"/>
      <c r="D109" s="7"/>
      <c r="E109" s="9"/>
      <c r="F109" s="7"/>
      <c r="G109" s="4"/>
      <c r="H109" s="5"/>
      <c r="I109" s="5"/>
      <c r="J109" s="7"/>
      <c r="K109" s="5"/>
      <c r="L109" s="5"/>
      <c r="M109" s="5"/>
    </row>
    <row r="110" spans="1:13" ht="12.75">
      <c r="A110" s="5" t="s">
        <v>119</v>
      </c>
      <c r="B110" s="7">
        <v>200</v>
      </c>
      <c r="C110" s="5"/>
      <c r="D110" s="7">
        <v>229.76</v>
      </c>
      <c r="E110" s="9">
        <f>D110/E6*100</f>
        <v>0.05131750135407534</v>
      </c>
      <c r="F110" s="7">
        <f>E110*F6</f>
        <v>81.59482715297979</v>
      </c>
      <c r="G110" s="7">
        <v>142.71</v>
      </c>
      <c r="H110" s="5" t="s">
        <v>152</v>
      </c>
      <c r="I110" s="5">
        <f>G110/G196*100</f>
        <v>0.02668907618972901</v>
      </c>
      <c r="J110" s="7">
        <f>I110*J6</f>
        <v>34.962689808545</v>
      </c>
      <c r="K110" s="5" t="s">
        <v>152</v>
      </c>
      <c r="L110" s="7">
        <f aca="true" t="shared" si="8" ref="L110:L120">G110+J110</f>
        <v>177.67268980854502</v>
      </c>
      <c r="M110" s="5" t="s">
        <v>152</v>
      </c>
    </row>
    <row r="111" spans="1:13" ht="12.75">
      <c r="A111" s="5" t="s">
        <v>48</v>
      </c>
      <c r="B111" s="7">
        <v>1704</v>
      </c>
      <c r="C111" s="5"/>
      <c r="D111" s="7">
        <v>1345.61</v>
      </c>
      <c r="E111" s="9">
        <f>D111/E6*100</f>
        <v>0.3005455388103122</v>
      </c>
      <c r="F111" s="7">
        <f>E111*F6</f>
        <v>477.8674067083964</v>
      </c>
      <c r="G111" s="7">
        <v>1284.42</v>
      </c>
      <c r="H111" s="5" t="s">
        <v>152</v>
      </c>
      <c r="I111" s="5">
        <f>G111/G196*100</f>
        <v>0.24020729619236028</v>
      </c>
      <c r="J111" s="7">
        <f>I111*J6</f>
        <v>314.671558011992</v>
      </c>
      <c r="K111" s="5" t="s">
        <v>152</v>
      </c>
      <c r="L111" s="7">
        <f t="shared" si="8"/>
        <v>1599.091558011992</v>
      </c>
      <c r="M111" s="5" t="s">
        <v>152</v>
      </c>
    </row>
    <row r="112" spans="1:13" ht="12.75">
      <c r="A112" s="5" t="s">
        <v>120</v>
      </c>
      <c r="B112" s="7">
        <v>1606</v>
      </c>
      <c r="C112" s="5"/>
      <c r="D112" s="7">
        <v>1280.4</v>
      </c>
      <c r="E112" s="9">
        <f>D112/E6*100</f>
        <v>0.28598071349999166</v>
      </c>
      <c r="F112" s="7">
        <f>E112*F6</f>
        <v>454.70933446498674</v>
      </c>
      <c r="G112" s="7">
        <v>2458.19</v>
      </c>
      <c r="H112" s="5" t="s">
        <v>152</v>
      </c>
      <c r="I112" s="5">
        <f>G112/G196*100</f>
        <v>0.45972125428372196</v>
      </c>
      <c r="J112" s="7">
        <f>I112*J6</f>
        <v>602.2348431116758</v>
      </c>
      <c r="K112" s="5" t="s">
        <v>152</v>
      </c>
      <c r="L112" s="7">
        <f t="shared" si="8"/>
        <v>3060.4248431116757</v>
      </c>
      <c r="M112" s="5" t="s">
        <v>152</v>
      </c>
    </row>
    <row r="113" spans="1:13" ht="12.75">
      <c r="A113" s="5" t="s">
        <v>121</v>
      </c>
      <c r="B113" s="7">
        <v>2751.5</v>
      </c>
      <c r="C113" s="5"/>
      <c r="D113" s="7">
        <v>0</v>
      </c>
      <c r="E113" s="9">
        <f>D113/E6*100</f>
        <v>0</v>
      </c>
      <c r="F113" s="7">
        <f>E113*F6</f>
        <v>0</v>
      </c>
      <c r="G113" s="7">
        <v>5225.6</v>
      </c>
      <c r="H113" s="5" t="s">
        <v>152</v>
      </c>
      <c r="I113" s="5">
        <f>G113/G196*100</f>
        <v>0.9772716455542563</v>
      </c>
      <c r="J113" s="7">
        <f>I113*J6</f>
        <v>1280.2258556760758</v>
      </c>
      <c r="K113" s="5" t="s">
        <v>152</v>
      </c>
      <c r="L113" s="7">
        <f t="shared" si="8"/>
        <v>6505.825855676076</v>
      </c>
      <c r="M113" s="5" t="s">
        <v>152</v>
      </c>
    </row>
    <row r="114" spans="1:13" ht="12.75">
      <c r="A114" s="5" t="s">
        <v>63</v>
      </c>
      <c r="B114" s="7">
        <v>6400</v>
      </c>
      <c r="C114" s="5"/>
      <c r="D114" s="7">
        <v>4968.11</v>
      </c>
      <c r="E114" s="9">
        <f>D114/E6*100</f>
        <v>1.1096404580962538</v>
      </c>
      <c r="F114" s="7">
        <f>E114*F6</f>
        <v>1764.3283283730434</v>
      </c>
      <c r="G114" s="7">
        <v>7955.16</v>
      </c>
      <c r="H114" s="5" t="s">
        <v>152</v>
      </c>
      <c r="I114" s="5">
        <f>G114/G196*100</f>
        <v>1.4877434751698173</v>
      </c>
      <c r="J114" s="7">
        <f>I114*J6</f>
        <v>1948.9439524724608</v>
      </c>
      <c r="K114" s="5" t="s">
        <v>152</v>
      </c>
      <c r="L114" s="7">
        <f t="shared" si="8"/>
        <v>9904.10395247246</v>
      </c>
      <c r="M114" s="5" t="s">
        <v>152</v>
      </c>
    </row>
    <row r="115" spans="1:13" ht="12.75">
      <c r="A115" s="5" t="s">
        <v>174</v>
      </c>
      <c r="B115" s="7"/>
      <c r="C115" s="5"/>
      <c r="D115" s="7"/>
      <c r="E115" s="9"/>
      <c r="F115" s="7"/>
      <c r="G115" s="7">
        <v>1100.27</v>
      </c>
      <c r="H115" s="5" t="s">
        <v>152</v>
      </c>
      <c r="I115" s="5">
        <f>G115/G196*100</f>
        <v>0.20576827033335532</v>
      </c>
      <c r="J115" s="7">
        <f>I115*J6</f>
        <v>269.5564341366955</v>
      </c>
      <c r="K115" s="5" t="s">
        <v>152</v>
      </c>
      <c r="L115" s="7">
        <f t="shared" si="8"/>
        <v>1369.8264341366955</v>
      </c>
      <c r="M115" s="5" t="s">
        <v>152</v>
      </c>
    </row>
    <row r="116" spans="1:13" ht="12.75">
      <c r="A116" s="5" t="s">
        <v>16</v>
      </c>
      <c r="B116" s="7">
        <v>697</v>
      </c>
      <c r="C116" s="5"/>
      <c r="D116" s="7">
        <v>531.9</v>
      </c>
      <c r="E116" s="9">
        <f>D116/E6*100</f>
        <v>0.11880126640943889</v>
      </c>
      <c r="F116" s="7">
        <f>E116*F6</f>
        <v>188.89401359100782</v>
      </c>
      <c r="G116" s="7">
        <v>776.99</v>
      </c>
      <c r="H116" s="5" t="s">
        <v>152</v>
      </c>
      <c r="I116" s="5">
        <f>G116/G196*100</f>
        <v>0.14530968613732426</v>
      </c>
      <c r="J116" s="7">
        <f>I116*J6</f>
        <v>190.35568883989478</v>
      </c>
      <c r="K116" s="5" t="s">
        <v>152</v>
      </c>
      <c r="L116" s="7">
        <f t="shared" si="8"/>
        <v>967.3456888398948</v>
      </c>
      <c r="M116" s="5" t="s">
        <v>152</v>
      </c>
    </row>
    <row r="117" spans="1:13" ht="12.75">
      <c r="A117" s="5" t="s">
        <v>122</v>
      </c>
      <c r="B117" s="7">
        <v>6847</v>
      </c>
      <c r="C117" s="5"/>
      <c r="D117" s="7">
        <v>6153.67</v>
      </c>
      <c r="E117" s="9">
        <f>D117/E6*100</f>
        <v>1.374438407719067</v>
      </c>
      <c r="F117" s="7">
        <f>E117*F6</f>
        <v>2185.3570682733166</v>
      </c>
      <c r="G117" s="7">
        <v>6972.03</v>
      </c>
      <c r="H117" s="5" t="s">
        <v>152</v>
      </c>
      <c r="I117" s="5">
        <f>G117/G196*100</f>
        <v>1.3038822778156844</v>
      </c>
      <c r="J117" s="7">
        <f>I117*J6</f>
        <v>1708.0857839385467</v>
      </c>
      <c r="K117" s="5" t="s">
        <v>152</v>
      </c>
      <c r="L117" s="7">
        <f t="shared" si="8"/>
        <v>8680.115783938547</v>
      </c>
      <c r="M117" s="5" t="s">
        <v>152</v>
      </c>
    </row>
    <row r="118" spans="1:13" ht="12.75">
      <c r="A118" s="5" t="s">
        <v>188</v>
      </c>
      <c r="B118" s="7"/>
      <c r="C118" s="5"/>
      <c r="D118" s="7"/>
      <c r="E118" s="9"/>
      <c r="F118" s="7"/>
      <c r="G118" s="7">
        <v>200</v>
      </c>
      <c r="H118" s="5" t="s">
        <v>152</v>
      </c>
      <c r="I118" s="13">
        <f>G118/G196*100</f>
        <v>0.03740323199457502</v>
      </c>
      <c r="J118" s="7">
        <f>I118*J6</f>
        <v>48.99823391289328</v>
      </c>
      <c r="K118" s="5" t="s">
        <v>152</v>
      </c>
      <c r="L118" s="7">
        <f t="shared" si="8"/>
        <v>248.99823391289328</v>
      </c>
      <c r="M118" s="5" t="s">
        <v>152</v>
      </c>
    </row>
    <row r="119" spans="1:13" ht="12.75">
      <c r="A119" s="5" t="s">
        <v>94</v>
      </c>
      <c r="B119" s="7">
        <v>417.74</v>
      </c>
      <c r="C119" s="5"/>
      <c r="D119" s="7">
        <v>412.68</v>
      </c>
      <c r="E119" s="9">
        <f>D119/E6*100</f>
        <v>0.09217316529770114</v>
      </c>
      <c r="F119" s="7">
        <f>E119*F6</f>
        <v>146.55533282334483</v>
      </c>
      <c r="G119" s="7">
        <v>453.37</v>
      </c>
      <c r="H119" s="5" t="s">
        <v>152</v>
      </c>
      <c r="I119" s="5">
        <f>G119/G196*100</f>
        <v>0.0847875164469024</v>
      </c>
      <c r="J119" s="7">
        <f>I119*J6</f>
        <v>111.07164654544214</v>
      </c>
      <c r="K119" s="5" t="s">
        <v>152</v>
      </c>
      <c r="L119" s="7">
        <f t="shared" si="8"/>
        <v>564.4416465454422</v>
      </c>
      <c r="M119" s="5" t="s">
        <v>152</v>
      </c>
    </row>
    <row r="120" spans="1:13" ht="12.75">
      <c r="A120" s="5" t="s">
        <v>130</v>
      </c>
      <c r="B120" s="7">
        <v>12603</v>
      </c>
      <c r="C120" s="5"/>
      <c r="D120" s="7">
        <v>9089.56</v>
      </c>
      <c r="E120" s="9">
        <f>D120/E6*100</f>
        <v>2.0301771744774944</v>
      </c>
      <c r="F120" s="7">
        <f>E120*F6</f>
        <v>3227.981707419216</v>
      </c>
      <c r="G120" s="7">
        <v>9619.78</v>
      </c>
      <c r="H120" s="5" t="s">
        <v>152</v>
      </c>
      <c r="I120" s="5">
        <f>G120/G196*100</f>
        <v>1.7990543153838647</v>
      </c>
      <c r="J120" s="7">
        <f>I120*J6</f>
        <v>2356.761153152863</v>
      </c>
      <c r="K120" s="5" t="s">
        <v>152</v>
      </c>
      <c r="L120" s="7">
        <f t="shared" si="8"/>
        <v>11976.541153152863</v>
      </c>
      <c r="M120" s="5" t="s">
        <v>152</v>
      </c>
    </row>
    <row r="121" spans="1:13" ht="12.75">
      <c r="A121" s="5" t="s">
        <v>175</v>
      </c>
      <c r="B121" s="5"/>
      <c r="C121" s="5"/>
      <c r="D121" s="7"/>
      <c r="E121" s="9"/>
      <c r="F121" s="7"/>
      <c r="G121" s="7">
        <v>1379.56</v>
      </c>
      <c r="H121" s="5" t="s">
        <v>152</v>
      </c>
      <c r="I121" s="13">
        <f>G121/G196*100</f>
        <v>0.25800001365217956</v>
      </c>
      <c r="J121" s="7">
        <f>I121*J6</f>
        <v>337.9800178843552</v>
      </c>
      <c r="K121" s="5" t="s">
        <v>152</v>
      </c>
      <c r="L121" s="7">
        <f aca="true" t="shared" si="9" ref="L121:L128">G121+J121</f>
        <v>1717.5400178843552</v>
      </c>
      <c r="M121" s="5" t="s">
        <v>152</v>
      </c>
    </row>
    <row r="122" spans="1:13" ht="12.75">
      <c r="A122" s="5" t="s">
        <v>176</v>
      </c>
      <c r="B122" s="5"/>
      <c r="C122" s="5"/>
      <c r="D122" s="7"/>
      <c r="E122" s="9"/>
      <c r="F122" s="7"/>
      <c r="G122" s="7">
        <v>162.17</v>
      </c>
      <c r="H122" s="5" t="s">
        <v>152</v>
      </c>
      <c r="I122" s="5">
        <f>G122/G196*100</f>
        <v>0.030328410662801154</v>
      </c>
      <c r="J122" s="7">
        <f>I122*J6</f>
        <v>39.730217968269514</v>
      </c>
      <c r="K122" s="5" t="s">
        <v>152</v>
      </c>
      <c r="L122" s="7">
        <f t="shared" si="9"/>
        <v>201.9002179682695</v>
      </c>
      <c r="M122" s="5" t="s">
        <v>152</v>
      </c>
    </row>
    <row r="123" spans="1:13" ht="12.75">
      <c r="A123" s="5" t="s">
        <v>22</v>
      </c>
      <c r="B123" s="7">
        <v>520</v>
      </c>
      <c r="C123" s="5"/>
      <c r="D123" s="7">
        <v>352.41</v>
      </c>
      <c r="E123" s="9">
        <f>D123/E6*100</f>
        <v>0.07871170200291476</v>
      </c>
      <c r="F123" s="7">
        <f>E123*F6</f>
        <v>125.15160618463447</v>
      </c>
      <c r="G123" s="7">
        <v>604</v>
      </c>
      <c r="H123" s="5" t="s">
        <v>152</v>
      </c>
      <c r="I123" s="5">
        <f>G123/G196*100</f>
        <v>0.11295776062361658</v>
      </c>
      <c r="J123" s="7">
        <f>I123*J6</f>
        <v>147.9746664169377</v>
      </c>
      <c r="K123" s="5" t="s">
        <v>152</v>
      </c>
      <c r="L123" s="7">
        <f t="shared" si="9"/>
        <v>751.9746664169377</v>
      </c>
      <c r="M123" s="5" t="s">
        <v>152</v>
      </c>
    </row>
    <row r="124" spans="1:13" ht="12.75">
      <c r="A124" s="5" t="s">
        <v>139</v>
      </c>
      <c r="B124" s="7">
        <v>2040</v>
      </c>
      <c r="C124" s="5"/>
      <c r="D124" s="7">
        <v>2082</v>
      </c>
      <c r="E124" s="9">
        <f>D124/E6*100</f>
        <v>0.46502018549436314</v>
      </c>
      <c r="F124" s="7">
        <f>E124*F6</f>
        <v>739.3820949360373</v>
      </c>
      <c r="G124" s="7">
        <v>2566</v>
      </c>
      <c r="H124" s="5" t="s">
        <v>152</v>
      </c>
      <c r="I124" s="5">
        <f>G124/G196*100</f>
        <v>0.4798834664903976</v>
      </c>
      <c r="J124" s="7">
        <f>I124*J6</f>
        <v>628.6473411024208</v>
      </c>
      <c r="K124" s="5" t="s">
        <v>152</v>
      </c>
      <c r="L124" s="7">
        <f t="shared" si="9"/>
        <v>3194.647341102421</v>
      </c>
      <c r="M124" s="5" t="s">
        <v>152</v>
      </c>
    </row>
    <row r="125" spans="1:13" ht="12.75">
      <c r="A125" s="5" t="s">
        <v>177</v>
      </c>
      <c r="B125" s="7"/>
      <c r="C125" s="5"/>
      <c r="D125" s="7"/>
      <c r="E125" s="9"/>
      <c r="F125" s="7"/>
      <c r="G125" s="7">
        <v>830.69</v>
      </c>
      <c r="H125" s="5" t="s">
        <v>152</v>
      </c>
      <c r="I125" s="5">
        <f>G125/G196*100</f>
        <v>0.15535245392786765</v>
      </c>
      <c r="J125" s="7">
        <f>I125*J6</f>
        <v>203.51171464550663</v>
      </c>
      <c r="K125" s="5" t="s">
        <v>152</v>
      </c>
      <c r="L125" s="7">
        <f t="shared" si="9"/>
        <v>1034.2017146455066</v>
      </c>
      <c r="M125" s="5" t="s">
        <v>152</v>
      </c>
    </row>
    <row r="126" spans="1:13" ht="12.75">
      <c r="A126" s="5" t="s">
        <v>123</v>
      </c>
      <c r="B126" s="7">
        <v>441</v>
      </c>
      <c r="C126" s="5"/>
      <c r="D126" s="7">
        <v>1234.32</v>
      </c>
      <c r="E126" s="9">
        <f>D126/E6*100</f>
        <v>0.27568862409193196</v>
      </c>
      <c r="F126" s="7">
        <f>E126*F6</f>
        <v>438.3449123061718</v>
      </c>
      <c r="G126" s="7">
        <v>657.34</v>
      </c>
      <c r="H126" s="5" t="s">
        <v>152</v>
      </c>
      <c r="I126" s="5">
        <f>G126/G196*100</f>
        <v>0.12293320259656973</v>
      </c>
      <c r="J126" s="7">
        <f>I126*J6</f>
        <v>161.04249540150636</v>
      </c>
      <c r="K126" s="5" t="s">
        <v>152</v>
      </c>
      <c r="L126" s="7">
        <f t="shared" si="9"/>
        <v>818.3824954015064</v>
      </c>
      <c r="M126" s="5" t="s">
        <v>152</v>
      </c>
    </row>
    <row r="127" spans="1:13" ht="12.75">
      <c r="A127" s="5" t="s">
        <v>32</v>
      </c>
      <c r="B127" s="7">
        <v>1252</v>
      </c>
      <c r="C127" s="5"/>
      <c r="D127" s="7">
        <v>1422.79</v>
      </c>
      <c r="E127" s="9">
        <f>D127/E6*100</f>
        <v>0.31778389515827327</v>
      </c>
      <c r="F127" s="7">
        <f>E127*F6</f>
        <v>505.2763933016545</v>
      </c>
      <c r="G127" s="7">
        <v>2594.78</v>
      </c>
      <c r="H127" s="5" t="s">
        <v>152</v>
      </c>
      <c r="I127" s="5">
        <f>G127/G196*100</f>
        <v>0.48526579157441696</v>
      </c>
      <c r="J127" s="7">
        <f>I127*J6</f>
        <v>635.6981869624863</v>
      </c>
      <c r="K127" s="5" t="s">
        <v>152</v>
      </c>
      <c r="L127" s="7">
        <f t="shared" si="9"/>
        <v>3230.4781869624867</v>
      </c>
      <c r="M127" s="5" t="s">
        <v>152</v>
      </c>
    </row>
    <row r="128" spans="1:13" ht="12.75">
      <c r="A128" s="5" t="s">
        <v>55</v>
      </c>
      <c r="B128" s="7">
        <v>6893</v>
      </c>
      <c r="C128" s="5"/>
      <c r="D128" s="7">
        <v>6571</v>
      </c>
      <c r="E128" s="9">
        <f>D128/E6*100</f>
        <v>1.4676501627682326</v>
      </c>
      <c r="F128" s="7">
        <f>E128*F6</f>
        <v>2333.5637588014897</v>
      </c>
      <c r="G128" s="7">
        <v>4732.95</v>
      </c>
      <c r="H128" s="5" t="s">
        <v>152</v>
      </c>
      <c r="I128" s="5">
        <f>G128/G196*100</f>
        <v>0.8851381343436193</v>
      </c>
      <c r="J128" s="7">
        <f>I128*J6</f>
        <v>1159.5309559901414</v>
      </c>
      <c r="K128" s="5" t="s">
        <v>152</v>
      </c>
      <c r="L128" s="7">
        <f t="shared" si="9"/>
        <v>5892.480955990141</v>
      </c>
      <c r="M128" s="5" t="s">
        <v>152</v>
      </c>
    </row>
    <row r="129" spans="1:13" ht="12.75">
      <c r="A129" s="5" t="s">
        <v>67</v>
      </c>
      <c r="B129" s="7">
        <v>26267</v>
      </c>
      <c r="C129" s="5"/>
      <c r="D129" s="7">
        <v>27050.72</v>
      </c>
      <c r="E129" s="9">
        <f>D129/E6*100</f>
        <v>6.041849583168146</v>
      </c>
      <c r="F129" s="7">
        <f>E129*F6</f>
        <v>9606.540837237351</v>
      </c>
      <c r="G129" s="7">
        <v>24542.64</v>
      </c>
      <c r="H129" s="5" t="s">
        <v>152</v>
      </c>
      <c r="I129" s="5">
        <f>G129/G196*100</f>
        <v>4.589870288396684</v>
      </c>
      <c r="J129" s="7">
        <f>I129*J6</f>
        <v>6012.730077799656</v>
      </c>
      <c r="K129" s="5" t="s">
        <v>152</v>
      </c>
      <c r="L129" s="7">
        <f aca="true" t="shared" si="10" ref="L129:L134">G129+J129</f>
        <v>30555.370077799656</v>
      </c>
      <c r="M129" s="5" t="s">
        <v>152</v>
      </c>
    </row>
    <row r="130" spans="1:13" ht="12.75">
      <c r="A130" s="5" t="s">
        <v>124</v>
      </c>
      <c r="B130" s="7">
        <v>35048</v>
      </c>
      <c r="C130" s="5"/>
      <c r="D130" s="7">
        <v>27050.72</v>
      </c>
      <c r="E130" s="9">
        <f>D130/E6*100</f>
        <v>6.041849583168146</v>
      </c>
      <c r="F130" s="7">
        <f>E130*F6</f>
        <v>9606.540837237351</v>
      </c>
      <c r="G130" s="7">
        <v>34575.07</v>
      </c>
      <c r="H130" s="5" t="s">
        <v>152</v>
      </c>
      <c r="I130" s="13">
        <f>G130/G196*100</f>
        <v>6.4660968221933555</v>
      </c>
      <c r="J130" s="7">
        <f>I130*J6</f>
        <v>8470.586837073295</v>
      </c>
      <c r="K130" s="5" t="s">
        <v>152</v>
      </c>
      <c r="L130" s="7">
        <f t="shared" si="10"/>
        <v>43045.65683707329</v>
      </c>
      <c r="M130" s="5" t="s">
        <v>152</v>
      </c>
    </row>
    <row r="131" spans="1:13" ht="12.75">
      <c r="A131" s="5" t="s">
        <v>52</v>
      </c>
      <c r="B131" s="7">
        <v>7420</v>
      </c>
      <c r="C131" s="5"/>
      <c r="D131" s="7">
        <v>5739.34</v>
      </c>
      <c r="E131" s="9">
        <f>D131/E6*100</f>
        <v>1.281896710574072</v>
      </c>
      <c r="F131" s="7">
        <f>E131*F6</f>
        <v>2038.2157698127744</v>
      </c>
      <c r="G131" s="7">
        <v>8990.91</v>
      </c>
      <c r="H131" s="5" t="s">
        <v>152</v>
      </c>
      <c r="I131" s="5">
        <f>G131/G196*100</f>
        <v>1.6814454628617228</v>
      </c>
      <c r="J131" s="7">
        <f>I131*J6</f>
        <v>2202.693556348857</v>
      </c>
      <c r="K131" s="5" t="s">
        <v>152</v>
      </c>
      <c r="L131" s="7">
        <f t="shared" si="10"/>
        <v>11193.603556348857</v>
      </c>
      <c r="M131" s="5" t="s">
        <v>152</v>
      </c>
    </row>
    <row r="132" spans="1:13" ht="12.75">
      <c r="A132" s="5" t="s">
        <v>125</v>
      </c>
      <c r="B132" s="7">
        <v>10429</v>
      </c>
      <c r="C132" s="5"/>
      <c r="D132" s="7">
        <v>6783.1</v>
      </c>
      <c r="E132" s="9">
        <f>D132/E6*100</f>
        <v>1.5150232565930906</v>
      </c>
      <c r="F132" s="7">
        <f>E132*F6</f>
        <v>2408.886977983014</v>
      </c>
      <c r="G132" s="7">
        <v>5770.5</v>
      </c>
      <c r="H132" s="5" t="s">
        <v>152</v>
      </c>
      <c r="I132" s="5">
        <f>G132/G196*100</f>
        <v>1.0791767511234758</v>
      </c>
      <c r="J132" s="7">
        <f>I132*J6</f>
        <v>1413.7215439717534</v>
      </c>
      <c r="K132" s="5" t="s">
        <v>152</v>
      </c>
      <c r="L132" s="7">
        <f t="shared" si="10"/>
        <v>7184.221543971753</v>
      </c>
      <c r="M132" s="5" t="s">
        <v>152</v>
      </c>
    </row>
    <row r="133" spans="1:13" ht="12.75">
      <c r="A133" s="5" t="s">
        <v>24</v>
      </c>
      <c r="B133" s="7">
        <v>944</v>
      </c>
      <c r="C133" s="5"/>
      <c r="D133" s="7">
        <v>868.15</v>
      </c>
      <c r="E133" s="9">
        <f>D133/E6*100</f>
        <v>0.1939035898352216</v>
      </c>
      <c r="F133" s="7">
        <f>E133*F6</f>
        <v>308.30670783800235</v>
      </c>
      <c r="G133" s="7">
        <v>1779.23</v>
      </c>
      <c r="H133" s="5" t="s">
        <v>152</v>
      </c>
      <c r="I133" s="5">
        <f>G133/G196*100</f>
        <v>0.3327447623085386</v>
      </c>
      <c r="J133" s="7">
        <f>I133*J6</f>
        <v>435.8956386241856</v>
      </c>
      <c r="K133" s="5" t="s">
        <v>152</v>
      </c>
      <c r="L133" s="7">
        <f t="shared" si="10"/>
        <v>2215.1256386241857</v>
      </c>
      <c r="M133" s="5" t="s">
        <v>152</v>
      </c>
    </row>
    <row r="134" spans="1:13" ht="12.75">
      <c r="A134" s="5" t="s">
        <v>15</v>
      </c>
      <c r="B134" s="7">
        <v>671</v>
      </c>
      <c r="C134" s="5"/>
      <c r="D134" s="7">
        <v>581.57</v>
      </c>
      <c r="E134" s="9">
        <f>D134/E6*100</f>
        <v>0.129895191776156</v>
      </c>
      <c r="F134" s="7">
        <f>E134*F6</f>
        <v>206.53335492408803</v>
      </c>
      <c r="G134" s="7">
        <v>694.82</v>
      </c>
      <c r="H134" s="5" t="s">
        <v>152</v>
      </c>
      <c r="I134" s="5">
        <f>G134/G196*100</f>
        <v>0.1299425682723531</v>
      </c>
      <c r="J134" s="7">
        <f>I134*J6</f>
        <v>170.22476443678255</v>
      </c>
      <c r="K134" s="5" t="s">
        <v>152</v>
      </c>
      <c r="L134" s="7">
        <f t="shared" si="10"/>
        <v>865.0447644367825</v>
      </c>
      <c r="M134" s="5" t="s">
        <v>152</v>
      </c>
    </row>
    <row r="135" spans="1:13" ht="12.75">
      <c r="A135" s="5" t="s">
        <v>76</v>
      </c>
      <c r="B135" s="7">
        <v>1174</v>
      </c>
      <c r="C135" s="5"/>
      <c r="D135" s="7">
        <v>1351.89</v>
      </c>
      <c r="E135" s="9">
        <f>D135/E6*100</f>
        <v>0.3019481933563759</v>
      </c>
      <c r="F135" s="7">
        <f>E135*F6</f>
        <v>480.0976274366377</v>
      </c>
      <c r="G135" s="7">
        <v>2582.52</v>
      </c>
      <c r="H135" s="5" t="s">
        <v>152</v>
      </c>
      <c r="I135" s="5">
        <f>G135/G196*100</f>
        <v>0.48297297345314943</v>
      </c>
      <c r="J135" s="7">
        <f>I135*J6</f>
        <v>632.6945952236258</v>
      </c>
      <c r="K135" s="5" t="s">
        <v>152</v>
      </c>
      <c r="L135" s="7">
        <f aca="true" t="shared" si="11" ref="L135:L140">G135+J135</f>
        <v>3215.214595223626</v>
      </c>
      <c r="M135" s="5" t="s">
        <v>152</v>
      </c>
    </row>
    <row r="136" spans="1:13" ht="12.75">
      <c r="A136" s="5" t="s">
        <v>88</v>
      </c>
      <c r="B136" s="7">
        <v>10943</v>
      </c>
      <c r="C136" s="5"/>
      <c r="D136" s="7">
        <v>8044.35</v>
      </c>
      <c r="E136" s="9">
        <f>D136/E6*100</f>
        <v>1.7967267671381268</v>
      </c>
      <c r="F136" s="7">
        <f>E136*F6</f>
        <v>2856.7955597496216</v>
      </c>
      <c r="G136" s="7">
        <v>9241.74</v>
      </c>
      <c r="H136" s="5" t="s">
        <v>152</v>
      </c>
      <c r="I136" s="5">
        <f>G136/G196*100</f>
        <v>1.7283547262677188</v>
      </c>
      <c r="J136" s="7">
        <f>I136*J6</f>
        <v>2264.1446914107114</v>
      </c>
      <c r="K136" s="5" t="s">
        <v>152</v>
      </c>
      <c r="L136" s="7">
        <f t="shared" si="11"/>
        <v>11505.88469141071</v>
      </c>
      <c r="M136" s="5" t="s">
        <v>152</v>
      </c>
    </row>
    <row r="137" spans="1:13" ht="12.75">
      <c r="A137" s="5" t="s">
        <v>148</v>
      </c>
      <c r="B137" s="7">
        <v>0</v>
      </c>
      <c r="C137" s="5"/>
      <c r="D137" s="7">
        <v>200</v>
      </c>
      <c r="E137" s="9">
        <f>D137/E6*100</f>
        <v>0.04467052694470347</v>
      </c>
      <c r="F137" s="7">
        <f>E137*F6</f>
        <v>71.02613784207851</v>
      </c>
      <c r="G137" s="7">
        <v>103.79</v>
      </c>
      <c r="H137" s="5" t="s">
        <v>152</v>
      </c>
      <c r="I137" s="5">
        <f>G137/G196*100</f>
        <v>0.01941040724358471</v>
      </c>
      <c r="J137" s="7">
        <f>I137*J6</f>
        <v>25.427633489095967</v>
      </c>
      <c r="K137" s="5" t="s">
        <v>152</v>
      </c>
      <c r="L137" s="7">
        <f t="shared" si="11"/>
        <v>129.217633489096</v>
      </c>
      <c r="M137" s="5" t="s">
        <v>152</v>
      </c>
    </row>
    <row r="138" spans="1:13" ht="12.75">
      <c r="A138" s="5" t="s">
        <v>126</v>
      </c>
      <c r="B138" s="7">
        <v>7373</v>
      </c>
      <c r="C138" s="5"/>
      <c r="D138" s="7">
        <v>5176.62</v>
      </c>
      <c r="E138" s="9">
        <f>D138/E6*100</f>
        <v>1.1562117159624545</v>
      </c>
      <c r="F138" s="7">
        <f>E138*F6</f>
        <v>1838.3766283803027</v>
      </c>
      <c r="G138" s="7">
        <v>5627.79</v>
      </c>
      <c r="H138" s="5" t="s">
        <v>152</v>
      </c>
      <c r="I138" s="5">
        <f>G138/G196*100</f>
        <v>1.0524876749337468</v>
      </c>
      <c r="J138" s="7">
        <f>I138*J6</f>
        <v>1378.7588541632083</v>
      </c>
      <c r="K138" s="5" t="s">
        <v>152</v>
      </c>
      <c r="L138" s="7">
        <f t="shared" si="11"/>
        <v>7006.5488541632085</v>
      </c>
      <c r="M138" s="5" t="s">
        <v>152</v>
      </c>
    </row>
    <row r="139" spans="1:13" ht="12.75">
      <c r="A139" s="5" t="s">
        <v>50</v>
      </c>
      <c r="B139" s="7">
        <v>5947</v>
      </c>
      <c r="C139" s="5"/>
      <c r="D139" s="7">
        <v>4090.97</v>
      </c>
      <c r="E139" s="9">
        <f>D139/E6*100</f>
        <v>0.9137289280748677</v>
      </c>
      <c r="F139" s="7">
        <f>E139*F6</f>
        <v>1452.8289956390397</v>
      </c>
      <c r="G139" s="7">
        <v>5229.2</v>
      </c>
      <c r="H139" s="5" t="s">
        <v>152</v>
      </c>
      <c r="I139" s="5">
        <f>G139/G196*100</f>
        <v>0.9779449037301586</v>
      </c>
      <c r="J139" s="7">
        <f>I139*J6</f>
        <v>1281.1078238865077</v>
      </c>
      <c r="K139" s="5" t="s">
        <v>152</v>
      </c>
      <c r="L139" s="7">
        <f t="shared" si="11"/>
        <v>6510.307823886507</v>
      </c>
      <c r="M139" s="5" t="s">
        <v>152</v>
      </c>
    </row>
    <row r="140" spans="1:13" ht="12.75">
      <c r="A140" s="5" t="s">
        <v>56</v>
      </c>
      <c r="B140" s="7">
        <v>6868</v>
      </c>
      <c r="C140" s="5"/>
      <c r="D140" s="7">
        <v>4420.05</v>
      </c>
      <c r="E140" s="9">
        <f>D140/E6*100</f>
        <v>0.9872298131096829</v>
      </c>
      <c r="F140" s="7">
        <f>E140*F6</f>
        <v>1569.6954028443959</v>
      </c>
      <c r="G140" s="7">
        <v>4316.71</v>
      </c>
      <c r="H140" s="5" t="s">
        <v>152</v>
      </c>
      <c r="I140" s="5">
        <f>G140/G196*100</f>
        <v>0.8072945279165099</v>
      </c>
      <c r="J140" s="7">
        <f>I140*J6</f>
        <v>1057.555831570628</v>
      </c>
      <c r="K140" s="5" t="s">
        <v>152</v>
      </c>
      <c r="L140" s="7">
        <f t="shared" si="11"/>
        <v>5374.2658315706285</v>
      </c>
      <c r="M140" s="5" t="s">
        <v>152</v>
      </c>
    </row>
    <row r="141" spans="1:13" ht="12.75">
      <c r="A141" s="3" t="s">
        <v>0</v>
      </c>
      <c r="B141" s="4"/>
      <c r="C141" s="3"/>
      <c r="D141" s="4"/>
      <c r="E141" s="10"/>
      <c r="F141" s="4"/>
      <c r="G141" s="4" t="s">
        <v>151</v>
      </c>
      <c r="H141" s="3"/>
      <c r="I141" s="3" t="s">
        <v>149</v>
      </c>
      <c r="J141" s="4" t="s">
        <v>151</v>
      </c>
      <c r="K141" s="3"/>
      <c r="L141" s="3" t="s">
        <v>153</v>
      </c>
      <c r="M141" s="3"/>
    </row>
    <row r="142" spans="1:13" ht="12.75">
      <c r="A142" s="3"/>
      <c r="B142" s="4"/>
      <c r="C142" s="3"/>
      <c r="D142" s="4"/>
      <c r="E142" s="10"/>
      <c r="F142" s="4"/>
      <c r="G142" s="4" t="s">
        <v>181</v>
      </c>
      <c r="H142" s="3"/>
      <c r="I142" s="3" t="s">
        <v>147</v>
      </c>
      <c r="J142" s="4" t="s">
        <v>145</v>
      </c>
      <c r="K142" s="3"/>
      <c r="L142" s="3" t="s">
        <v>154</v>
      </c>
      <c r="M142" s="3"/>
    </row>
    <row r="143" spans="1:13" ht="12.75">
      <c r="A143" s="3"/>
      <c r="B143" s="4"/>
      <c r="C143" s="3"/>
      <c r="D143" s="4"/>
      <c r="E143" s="10"/>
      <c r="F143" s="4"/>
      <c r="G143" s="4" t="s">
        <v>182</v>
      </c>
      <c r="H143" s="3"/>
      <c r="I143" s="3"/>
      <c r="J143" s="4"/>
      <c r="K143" s="3"/>
      <c r="L143" s="3"/>
      <c r="M143" s="3"/>
    </row>
    <row r="144" spans="1:13" ht="12.75">
      <c r="A144" s="3"/>
      <c r="B144" s="4"/>
      <c r="C144" s="3"/>
      <c r="D144" s="4"/>
      <c r="E144" s="10"/>
      <c r="F144" s="4"/>
      <c r="G144" s="4"/>
      <c r="H144" s="3"/>
      <c r="I144" s="3"/>
      <c r="J144" s="4"/>
      <c r="K144" s="3"/>
      <c r="L144" s="3"/>
      <c r="M144" s="3"/>
    </row>
    <row r="145" spans="1:13" ht="12.75">
      <c r="A145" s="5" t="s">
        <v>129</v>
      </c>
      <c r="B145" s="7">
        <v>1817</v>
      </c>
      <c r="C145" s="5"/>
      <c r="D145" s="7">
        <v>1337.83</v>
      </c>
      <c r="E145" s="9">
        <f>D145/E6*100</f>
        <v>0.2988078553121632</v>
      </c>
      <c r="F145" s="7">
        <f>E145*F6</f>
        <v>475.10448994633947</v>
      </c>
      <c r="G145" s="7">
        <v>1391.81</v>
      </c>
      <c r="H145" s="5" t="s">
        <v>152</v>
      </c>
      <c r="I145" s="5">
        <f>G145/G196*100</f>
        <v>0.26029096161184734</v>
      </c>
      <c r="J145" s="7">
        <f>I145*J6</f>
        <v>340.98115971152004</v>
      </c>
      <c r="K145" s="5" t="s">
        <v>152</v>
      </c>
      <c r="L145" s="7">
        <f aca="true" t="shared" si="12" ref="L145:L159">G145+J145</f>
        <v>1732.7911597115199</v>
      </c>
      <c r="M145" s="5" t="s">
        <v>152</v>
      </c>
    </row>
    <row r="146" spans="1:13" ht="12.75">
      <c r="A146" s="5" t="s">
        <v>128</v>
      </c>
      <c r="B146" s="7">
        <v>4322</v>
      </c>
      <c r="C146" s="5"/>
      <c r="D146" s="7">
        <v>2635.28</v>
      </c>
      <c r="E146" s="9">
        <f>D146/E6*100</f>
        <v>0.5885967312341909</v>
      </c>
      <c r="F146" s="7">
        <f>E146*F6</f>
        <v>935.8688026623635</v>
      </c>
      <c r="G146" s="7">
        <v>3020.04</v>
      </c>
      <c r="H146" s="5" t="s">
        <v>152</v>
      </c>
      <c r="I146" s="13">
        <f>G146/G196*100</f>
        <v>0.5647962837644818</v>
      </c>
      <c r="J146" s="7">
        <f>I146*J6</f>
        <v>739.8831317314712</v>
      </c>
      <c r="K146" s="5" t="s">
        <v>152</v>
      </c>
      <c r="L146" s="7">
        <f t="shared" si="12"/>
        <v>3759.923131731471</v>
      </c>
      <c r="M146" s="5" t="s">
        <v>152</v>
      </c>
    </row>
    <row r="147" spans="1:13" ht="12.75">
      <c r="A147" s="5" t="s">
        <v>127</v>
      </c>
      <c r="B147" s="7">
        <v>173</v>
      </c>
      <c r="C147" s="5"/>
      <c r="D147" s="7">
        <v>143.59</v>
      </c>
      <c r="E147" s="9">
        <f>D147/E6*100</f>
        <v>0.032071204819949864</v>
      </c>
      <c r="F147" s="7">
        <f>E147*F6</f>
        <v>50.993215663720285</v>
      </c>
      <c r="G147" s="7">
        <v>164.34</v>
      </c>
      <c r="H147" s="5" t="s">
        <v>152</v>
      </c>
      <c r="I147" s="5">
        <f>G147/G196*100</f>
        <v>0.0307342357299423</v>
      </c>
      <c r="J147" s="7">
        <f>I147*J6</f>
        <v>40.261848806224414</v>
      </c>
      <c r="K147" s="5" t="s">
        <v>152</v>
      </c>
      <c r="L147" s="7">
        <f t="shared" si="12"/>
        <v>204.6018488062244</v>
      </c>
      <c r="M147" s="5" t="s">
        <v>152</v>
      </c>
    </row>
    <row r="148" spans="1:13" ht="12.75">
      <c r="A148" s="5" t="s">
        <v>37</v>
      </c>
      <c r="B148" s="7">
        <v>1792</v>
      </c>
      <c r="C148" s="5"/>
      <c r="D148" s="7">
        <v>1510.74</v>
      </c>
      <c r="E148" s="9">
        <f>D148/E6*100</f>
        <v>0.33742775938220665</v>
      </c>
      <c r="F148" s="7">
        <f>E148*F6</f>
        <v>536.5101374177086</v>
      </c>
      <c r="G148" s="7">
        <v>2491.71</v>
      </c>
      <c r="H148" s="5" t="s">
        <v>152</v>
      </c>
      <c r="I148" s="5">
        <f>G148/G196*100</f>
        <v>0.4659900359660127</v>
      </c>
      <c r="J148" s="7">
        <f>I148*J6</f>
        <v>610.4469471154766</v>
      </c>
      <c r="K148" s="5" t="s">
        <v>152</v>
      </c>
      <c r="L148" s="7">
        <f t="shared" si="12"/>
        <v>3102.1569471154767</v>
      </c>
      <c r="M148" s="5" t="s">
        <v>152</v>
      </c>
    </row>
    <row r="149" spans="1:13" ht="12.75">
      <c r="A149" s="5" t="s">
        <v>85</v>
      </c>
      <c r="B149" s="7">
        <v>2213</v>
      </c>
      <c r="C149" s="5"/>
      <c r="D149" s="7">
        <v>1741.99</v>
      </c>
      <c r="E149" s="9">
        <f>D149/E6*100</f>
        <v>0.38907805616202</v>
      </c>
      <c r="F149" s="7">
        <f>E149*F6</f>
        <v>618.6341092976119</v>
      </c>
      <c r="G149" s="7">
        <v>1794.36</v>
      </c>
      <c r="H149" s="5" t="s">
        <v>152</v>
      </c>
      <c r="I149" s="5">
        <f>G149/G196*100</f>
        <v>0.3355743168089282</v>
      </c>
      <c r="J149" s="7">
        <f>I149*J6</f>
        <v>439.60235501969595</v>
      </c>
      <c r="K149" s="5" t="s">
        <v>152</v>
      </c>
      <c r="L149" s="7">
        <f t="shared" si="12"/>
        <v>2233.9623550196957</v>
      </c>
      <c r="M149" s="5" t="s">
        <v>152</v>
      </c>
    </row>
    <row r="150" spans="1:13" ht="12.75">
      <c r="A150" s="5" t="s">
        <v>131</v>
      </c>
      <c r="B150" s="5">
        <v>0</v>
      </c>
      <c r="C150" s="5"/>
      <c r="D150" s="7">
        <v>479.07</v>
      </c>
      <c r="E150" s="9">
        <f>D150/E6*100</f>
        <v>0.10700154671699545</v>
      </c>
      <c r="F150" s="7">
        <f>E150*F6</f>
        <v>170.13245928002277</v>
      </c>
      <c r="G150" s="7">
        <v>361.11</v>
      </c>
      <c r="H150" s="5" t="s">
        <v>152</v>
      </c>
      <c r="I150" s="5">
        <f>G150/G196*100</f>
        <v>0.06753340552780494</v>
      </c>
      <c r="J150" s="7">
        <f>I150*J6</f>
        <v>88.46876124142447</v>
      </c>
      <c r="K150" s="5" t="s">
        <v>152</v>
      </c>
      <c r="L150" s="7">
        <f t="shared" si="12"/>
        <v>449.5787612414245</v>
      </c>
      <c r="M150" s="5" t="s">
        <v>152</v>
      </c>
    </row>
    <row r="151" spans="1:13" ht="12.75">
      <c r="A151" s="5" t="s">
        <v>90</v>
      </c>
      <c r="B151" s="7">
        <v>197</v>
      </c>
      <c r="C151" s="5"/>
      <c r="D151" s="7">
        <v>229.76</v>
      </c>
      <c r="E151" s="9">
        <f>D151/E6*100</f>
        <v>0.05131750135407534</v>
      </c>
      <c r="F151" s="7">
        <f>E151*F6</f>
        <v>81.59482715297979</v>
      </c>
      <c r="G151" s="7">
        <v>160.01</v>
      </c>
      <c r="H151" s="5" t="s">
        <v>152</v>
      </c>
      <c r="I151" s="5">
        <f>G151/G196*100</f>
        <v>0.029924455757259747</v>
      </c>
      <c r="J151" s="7">
        <f>I151*J6</f>
        <v>39.20103704201027</v>
      </c>
      <c r="K151" s="5" t="s">
        <v>152</v>
      </c>
      <c r="L151" s="7">
        <f t="shared" si="12"/>
        <v>199.21103704201028</v>
      </c>
      <c r="M151" s="5" t="s">
        <v>152</v>
      </c>
    </row>
    <row r="152" spans="1:13" ht="12.75">
      <c r="A152" s="5" t="s">
        <v>54</v>
      </c>
      <c r="B152" s="7">
        <v>8310</v>
      </c>
      <c r="C152" s="5"/>
      <c r="D152" s="7">
        <v>4708.44</v>
      </c>
      <c r="E152" s="9">
        <f>D152/E6*100</f>
        <v>1.051642479437598</v>
      </c>
      <c r="F152" s="7">
        <f>E152*F6</f>
        <v>1672.1115423057809</v>
      </c>
      <c r="G152" s="7">
        <v>6338.82</v>
      </c>
      <c r="H152" s="5" t="s">
        <v>152</v>
      </c>
      <c r="I152" s="5">
        <f>G152/G196*100</f>
        <v>1.1854617751592602</v>
      </c>
      <c r="J152" s="7">
        <f>I152*J6</f>
        <v>1552.954925458631</v>
      </c>
      <c r="K152" s="5" t="s">
        <v>152</v>
      </c>
      <c r="L152" s="7">
        <f t="shared" si="12"/>
        <v>7891.774925458631</v>
      </c>
      <c r="M152" s="5" t="s">
        <v>152</v>
      </c>
    </row>
    <row r="153" spans="1:13" ht="12.75">
      <c r="A153" s="5" t="s">
        <v>41</v>
      </c>
      <c r="B153" s="7">
        <v>2413</v>
      </c>
      <c r="C153" s="5"/>
      <c r="D153" s="7">
        <v>2730.41</v>
      </c>
      <c r="E153" s="9">
        <f>D153/E6*100</f>
        <v>0.609844267375439</v>
      </c>
      <c r="F153" s="7">
        <f>E153*F6</f>
        <v>969.6523851269479</v>
      </c>
      <c r="G153" s="7">
        <v>1343.15</v>
      </c>
      <c r="H153" s="5" t="s">
        <v>152</v>
      </c>
      <c r="I153" s="5">
        <f>G153/G196*100</f>
        <v>0.25119075526756723</v>
      </c>
      <c r="J153" s="7">
        <f>I153*J6</f>
        <v>329.0598894005131</v>
      </c>
      <c r="K153" s="5" t="s">
        <v>152</v>
      </c>
      <c r="L153" s="7">
        <f t="shared" si="12"/>
        <v>1672.2098894005132</v>
      </c>
      <c r="M153" s="5" t="s">
        <v>152</v>
      </c>
    </row>
    <row r="154" spans="1:13" ht="12.75">
      <c r="A154" s="5" t="s">
        <v>42</v>
      </c>
      <c r="B154" s="7">
        <v>2957</v>
      </c>
      <c r="C154" s="5"/>
      <c r="D154" s="7">
        <v>2169.19</v>
      </c>
      <c r="E154" s="9">
        <f>D154/E6*100</f>
        <v>0.4844943017159067</v>
      </c>
      <c r="F154" s="7">
        <f>E154*F6</f>
        <v>770.3459397282917</v>
      </c>
      <c r="G154" s="7">
        <v>1432.53</v>
      </c>
      <c r="H154" s="5" t="s">
        <v>152</v>
      </c>
      <c r="I154" s="5">
        <f>G154/G196*100</f>
        <v>0.26790625964594283</v>
      </c>
      <c r="J154" s="7">
        <f>I154*J6</f>
        <v>350.9572001361851</v>
      </c>
      <c r="K154" s="5" t="s">
        <v>152</v>
      </c>
      <c r="L154" s="7">
        <f t="shared" si="12"/>
        <v>1783.487200136185</v>
      </c>
      <c r="M154" s="5" t="s">
        <v>152</v>
      </c>
    </row>
    <row r="155" spans="1:13" ht="12.75">
      <c r="A155" s="5" t="s">
        <v>45</v>
      </c>
      <c r="B155" s="7">
        <v>2611</v>
      </c>
      <c r="C155" s="5"/>
      <c r="D155" s="7">
        <v>2320.86</v>
      </c>
      <c r="E155" s="9">
        <f>D155/E6*100</f>
        <v>0.5183701958244225</v>
      </c>
      <c r="F155" s="7">
        <f>E155*F6</f>
        <v>824.2086113608317</v>
      </c>
      <c r="G155" s="7">
        <v>3082.75</v>
      </c>
      <c r="H155" s="5" t="s">
        <v>152</v>
      </c>
      <c r="I155" s="5">
        <f>G155/G196*100</f>
        <v>0.5765240671563807</v>
      </c>
      <c r="J155" s="7">
        <f>I155*J6</f>
        <v>755.2465279748587</v>
      </c>
      <c r="K155" s="5" t="s">
        <v>152</v>
      </c>
      <c r="L155" s="7">
        <f t="shared" si="12"/>
        <v>3837.9965279748585</v>
      </c>
      <c r="M155" s="5" t="s">
        <v>152</v>
      </c>
    </row>
    <row r="156" spans="1:13" ht="12.75">
      <c r="A156" s="5" t="s">
        <v>132</v>
      </c>
      <c r="B156" s="7">
        <v>821</v>
      </c>
      <c r="C156" s="5"/>
      <c r="D156" s="7">
        <v>735.92</v>
      </c>
      <c r="E156" s="9">
        <f>D156/E6*100</f>
        <v>0.1643696709457309</v>
      </c>
      <c r="F156" s="7">
        <f>E156*F6</f>
        <v>261.3477768037121</v>
      </c>
      <c r="G156" s="7">
        <v>605.44</v>
      </c>
      <c r="H156" s="5" t="s">
        <v>152</v>
      </c>
      <c r="I156" s="5">
        <f>G156/G196*100</f>
        <v>0.11322706389397753</v>
      </c>
      <c r="J156" s="7">
        <f>I156*J6</f>
        <v>148.32745370111056</v>
      </c>
      <c r="K156" s="5" t="s">
        <v>152</v>
      </c>
      <c r="L156" s="7">
        <f t="shared" si="12"/>
        <v>753.7674537011106</v>
      </c>
      <c r="M156" s="5" t="s">
        <v>152</v>
      </c>
    </row>
    <row r="157" spans="1:13" ht="12.75">
      <c r="A157" s="5" t="s">
        <v>23</v>
      </c>
      <c r="B157" s="7">
        <v>351</v>
      </c>
      <c r="C157" s="5"/>
      <c r="D157" s="7">
        <v>233.35</v>
      </c>
      <c r="E157" s="9">
        <f>D157/E6*100</f>
        <v>0.05211933731273277</v>
      </c>
      <c r="F157" s="7">
        <f>E157*F6</f>
        <v>82.86974632724511</v>
      </c>
      <c r="G157" s="7">
        <v>436.43</v>
      </c>
      <c r="H157" s="5" t="s">
        <v>152</v>
      </c>
      <c r="I157" s="5">
        <f>G157/G196*100</f>
        <v>0.0816194626969619</v>
      </c>
      <c r="J157" s="7">
        <f>I157*J6</f>
        <v>106.92149613302009</v>
      </c>
      <c r="K157" s="5" t="s">
        <v>152</v>
      </c>
      <c r="L157" s="7">
        <f t="shared" si="12"/>
        <v>543.3514961330201</v>
      </c>
      <c r="M157" s="5" t="s">
        <v>152</v>
      </c>
    </row>
    <row r="158" spans="1:13" ht="12.75">
      <c r="A158" s="5" t="s">
        <v>178</v>
      </c>
      <c r="B158" s="7"/>
      <c r="C158" s="5"/>
      <c r="D158" s="7"/>
      <c r="E158" s="9"/>
      <c r="F158" s="7"/>
      <c r="G158" s="7">
        <v>266.68</v>
      </c>
      <c r="H158" s="5" t="s">
        <v>152</v>
      </c>
      <c r="I158" s="5">
        <f>G158/G196*100</f>
        <v>0.049873469541566344</v>
      </c>
      <c r="J158" s="7">
        <f>I158*J6</f>
        <v>65.3342450994519</v>
      </c>
      <c r="K158" s="5" t="s">
        <v>152</v>
      </c>
      <c r="L158" s="7">
        <f t="shared" si="12"/>
        <v>332.0142450994519</v>
      </c>
      <c r="M158" s="5" t="s">
        <v>152</v>
      </c>
    </row>
    <row r="159" spans="1:13" ht="12.75">
      <c r="A159" s="5" t="s">
        <v>80</v>
      </c>
      <c r="B159" s="7">
        <v>906</v>
      </c>
      <c r="C159" s="5"/>
      <c r="D159" s="7">
        <v>498.1</v>
      </c>
      <c r="E159" s="9">
        <f>D159/E6*100</f>
        <v>0.111251947355784</v>
      </c>
      <c r="F159" s="7">
        <f>E159*F6</f>
        <v>176.89059629569655</v>
      </c>
      <c r="G159" s="7">
        <v>3204.19</v>
      </c>
      <c r="H159" s="5" t="s">
        <v>152</v>
      </c>
      <c r="I159" s="5">
        <f>G159/G196*100</f>
        <v>0.5992353096234868</v>
      </c>
      <c r="J159" s="7">
        <f>I159*J6</f>
        <v>784.9982556067678</v>
      </c>
      <c r="K159" s="5" t="s">
        <v>152</v>
      </c>
      <c r="L159" s="7">
        <f t="shared" si="12"/>
        <v>3989.1882556067676</v>
      </c>
      <c r="M159" s="5" t="s">
        <v>152</v>
      </c>
    </row>
    <row r="160" spans="1:13" ht="12.75">
      <c r="A160" s="5" t="s">
        <v>6</v>
      </c>
      <c r="B160" s="7">
        <v>249</v>
      </c>
      <c r="C160" s="5"/>
      <c r="D160" s="7">
        <v>120.26</v>
      </c>
      <c r="E160" s="9">
        <f>D160/E6*100</f>
        <v>0.0268603878518502</v>
      </c>
      <c r="F160" s="7">
        <f>E160*F6</f>
        <v>42.70801668444182</v>
      </c>
      <c r="G160" s="7">
        <v>261.64</v>
      </c>
      <c r="H160" s="5" t="s">
        <v>152</v>
      </c>
      <c r="I160" s="5">
        <f>G160/G196*100</f>
        <v>0.048930908095303045</v>
      </c>
      <c r="J160" s="7">
        <f>I160*J6</f>
        <v>64.099489604847</v>
      </c>
      <c r="K160" s="5" t="s">
        <v>152</v>
      </c>
      <c r="L160" s="7">
        <f aca="true" t="shared" si="13" ref="L160:L169">G160+J160</f>
        <v>325.739489604847</v>
      </c>
      <c r="M160" s="5" t="s">
        <v>152</v>
      </c>
    </row>
    <row r="161" spans="1:13" ht="12.75">
      <c r="A161" s="5" t="s">
        <v>64</v>
      </c>
      <c r="B161" s="7">
        <v>22390</v>
      </c>
      <c r="C161" s="5"/>
      <c r="D161" s="7">
        <v>19120.05</v>
      </c>
      <c r="E161" s="9">
        <f>D161/E6*100</f>
        <v>4.270513543545388</v>
      </c>
      <c r="F161" s="7">
        <f>E161*F6</f>
        <v>6790.116534237166</v>
      </c>
      <c r="G161" s="7">
        <v>22818.92</v>
      </c>
      <c r="H161" s="5" t="s">
        <v>152</v>
      </c>
      <c r="I161" s="5">
        <f>G161/G196*100</f>
        <v>4.2675067931282396</v>
      </c>
      <c r="J161" s="7">
        <f>I161*J6</f>
        <v>5590.433898997994</v>
      </c>
      <c r="K161" s="5" t="s">
        <v>152</v>
      </c>
      <c r="L161" s="7">
        <f t="shared" si="13"/>
        <v>28409.353898997993</v>
      </c>
      <c r="M161" s="5" t="s">
        <v>152</v>
      </c>
    </row>
    <row r="162" spans="1:13" ht="12.75">
      <c r="A162" s="5" t="s">
        <v>83</v>
      </c>
      <c r="B162" s="7">
        <v>1616</v>
      </c>
      <c r="C162" s="5"/>
      <c r="D162" s="7">
        <v>2159.31</v>
      </c>
      <c r="E162" s="9">
        <f>D162/E6*100</f>
        <v>0.48228757768483826</v>
      </c>
      <c r="F162" s="7">
        <f>E162*F6</f>
        <v>766.8372485188928</v>
      </c>
      <c r="G162" s="7">
        <v>1793.28</v>
      </c>
      <c r="H162" s="5" t="s">
        <v>152</v>
      </c>
      <c r="I162" s="5">
        <f>G162/G196*100</f>
        <v>0.3353723393561575</v>
      </c>
      <c r="J162" s="7">
        <f>I162*J6</f>
        <v>439.33776455656636</v>
      </c>
      <c r="K162" s="5" t="s">
        <v>152</v>
      </c>
      <c r="L162" s="7">
        <f t="shared" si="13"/>
        <v>2232.6177645565663</v>
      </c>
      <c r="M162" s="5" t="s">
        <v>152</v>
      </c>
    </row>
    <row r="163" spans="1:13" ht="12.75">
      <c r="A163" s="5" t="s">
        <v>77</v>
      </c>
      <c r="B163" s="7">
        <v>398</v>
      </c>
      <c r="C163" s="5"/>
      <c r="D163" s="7">
        <v>285.4</v>
      </c>
      <c r="E163" s="9">
        <f>D163/E6*100</f>
        <v>0.06374484195009185</v>
      </c>
      <c r="F163" s="7">
        <f>E163*F6</f>
        <v>101.35429870064604</v>
      </c>
      <c r="G163" s="7">
        <v>281.09</v>
      </c>
      <c r="H163" s="5" t="s">
        <v>152</v>
      </c>
      <c r="I163" s="5">
        <f>G163/G196*100</f>
        <v>0.05256837240677546</v>
      </c>
      <c r="J163" s="7">
        <f>I163*J6</f>
        <v>68.86456785287585</v>
      </c>
      <c r="K163" s="5" t="s">
        <v>152</v>
      </c>
      <c r="L163" s="7">
        <f t="shared" si="13"/>
        <v>349.9545678528758</v>
      </c>
      <c r="M163" s="5" t="s">
        <v>152</v>
      </c>
    </row>
    <row r="164" spans="1:13" ht="12.75">
      <c r="A164" s="5" t="s">
        <v>36</v>
      </c>
      <c r="B164" s="7">
        <v>2388</v>
      </c>
      <c r="C164" s="5"/>
      <c r="D164" s="7">
        <v>1453.6</v>
      </c>
      <c r="E164" s="9">
        <f>D164/E6*100</f>
        <v>0.3246653898341048</v>
      </c>
      <c r="F164" s="7">
        <f>E164*F6</f>
        <v>516.2179698362266</v>
      </c>
      <c r="G164" s="7">
        <v>3067.6</v>
      </c>
      <c r="H164" s="5" t="s">
        <v>152</v>
      </c>
      <c r="I164" s="5">
        <f>G164/G196*100</f>
        <v>0.5736907723327916</v>
      </c>
      <c r="J164" s="7">
        <f>I164*J6</f>
        <v>751.5349117559571</v>
      </c>
      <c r="K164" s="5" t="s">
        <v>152</v>
      </c>
      <c r="L164" s="7">
        <f t="shared" si="13"/>
        <v>3819.134911755957</v>
      </c>
      <c r="M164" s="5" t="s">
        <v>152</v>
      </c>
    </row>
    <row r="165" spans="1:13" ht="12.75">
      <c r="A165" s="5" t="s">
        <v>133</v>
      </c>
      <c r="B165" s="7">
        <v>2606</v>
      </c>
      <c r="C165" s="5"/>
      <c r="D165" s="7">
        <v>3133.98</v>
      </c>
      <c r="E165" s="9">
        <f>D165/E6*100</f>
        <v>0.6999826901708089</v>
      </c>
      <c r="F165" s="7">
        <f>E165*F6</f>
        <v>1112.9724773715861</v>
      </c>
      <c r="G165" s="7">
        <v>3630.54</v>
      </c>
      <c r="H165" s="5" t="s">
        <v>152</v>
      </c>
      <c r="I165" s="5">
        <f>G165/G196*100</f>
        <v>0.678969649427922</v>
      </c>
      <c r="J165" s="7">
        <f>I165*J6</f>
        <v>889.4502407505779</v>
      </c>
      <c r="K165" s="5" t="s">
        <v>152</v>
      </c>
      <c r="L165" s="7">
        <f t="shared" si="13"/>
        <v>4519.990240750578</v>
      </c>
      <c r="M165" s="5" t="s">
        <v>152</v>
      </c>
    </row>
    <row r="166" spans="1:13" ht="12.75">
      <c r="A166" s="5" t="s">
        <v>68</v>
      </c>
      <c r="B166" s="7">
        <v>53934</v>
      </c>
      <c r="C166" s="5"/>
      <c r="D166" s="7">
        <v>41404.28</v>
      </c>
      <c r="E166" s="9">
        <v>9.314</v>
      </c>
      <c r="F166" s="7">
        <v>14809.94926</v>
      </c>
      <c r="G166" s="7">
        <v>45014.72</v>
      </c>
      <c r="H166" s="5" t="s">
        <v>152</v>
      </c>
      <c r="I166" s="5">
        <f>G166/G196*100</f>
        <v>8.418480076654182</v>
      </c>
      <c r="J166" s="7">
        <f>I166*J6</f>
        <v>11028.20890041698</v>
      </c>
      <c r="K166" s="5" t="s">
        <v>152</v>
      </c>
      <c r="L166" s="7">
        <f t="shared" si="13"/>
        <v>56042.928900416984</v>
      </c>
      <c r="M166" s="5" t="s">
        <v>152</v>
      </c>
    </row>
    <row r="167" spans="1:13" ht="12.75">
      <c r="A167" s="5" t="s">
        <v>140</v>
      </c>
      <c r="B167" s="7">
        <v>1105</v>
      </c>
      <c r="C167" s="5"/>
      <c r="D167" s="7">
        <v>1128</v>
      </c>
      <c r="E167" s="9">
        <f>D167/E6*100</f>
        <v>0.2519417719681276</v>
      </c>
      <c r="F167" s="7">
        <f>E167*F6</f>
        <v>400.5874174293229</v>
      </c>
      <c r="G167" s="7">
        <v>1390</v>
      </c>
      <c r="H167" s="5" t="s">
        <v>152</v>
      </c>
      <c r="I167" s="5">
        <f>G167/G196*100</f>
        <v>0.2599524623622964</v>
      </c>
      <c r="J167" s="7">
        <f>I167*J6</f>
        <v>340.5377256946083</v>
      </c>
      <c r="K167" s="5" t="s">
        <v>152</v>
      </c>
      <c r="L167" s="7">
        <f t="shared" si="13"/>
        <v>1730.5377256946083</v>
      </c>
      <c r="M167" s="5" t="s">
        <v>152</v>
      </c>
    </row>
    <row r="168" spans="1:13" ht="12.75">
      <c r="A168" s="5" t="s">
        <v>47</v>
      </c>
      <c r="B168" s="7">
        <v>5758</v>
      </c>
      <c r="C168" s="5"/>
      <c r="D168" s="7">
        <v>5962.8</v>
      </c>
      <c r="E168" s="9">
        <f>D168/E6*100</f>
        <v>1.3318070903293895</v>
      </c>
      <c r="F168" s="7">
        <f>E168*F6</f>
        <v>2117.573273623729</v>
      </c>
      <c r="G168" s="7">
        <v>4770.07</v>
      </c>
      <c r="H168" s="5" t="s">
        <v>152</v>
      </c>
      <c r="I168" s="5">
        <f>G168/G196*100</f>
        <v>0.8920801742018125</v>
      </c>
      <c r="J168" s="7">
        <f>I168*J6</f>
        <v>1168.6250282043743</v>
      </c>
      <c r="K168" s="5" t="s">
        <v>152</v>
      </c>
      <c r="L168" s="7">
        <f t="shared" si="13"/>
        <v>5938.6950282043745</v>
      </c>
      <c r="M168" s="5" t="s">
        <v>152</v>
      </c>
    </row>
    <row r="169" spans="1:13" ht="12.75">
      <c r="A169" s="5" t="s">
        <v>44</v>
      </c>
      <c r="B169" s="7">
        <v>4240</v>
      </c>
      <c r="C169" s="5"/>
      <c r="D169" s="7">
        <v>3965.93</v>
      </c>
      <c r="E169" s="9">
        <f>D169/E6*100</f>
        <v>0.8858009146290391</v>
      </c>
      <c r="F169" s="7">
        <f>E169*F6</f>
        <v>1408.423454260172</v>
      </c>
      <c r="G169" s="7">
        <v>3921</v>
      </c>
      <c r="H169" s="5" t="s">
        <v>152</v>
      </c>
      <c r="I169" s="5">
        <f>G169/G196*100</f>
        <v>0.7332903632536434</v>
      </c>
      <c r="J169" s="7">
        <f>I169*J6</f>
        <v>960.6103758622728</v>
      </c>
      <c r="K169" s="5" t="s">
        <v>152</v>
      </c>
      <c r="L169" s="7">
        <f t="shared" si="13"/>
        <v>4881.610375862273</v>
      </c>
      <c r="M169" s="5" t="s">
        <v>152</v>
      </c>
    </row>
    <row r="170" spans="1:13" ht="12.75">
      <c r="A170" s="5" t="s">
        <v>34</v>
      </c>
      <c r="B170" s="7">
        <v>1388</v>
      </c>
      <c r="C170" s="5"/>
      <c r="D170" s="7">
        <v>969.27</v>
      </c>
      <c r="E170" s="9">
        <f>D170/E6*100</f>
        <v>0.21648900825846368</v>
      </c>
      <c r="F170" s="7">
        <f>E170*F6</f>
        <v>344.21752313095726</v>
      </c>
      <c r="G170" s="7">
        <v>1159</v>
      </c>
      <c r="H170" s="5" t="s">
        <v>152</v>
      </c>
      <c r="I170" s="5">
        <f>G170/G196*100</f>
        <v>0.2167517294085623</v>
      </c>
      <c r="J170" s="7">
        <f>I170*J6</f>
        <v>283.9447655252166</v>
      </c>
      <c r="K170" s="5" t="s">
        <v>152</v>
      </c>
      <c r="L170" s="7">
        <f aca="true" t="shared" si="14" ref="L170:L175">G170+J170</f>
        <v>1442.9447655252166</v>
      </c>
      <c r="M170" s="5" t="s">
        <v>152</v>
      </c>
    </row>
    <row r="171" spans="1:13" ht="12.75">
      <c r="A171" s="5" t="s">
        <v>43</v>
      </c>
      <c r="B171" s="7">
        <v>3779</v>
      </c>
      <c r="C171" s="5"/>
      <c r="D171" s="7">
        <v>2648.74</v>
      </c>
      <c r="E171" s="9">
        <f>D171/E6*100</f>
        <v>0.5916030576975693</v>
      </c>
      <c r="F171" s="7">
        <f>E171*F6</f>
        <v>940.6488617391351</v>
      </c>
      <c r="G171" s="7">
        <v>2521.98</v>
      </c>
      <c r="H171" s="5" t="s">
        <v>152</v>
      </c>
      <c r="I171" s="5">
        <f>G171/G196*100</f>
        <v>0.4716510151283916</v>
      </c>
      <c r="J171" s="7">
        <f>I171*J6</f>
        <v>617.862829818193</v>
      </c>
      <c r="K171" s="5" t="s">
        <v>152</v>
      </c>
      <c r="L171" s="7">
        <f t="shared" si="14"/>
        <v>3139.842829818193</v>
      </c>
      <c r="M171" s="5" t="s">
        <v>152</v>
      </c>
    </row>
    <row r="172" spans="1:13" ht="12.75">
      <c r="A172" s="5" t="s">
        <v>31</v>
      </c>
      <c r="B172" s="7">
        <v>845.51</v>
      </c>
      <c r="C172" s="5"/>
      <c r="D172" s="7">
        <v>1253.9</v>
      </c>
      <c r="E172" s="9">
        <f>D172/E6*100</f>
        <v>0.2800618686798184</v>
      </c>
      <c r="F172" s="7">
        <f>E172*F6</f>
        <v>445.2983712009113</v>
      </c>
      <c r="G172" s="7">
        <v>635.72</v>
      </c>
      <c r="H172" s="5" t="s">
        <v>152</v>
      </c>
      <c r="I172" s="5">
        <f>G172/G196*100</f>
        <v>0.11888991321795618</v>
      </c>
      <c r="J172" s="7">
        <f>I172*J6</f>
        <v>155.7457863155226</v>
      </c>
      <c r="K172" s="5" t="s">
        <v>152</v>
      </c>
      <c r="L172" s="7">
        <f t="shared" si="14"/>
        <v>791.4657863155226</v>
      </c>
      <c r="M172" s="5" t="s">
        <v>152</v>
      </c>
    </row>
    <row r="173" spans="1:13" ht="12.75">
      <c r="A173" s="5" t="s">
        <v>134</v>
      </c>
      <c r="B173" s="7"/>
      <c r="C173" s="5"/>
      <c r="D173" s="7"/>
      <c r="E173" s="9"/>
      <c r="F173" s="7"/>
      <c r="G173" s="7">
        <v>18775.75</v>
      </c>
      <c r="H173" s="5" t="s">
        <v>152</v>
      </c>
      <c r="I173" s="5">
        <f>G173/G196*100</f>
        <v>3.5113686656107106</v>
      </c>
      <c r="J173" s="7">
        <f>I173*J6</f>
        <v>4599.892951950031</v>
      </c>
      <c r="K173" s="5" t="s">
        <v>152</v>
      </c>
      <c r="L173" s="7">
        <f t="shared" si="14"/>
        <v>23375.64295195003</v>
      </c>
      <c r="M173" s="5" t="s">
        <v>152</v>
      </c>
    </row>
    <row r="174" spans="1:13" ht="12.75">
      <c r="A174" s="5" t="s">
        <v>179</v>
      </c>
      <c r="B174" s="7"/>
      <c r="C174" s="5"/>
      <c r="D174" s="7"/>
      <c r="E174" s="9"/>
      <c r="F174" s="7"/>
      <c r="G174" s="7">
        <v>318.58</v>
      </c>
      <c r="H174" s="5" t="s">
        <v>152</v>
      </c>
      <c r="I174" s="5">
        <f>G174/G196*100</f>
        <v>0.059579608244158554</v>
      </c>
      <c r="J174" s="7">
        <f>I174*J6</f>
        <v>78.0492867998477</v>
      </c>
      <c r="K174" s="5" t="s">
        <v>152</v>
      </c>
      <c r="L174" s="7">
        <f t="shared" si="14"/>
        <v>396.6292867998477</v>
      </c>
      <c r="M174" s="5" t="s">
        <v>152</v>
      </c>
    </row>
    <row r="175" spans="1:13" ht="12.75">
      <c r="A175" s="5" t="s">
        <v>26</v>
      </c>
      <c r="B175" s="7">
        <v>407</v>
      </c>
      <c r="C175" s="5"/>
      <c r="D175" s="7">
        <v>398.18</v>
      </c>
      <c r="E175" s="9">
        <f>D175/E6*100</f>
        <v>0.08893455209421014</v>
      </c>
      <c r="F175" s="7">
        <f>E175*F6</f>
        <v>141.4059378297941</v>
      </c>
      <c r="G175" s="7">
        <v>405.8</v>
      </c>
      <c r="H175" s="5" t="s">
        <v>152</v>
      </c>
      <c r="I175" s="5">
        <f>G175/G196*100</f>
        <v>0.07589115771699273</v>
      </c>
      <c r="J175" s="7">
        <f>I175*J6</f>
        <v>99.41741660926047</v>
      </c>
      <c r="K175" s="5" t="s">
        <v>152</v>
      </c>
      <c r="L175" s="7">
        <f t="shared" si="14"/>
        <v>505.21741660926045</v>
      </c>
      <c r="M175" s="5" t="s">
        <v>152</v>
      </c>
    </row>
    <row r="176" spans="1:13" ht="12.75">
      <c r="A176" s="3" t="s">
        <v>0</v>
      </c>
      <c r="B176" s="4"/>
      <c r="C176" s="3"/>
      <c r="D176" s="4"/>
      <c r="E176" s="10"/>
      <c r="F176" s="4"/>
      <c r="G176" s="4" t="s">
        <v>151</v>
      </c>
      <c r="H176" s="3"/>
      <c r="I176" s="3" t="s">
        <v>149</v>
      </c>
      <c r="J176" s="4" t="s">
        <v>151</v>
      </c>
      <c r="K176" s="3"/>
      <c r="L176" s="3" t="s">
        <v>153</v>
      </c>
      <c r="M176" s="3"/>
    </row>
    <row r="177" spans="1:13" ht="12.75">
      <c r="A177" s="3"/>
      <c r="B177" s="4"/>
      <c r="C177" s="3"/>
      <c r="D177" s="4"/>
      <c r="E177" s="10"/>
      <c r="F177" s="4"/>
      <c r="G177" s="4" t="s">
        <v>181</v>
      </c>
      <c r="H177" s="3"/>
      <c r="I177" s="3" t="s">
        <v>147</v>
      </c>
      <c r="J177" s="4" t="s">
        <v>145</v>
      </c>
      <c r="K177" s="3"/>
      <c r="L177" s="3" t="s">
        <v>154</v>
      </c>
      <c r="M177" s="3"/>
    </row>
    <row r="178" spans="1:13" ht="12.75">
      <c r="A178" s="5"/>
      <c r="B178" s="7"/>
      <c r="C178" s="5"/>
      <c r="D178" s="7"/>
      <c r="E178" s="9"/>
      <c r="F178" s="7"/>
      <c r="G178" s="4" t="s">
        <v>182</v>
      </c>
      <c r="H178" s="5"/>
      <c r="I178" s="5"/>
      <c r="J178" s="7"/>
      <c r="K178" s="5"/>
      <c r="L178" s="5"/>
      <c r="M178" s="5"/>
    </row>
    <row r="179" spans="1:13" ht="12.75">
      <c r="A179" s="5"/>
      <c r="B179" s="7"/>
      <c r="C179" s="5"/>
      <c r="D179" s="7"/>
      <c r="E179" s="9"/>
      <c r="F179" s="7"/>
      <c r="G179" s="4"/>
      <c r="H179" s="5"/>
      <c r="I179" s="5"/>
      <c r="J179" s="7"/>
      <c r="K179" s="5"/>
      <c r="L179" s="5"/>
      <c r="M179" s="5"/>
    </row>
    <row r="180" spans="1:13" ht="12.75">
      <c r="A180" s="5" t="s">
        <v>2</v>
      </c>
      <c r="B180" s="7">
        <v>281</v>
      </c>
      <c r="C180" s="5"/>
      <c r="D180" s="7">
        <v>179.5</v>
      </c>
      <c r="E180" s="9">
        <f>D180/E6*100</f>
        <v>0.04009179793287136</v>
      </c>
      <c r="F180" s="7">
        <f>E180*F6</f>
        <v>63.745958713265466</v>
      </c>
      <c r="G180" s="7">
        <v>252.99</v>
      </c>
      <c r="H180" s="5" t="s">
        <v>152</v>
      </c>
      <c r="I180" s="5">
        <f>G180/G196*100</f>
        <v>0.047313218311537675</v>
      </c>
      <c r="J180" s="7">
        <f>I180*J6</f>
        <v>61.980315988114356</v>
      </c>
      <c r="K180" s="5" t="s">
        <v>152</v>
      </c>
      <c r="L180" s="7">
        <f aca="true" t="shared" si="15" ref="L180:L194">G180+J180</f>
        <v>314.97031598811435</v>
      </c>
      <c r="M180" s="5" t="s">
        <v>152</v>
      </c>
    </row>
    <row r="181" spans="1:13" ht="12.75">
      <c r="A181" s="5" t="s">
        <v>38</v>
      </c>
      <c r="B181" s="7"/>
      <c r="C181" s="5"/>
      <c r="D181" s="7"/>
      <c r="E181" s="9"/>
      <c r="F181" s="7"/>
      <c r="G181" s="7">
        <v>1931.68</v>
      </c>
      <c r="H181" s="5" t="s">
        <v>152</v>
      </c>
      <c r="I181" s="5">
        <f>G181/G196*100</f>
        <v>0.36125537589640344</v>
      </c>
      <c r="J181" s="7">
        <f>I181*J6</f>
        <v>473.2445424242885</v>
      </c>
      <c r="K181" s="5" t="s">
        <v>152</v>
      </c>
      <c r="L181" s="7">
        <f t="shared" si="15"/>
        <v>2404.9245424242886</v>
      </c>
      <c r="M181" s="5" t="s">
        <v>152</v>
      </c>
    </row>
    <row r="182" spans="1:13" ht="12.75">
      <c r="A182" s="5" t="s">
        <v>62</v>
      </c>
      <c r="B182" s="7">
        <v>8132</v>
      </c>
      <c r="C182" s="5"/>
      <c r="D182" s="7">
        <v>4976.78</v>
      </c>
      <c r="E182" s="9">
        <f>D182/E6*100</f>
        <v>1.1115769254393066</v>
      </c>
      <c r="F182" s="7">
        <f>E182*F6</f>
        <v>1767.4073114484975</v>
      </c>
      <c r="G182" s="7">
        <v>8649.26</v>
      </c>
      <c r="H182" s="5" t="s">
        <v>152</v>
      </c>
      <c r="I182" s="5">
        <f>G182/G196*100</f>
        <v>1.6175513918069901</v>
      </c>
      <c r="J182" s="7">
        <f>I182*J6</f>
        <v>2118.992323267157</v>
      </c>
      <c r="K182" s="5" t="s">
        <v>152</v>
      </c>
      <c r="L182" s="7">
        <f t="shared" si="15"/>
        <v>10768.252323267157</v>
      </c>
      <c r="M182" s="5" t="s">
        <v>152</v>
      </c>
    </row>
    <row r="183" spans="1:13" ht="12.75">
      <c r="A183" s="5" t="s">
        <v>13</v>
      </c>
      <c r="B183" s="7">
        <v>343</v>
      </c>
      <c r="C183" s="5"/>
      <c r="D183" s="7">
        <v>293.77</v>
      </c>
      <c r="E183" s="9">
        <f>D183/E6*100</f>
        <v>0.06561430350272769</v>
      </c>
      <c r="F183" s="7">
        <f>E183*F6</f>
        <v>104.32674256933703</v>
      </c>
      <c r="G183" s="7">
        <v>268.84</v>
      </c>
      <c r="H183" s="5" t="s">
        <v>152</v>
      </c>
      <c r="I183" s="5">
        <f>G183/G196*100</f>
        <v>0.05027742444710775</v>
      </c>
      <c r="J183" s="7">
        <f>I183*J6</f>
        <v>65.86342602571115</v>
      </c>
      <c r="K183" s="5" t="s">
        <v>152</v>
      </c>
      <c r="L183" s="7">
        <f t="shared" si="15"/>
        <v>334.7034260257111</v>
      </c>
      <c r="M183" s="5" t="s">
        <v>152</v>
      </c>
    </row>
    <row r="184" spans="1:13" ht="12.75">
      <c r="A184" s="5" t="s">
        <v>180</v>
      </c>
      <c r="B184" s="7">
        <v>200</v>
      </c>
      <c r="C184" s="5"/>
      <c r="D184" s="7">
        <v>398.48</v>
      </c>
      <c r="E184" s="9">
        <f>D184/E6*100</f>
        <v>0.0890015578846272</v>
      </c>
      <c r="F184" s="7">
        <f>E184*F6</f>
        <v>141.51247703655724</v>
      </c>
      <c r="G184" s="7">
        <v>105.95</v>
      </c>
      <c r="H184" s="5" t="s">
        <v>152</v>
      </c>
      <c r="I184" s="5">
        <f>G184/G196*100</f>
        <v>0.01981436214912612</v>
      </c>
      <c r="J184" s="7">
        <f>I184*J6</f>
        <v>25.95681441535522</v>
      </c>
      <c r="K184" s="5" t="s">
        <v>152</v>
      </c>
      <c r="L184" s="7">
        <f t="shared" si="15"/>
        <v>131.90681441535523</v>
      </c>
      <c r="M184" s="5" t="s">
        <v>152</v>
      </c>
    </row>
    <row r="185" spans="1:13" ht="12.75">
      <c r="A185" s="5" t="s">
        <v>135</v>
      </c>
      <c r="B185" s="7"/>
      <c r="C185" s="5"/>
      <c r="D185" s="7"/>
      <c r="E185" s="9"/>
      <c r="F185" s="7"/>
      <c r="G185" s="7">
        <v>493.01</v>
      </c>
      <c r="H185" s="5" t="s">
        <v>152</v>
      </c>
      <c r="I185" s="13">
        <f>G185/G196*100</f>
        <v>0.09220083702822716</v>
      </c>
      <c r="J185" s="7">
        <f>I185*J6</f>
        <v>120.78309650697759</v>
      </c>
      <c r="K185" s="5" t="s">
        <v>152</v>
      </c>
      <c r="L185" s="7">
        <f t="shared" si="15"/>
        <v>613.7930965069776</v>
      </c>
      <c r="M185" s="5" t="s">
        <v>152</v>
      </c>
    </row>
    <row r="186" spans="1:13" ht="12.75">
      <c r="A186" s="5" t="s">
        <v>136</v>
      </c>
      <c r="B186" s="7">
        <v>2230</v>
      </c>
      <c r="C186" s="5"/>
      <c r="D186" s="7">
        <v>2871.91</v>
      </c>
      <c r="E186" s="9">
        <f>D186/E6*100</f>
        <v>0.6414486651888167</v>
      </c>
      <c r="F186" s="7">
        <f>E186*F6</f>
        <v>1019.9033776502185</v>
      </c>
      <c r="G186" s="7">
        <v>5094.42</v>
      </c>
      <c r="H186" s="5" t="s">
        <v>152</v>
      </c>
      <c r="I186" s="5">
        <f>G186/G196*100</f>
        <v>0.9527388656890146</v>
      </c>
      <c r="J186" s="7">
        <f>I186*J6</f>
        <v>1248.087914052609</v>
      </c>
      <c r="K186" s="5" t="s">
        <v>152</v>
      </c>
      <c r="L186" s="7">
        <f t="shared" si="15"/>
        <v>6342.507914052609</v>
      </c>
      <c r="M186" s="5" t="s">
        <v>152</v>
      </c>
    </row>
    <row r="187" spans="1:13" ht="12.75">
      <c r="A187" s="5" t="s">
        <v>12</v>
      </c>
      <c r="B187" s="7">
        <v>739</v>
      </c>
      <c r="C187" s="5"/>
      <c r="D187" s="7">
        <v>538.48</v>
      </c>
      <c r="E187" s="9">
        <f>D187/E6*100</f>
        <v>0.12027092674591962</v>
      </c>
      <c r="F187" s="7">
        <f>E187*F6</f>
        <v>191.2307735260122</v>
      </c>
      <c r="G187" s="7">
        <v>687.61</v>
      </c>
      <c r="H187" s="5" t="s">
        <v>152</v>
      </c>
      <c r="I187" s="5">
        <f>G187/G196*100</f>
        <v>0.12859418175894866</v>
      </c>
      <c r="J187" s="7">
        <f>I187*J6</f>
        <v>168.45837810422273</v>
      </c>
      <c r="K187" s="5" t="s">
        <v>152</v>
      </c>
      <c r="L187" s="7">
        <f t="shared" si="15"/>
        <v>856.0683781042228</v>
      </c>
      <c r="M187" s="5" t="s">
        <v>152</v>
      </c>
    </row>
    <row r="188" spans="1:13" ht="12.75">
      <c r="A188" s="5" t="s">
        <v>190</v>
      </c>
      <c r="B188" s="7"/>
      <c r="C188" s="5"/>
      <c r="D188" s="7"/>
      <c r="E188" s="9"/>
      <c r="F188" s="7"/>
      <c r="G188" s="7">
        <v>200</v>
      </c>
      <c r="H188" s="5" t="s">
        <v>152</v>
      </c>
      <c r="I188" s="13">
        <f>G188/G196*100</f>
        <v>0.03740323199457502</v>
      </c>
      <c r="J188" s="7">
        <f>I188*J6</f>
        <v>48.99823391289328</v>
      </c>
      <c r="K188" s="5" t="s">
        <v>152</v>
      </c>
      <c r="L188" s="7">
        <f t="shared" si="15"/>
        <v>248.99823391289328</v>
      </c>
      <c r="M188" s="5" t="s">
        <v>152</v>
      </c>
    </row>
    <row r="189" spans="1:13" ht="12.75">
      <c r="A189" s="5" t="s">
        <v>10</v>
      </c>
      <c r="B189" s="7">
        <v>613</v>
      </c>
      <c r="C189" s="5"/>
      <c r="D189" s="7">
        <v>709.6</v>
      </c>
      <c r="E189" s="9">
        <f>D189/E6*100</f>
        <v>0.15849102959980793</v>
      </c>
      <c r="F189" s="7">
        <f>E189*F6</f>
        <v>252.0007370636946</v>
      </c>
      <c r="G189" s="7">
        <v>783.84</v>
      </c>
      <c r="H189" s="5" t="s">
        <v>152</v>
      </c>
      <c r="I189" s="5">
        <f>G189/G196*100</f>
        <v>0.14659074683313844</v>
      </c>
      <c r="J189" s="7">
        <f>I189*J6</f>
        <v>192.03387835141135</v>
      </c>
      <c r="K189" s="5" t="s">
        <v>152</v>
      </c>
      <c r="L189" s="7">
        <f t="shared" si="15"/>
        <v>975.8738783514113</v>
      </c>
      <c r="M189" s="5" t="s">
        <v>152</v>
      </c>
    </row>
    <row r="190" spans="1:13" ht="12.75">
      <c r="A190" s="5" t="s">
        <v>82</v>
      </c>
      <c r="B190" s="7">
        <v>2186</v>
      </c>
      <c r="C190" s="5"/>
      <c r="D190" s="7">
        <v>3019.09</v>
      </c>
      <c r="E190" s="9">
        <f>D190/E6*100</f>
        <v>0.674321705967424</v>
      </c>
      <c r="F190" s="7">
        <f>E190*F6</f>
        <v>1072.1715124882041</v>
      </c>
      <c r="G190" s="7">
        <v>2862.19</v>
      </c>
      <c r="H190" s="5" t="s">
        <v>152</v>
      </c>
      <c r="I190" s="5">
        <f>G190/G196*100</f>
        <v>0.5352757829127636</v>
      </c>
      <c r="J190" s="7">
        <f>I190*J6</f>
        <v>701.2112756157203</v>
      </c>
      <c r="K190" s="5" t="s">
        <v>152</v>
      </c>
      <c r="L190" s="7">
        <f t="shared" si="15"/>
        <v>3563.4012756157204</v>
      </c>
      <c r="M190" s="5" t="s">
        <v>152</v>
      </c>
    </row>
    <row r="191" spans="1:13" ht="12.75">
      <c r="A191" s="5" t="s">
        <v>137</v>
      </c>
      <c r="B191" s="7">
        <v>6220</v>
      </c>
      <c r="C191" s="5"/>
      <c r="D191" s="7">
        <v>5181.71</v>
      </c>
      <c r="E191" s="9">
        <f>D191/E6*100</f>
        <v>1.1573485808731971</v>
      </c>
      <c r="F191" s="7">
        <f>E191*F6</f>
        <v>1840.1842435883834</v>
      </c>
      <c r="G191" s="7">
        <v>4682.47</v>
      </c>
      <c r="H191" s="5" t="s">
        <v>152</v>
      </c>
      <c r="I191" s="13">
        <f>G191/G196*100</f>
        <v>0.8756975585881887</v>
      </c>
      <c r="J191" s="7">
        <f>I191*J6</f>
        <v>1147.1638017505272</v>
      </c>
      <c r="K191" s="5" t="s">
        <v>152</v>
      </c>
      <c r="L191" s="7">
        <f t="shared" si="15"/>
        <v>5829.633801750528</v>
      </c>
      <c r="M191" s="5" t="s">
        <v>152</v>
      </c>
    </row>
    <row r="192" spans="1:13" ht="12.75">
      <c r="A192" s="5" t="s">
        <v>86</v>
      </c>
      <c r="B192" s="7">
        <v>5450</v>
      </c>
      <c r="C192" s="5"/>
      <c r="D192" s="7">
        <v>4980.98</v>
      </c>
      <c r="E192" s="9">
        <f>D192/E6*100</f>
        <v>1.1125150065051455</v>
      </c>
      <c r="F192" s="7">
        <f>E192*F6</f>
        <v>1768.8988603431812</v>
      </c>
      <c r="G192" s="7">
        <v>3626.56</v>
      </c>
      <c r="H192" s="5" t="s">
        <v>152</v>
      </c>
      <c r="I192" s="5">
        <f>G192/G196*100</f>
        <v>0.67822532511123</v>
      </c>
      <c r="J192" s="7">
        <f>I192*J6</f>
        <v>888.4751758957113</v>
      </c>
      <c r="K192" s="5" t="s">
        <v>152</v>
      </c>
      <c r="L192" s="7">
        <f t="shared" si="15"/>
        <v>4515.035175895711</v>
      </c>
      <c r="M192" s="5" t="s">
        <v>152</v>
      </c>
    </row>
    <row r="193" spans="1:13" ht="12.75">
      <c r="A193" s="5" t="s">
        <v>138</v>
      </c>
      <c r="B193" s="7">
        <v>304</v>
      </c>
      <c r="C193" s="5"/>
      <c r="D193" s="7">
        <v>237.53</v>
      </c>
      <c r="E193" s="9">
        <f>D193/E6*100</f>
        <v>0.053052951325877076</v>
      </c>
      <c r="F193" s="7">
        <f>E193*F6</f>
        <v>84.35419260814456</v>
      </c>
      <c r="G193" s="7">
        <v>317.86</v>
      </c>
      <c r="H193" s="5" t="s">
        <v>152</v>
      </c>
      <c r="I193" s="5">
        <f>G193/G196*100</f>
        <v>0.05944495660897809</v>
      </c>
      <c r="J193" s="7">
        <f>I193*J6</f>
        <v>77.8728931577613</v>
      </c>
      <c r="K193" s="5" t="s">
        <v>152</v>
      </c>
      <c r="L193" s="7">
        <f t="shared" si="15"/>
        <v>395.7328931577613</v>
      </c>
      <c r="M193" s="5" t="s">
        <v>152</v>
      </c>
    </row>
    <row r="194" spans="1:13" ht="12.75">
      <c r="A194" s="5" t="s">
        <v>81</v>
      </c>
      <c r="B194" s="7">
        <v>2378</v>
      </c>
      <c r="C194" s="5"/>
      <c r="D194" s="7">
        <v>1986.41</v>
      </c>
      <c r="E194" s="9">
        <f>D194/E6*100</f>
        <v>0.4436699071411422</v>
      </c>
      <c r="F194" s="7">
        <f>E194*F6</f>
        <v>705.4351523544161</v>
      </c>
      <c r="G194" s="7">
        <v>2609.19</v>
      </c>
      <c r="H194" s="5" t="s">
        <v>152</v>
      </c>
      <c r="I194" s="5">
        <f>G194/G196*100</f>
        <v>0.4879606944396261</v>
      </c>
      <c r="J194" s="7">
        <f>I194*J6</f>
        <v>639.2285097159101</v>
      </c>
      <c r="K194" s="5" t="s">
        <v>152</v>
      </c>
      <c r="L194" s="7">
        <f t="shared" si="15"/>
        <v>3248.41850971591</v>
      </c>
      <c r="M194" s="5" t="s">
        <v>152</v>
      </c>
    </row>
    <row r="195" spans="1:13" ht="12.75">
      <c r="A195" s="5"/>
      <c r="B195" s="8"/>
      <c r="C195" s="5"/>
      <c r="D195" s="7"/>
      <c r="E195" s="11"/>
      <c r="F195" s="7"/>
      <c r="G195" s="5"/>
      <c r="H195" s="5"/>
      <c r="I195" s="5"/>
      <c r="J195" s="7"/>
      <c r="K195" s="5"/>
      <c r="L195" s="5"/>
      <c r="M195" s="5"/>
    </row>
    <row r="196" spans="1:13" ht="12.75">
      <c r="A196" s="3" t="s">
        <v>91</v>
      </c>
      <c r="B196" s="4">
        <f>SUM(B8:B194)</f>
        <v>529694.39</v>
      </c>
      <c r="C196" s="5"/>
      <c r="D196" s="4">
        <f>SUM(D8:D194)</f>
        <v>420851.68</v>
      </c>
      <c r="E196" s="10">
        <f>SUM(E8:E194)</f>
        <v>93.99789806185758</v>
      </c>
      <c r="F196" s="4">
        <f>SUM(F8:F194)</f>
        <v>149457.34717835346</v>
      </c>
      <c r="G196" s="4">
        <f>SUM(G8:G195)</f>
        <v>534713.1500000001</v>
      </c>
      <c r="H196" s="3" t="s">
        <v>152</v>
      </c>
      <c r="I196" s="14">
        <f>SUM(I8:I195)</f>
        <v>99.99999999999991</v>
      </c>
      <c r="J196" s="4">
        <f>SUM(J8:J195)</f>
        <v>130999.99999999996</v>
      </c>
      <c r="K196" s="3" t="s">
        <v>152</v>
      </c>
      <c r="L196" s="4">
        <f>SUM(L8:L195)</f>
        <v>665713.1499999994</v>
      </c>
      <c r="M196" s="3" t="s">
        <v>152</v>
      </c>
    </row>
    <row r="197" spans="1:13" ht="12.75">
      <c r="A197" s="5"/>
      <c r="B197" s="5"/>
      <c r="C197" s="5"/>
      <c r="D197" s="5"/>
      <c r="E197" s="5"/>
      <c r="F197" s="5"/>
      <c r="G197" s="5" t="s">
        <v>191</v>
      </c>
      <c r="H197" s="5"/>
      <c r="I197" s="5"/>
      <c r="J197" s="5"/>
      <c r="K197" s="5"/>
      <c r="L197" s="5"/>
      <c r="M197" s="5"/>
    </row>
    <row r="198" spans="1:13" ht="12.75">
      <c r="A198" s="5"/>
      <c r="B198" s="5"/>
      <c r="C198" s="5"/>
      <c r="D198" s="5"/>
      <c r="E198" s="5"/>
      <c r="F198" s="5"/>
      <c r="G198" s="5" t="s">
        <v>192</v>
      </c>
      <c r="H198" s="5"/>
      <c r="I198" s="5"/>
      <c r="J198" s="5"/>
      <c r="K198" s="5"/>
      <c r="L198" s="5"/>
      <c r="M198" s="5"/>
    </row>
    <row r="199" spans="1:13" ht="12.75">
      <c r="A199" s="5" t="s">
        <v>183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ht="12.75">
      <c r="A200" s="5" t="s">
        <v>184</v>
      </c>
    </row>
    <row r="201" ht="12.75">
      <c r="A201" s="5" t="s">
        <v>185</v>
      </c>
    </row>
    <row r="202" ht="12.75">
      <c r="A202" s="5" t="s">
        <v>186</v>
      </c>
    </row>
  </sheetData>
  <printOptions/>
  <pageMargins left="0.16527777777777777" right="0.21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jsiekkin</cp:lastModifiedBy>
  <cp:lastPrinted>2010-11-11T07:28:11Z</cp:lastPrinted>
  <dcterms:created xsi:type="dcterms:W3CDTF">2008-01-28T13:13:51Z</dcterms:created>
  <dcterms:modified xsi:type="dcterms:W3CDTF">2010-11-11T07:28:49Z</dcterms:modified>
  <cp:category/>
  <cp:version/>
  <cp:contentType/>
  <cp:contentStatus/>
</cp:coreProperties>
</file>