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600" yWindow="210" windowWidth="11100" windowHeight="6345"/>
  </bookViews>
  <sheets>
    <sheet name="Taul1" sheetId="1" r:id="rId1"/>
    <sheet name="Taul2" sheetId="2" r:id="rId2"/>
    <sheet name="Tau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23" i="1" l="1"/>
  <c r="D31" i="1"/>
  <c r="D35" i="1"/>
  <c r="D14" i="1"/>
  <c r="D12" i="1"/>
  <c r="E23" i="1"/>
  <c r="E31" i="1"/>
  <c r="E35" i="1"/>
  <c r="E14" i="1"/>
  <c r="E12" i="1"/>
  <c r="C4" i="1"/>
  <c r="F4" i="1"/>
  <c r="G5" i="1"/>
  <c r="C6" i="1"/>
  <c r="F6" i="1"/>
  <c r="G7" i="1"/>
  <c r="G8" i="1"/>
  <c r="G9" i="1"/>
  <c r="G10" i="1"/>
  <c r="G11" i="1"/>
  <c r="C12" i="1"/>
  <c r="F12" i="1"/>
  <c r="G13" i="1"/>
  <c r="C14" i="1"/>
  <c r="F14" i="1"/>
  <c r="G15" i="1"/>
  <c r="G16" i="1"/>
  <c r="G17" i="1"/>
  <c r="G18" i="1"/>
  <c r="C19" i="1"/>
  <c r="F19" i="1"/>
  <c r="G20" i="1"/>
  <c r="G21" i="1"/>
  <c r="G22" i="1"/>
  <c r="G24" i="1"/>
  <c r="C25" i="1"/>
  <c r="F25" i="1"/>
  <c r="C26" i="1"/>
  <c r="F26" i="1"/>
  <c r="C27" i="1"/>
  <c r="F27" i="1"/>
  <c r="C28" i="1"/>
  <c r="F28" i="1"/>
  <c r="G29" i="1"/>
  <c r="C30" i="1"/>
  <c r="F30" i="1"/>
  <c r="G32" i="1"/>
  <c r="C33" i="1"/>
  <c r="F33" i="1"/>
  <c r="C34" i="1"/>
  <c r="F34" i="1"/>
  <c r="C37" i="1"/>
  <c r="F37" i="1"/>
  <c r="C38" i="1"/>
  <c r="F38" i="1"/>
  <c r="C39" i="1"/>
  <c r="F39" i="1"/>
  <c r="G3" i="1"/>
  <c r="B23" i="1"/>
  <c r="B31" i="1"/>
  <c r="B35" i="1"/>
  <c r="B14" i="1"/>
  <c r="B12" i="1"/>
  <c r="G6" i="1"/>
  <c r="G26" i="1"/>
  <c r="F23" i="1"/>
  <c r="F31" i="1"/>
  <c r="F35" i="1"/>
  <c r="G12" i="1"/>
  <c r="G39" i="1"/>
  <c r="G30" i="1"/>
  <c r="G27" i="1"/>
  <c r="G25" i="1"/>
  <c r="G19" i="1"/>
  <c r="G14" i="1"/>
  <c r="G4" i="1"/>
  <c r="G34" i="1"/>
  <c r="G33" i="1"/>
  <c r="G38" i="1"/>
  <c r="G37" i="1"/>
  <c r="G28" i="1"/>
  <c r="C23" i="1"/>
  <c r="G23" i="1"/>
  <c r="B36" i="1"/>
  <c r="B40" i="1"/>
  <c r="E40" i="1"/>
  <c r="E36" i="1"/>
  <c r="F36" i="1"/>
  <c r="F40" i="1"/>
  <c r="D36" i="1"/>
  <c r="D40" i="1"/>
  <c r="C31" i="1"/>
  <c r="C35" i="1"/>
  <c r="G31" i="1"/>
  <c r="G35" i="1"/>
  <c r="C36" i="1"/>
  <c r="G36" i="1"/>
  <c r="C40" i="1"/>
  <c r="G40" i="1"/>
</calcChain>
</file>

<file path=xl/sharedStrings.xml><?xml version="1.0" encoding="utf-8"?>
<sst xmlns="http://schemas.openxmlformats.org/spreadsheetml/2006/main" count="63" uniqueCount="63">
  <si>
    <t>Ero
TA/enn.</t>
  </si>
  <si>
    <t>LIIKEVAIHTO</t>
  </si>
  <si>
    <t>Valmistus omaan käyttöön</t>
  </si>
  <si>
    <t>Liiketoiminnan muut tuotot</t>
  </si>
  <si>
    <t>Tuet ja avustukset kaupungilta</t>
  </si>
  <si>
    <t>Materiaalit ja palvelut</t>
  </si>
  <si>
    <t xml:space="preserve">  Aineet, tarvikkeet ja tavarat:</t>
  </si>
  <si>
    <t xml:space="preserve">    Ostot tilikauden aikana</t>
  </si>
  <si>
    <t xml:space="preserve">    Varastojen lisäys (+) tai vähennys (-)</t>
  </si>
  <si>
    <t xml:space="preserve">  Palvelujen ostot</t>
  </si>
  <si>
    <t xml:space="preserve">  Palvelujen ostot/liikevaihto %</t>
  </si>
  <si>
    <t>Henkilöstökulut</t>
  </si>
  <si>
    <t>Henkilöstokulut/liikevaihto %</t>
  </si>
  <si>
    <t xml:space="preserve">  Palkat ja palkkiot</t>
  </si>
  <si>
    <t xml:space="preserve">  Henkilösivukulut</t>
  </si>
  <si>
    <t>Poistot ja arvonalentumiset</t>
  </si>
  <si>
    <t xml:space="preserve">  Suunnitelman mukaiset poistot</t>
  </si>
  <si>
    <t xml:space="preserve">  Arvonalentumiset</t>
  </si>
  <si>
    <t>Liiketoiminnan muut kulut</t>
  </si>
  <si>
    <t xml:space="preserve">  Vuokrat</t>
  </si>
  <si>
    <t xml:space="preserve">  Muut</t>
  </si>
  <si>
    <t>LIIKEYLIJÄÄMÄ/-ALIJÄÄMÄ</t>
  </si>
  <si>
    <t>Rahoitustuotot ja -kulut</t>
  </si>
  <si>
    <t xml:space="preserve">  Korkotuotot</t>
  </si>
  <si>
    <t xml:space="preserve">  Rahoitusavustus kaupungilta</t>
  </si>
  <si>
    <t xml:space="preserve">  Muut rahoitustuotot</t>
  </si>
  <si>
    <t xml:space="preserve">  Kaupungille maksetut korkokulut</t>
  </si>
  <si>
    <t xml:space="preserve">  Korvaus peruspääomasta</t>
  </si>
  <si>
    <t xml:space="preserve">  Muut rahoituskulut</t>
  </si>
  <si>
    <t>YLIJÄÄMÄ/ALIJÄÄMÄ ENNEN
SATUNNAISIA ERIÄ, VARAUKSIA
JA RAHASTOJA</t>
  </si>
  <si>
    <t>Satunnaiset erät</t>
  </si>
  <si>
    <t xml:space="preserve">  Satunnaiset tuotot</t>
  </si>
  <si>
    <t xml:space="preserve">  Satunnaiset kulut</t>
  </si>
  <si>
    <t>YLIJÄÄMÄ/ALIJÄÄMÄ ENNEN
VARAUKSIA JA RAHASTOJA</t>
  </si>
  <si>
    <t>YLIJÄÄMÄ/ALIJÄÄMÄ ENNEN
VARAUKSIA JA RAHASTOJA/Liikevaihto %</t>
  </si>
  <si>
    <t>Poistoeron lisäys (-) tai vähennys (+)</t>
  </si>
  <si>
    <t>Vapaaehtoisten varausten lisäys (-) tai
vähennys (+)</t>
  </si>
  <si>
    <t>Rahastojen lisäys (-) tai vähennys (+)</t>
  </si>
  <si>
    <t>TILIKAUDEN YLIJÄÄMÄ/ALIJÄÄMÄ</t>
  </si>
  <si>
    <t>TA
2011</t>
  </si>
  <si>
    <t>TP
2010</t>
  </si>
  <si>
    <t>Toteutumis-ennuste
31.12.2011</t>
  </si>
  <si>
    <t>TULOSLASKELMAENNUSTE  31.12.2011         181 Kunnallistekniikkaliikelaitos</t>
  </si>
  <si>
    <t>poltto- ja voiteluaineostojen sekä rakennusmateriaalien ostojen kasvusta.</t>
  </si>
  <si>
    <t>Tammi-marras
2010</t>
  </si>
  <si>
    <t>Tammi-marras
2011</t>
  </si>
  <si>
    <t xml:space="preserve">Liikevaihtoa on kertynyt SAP-järjestelmään tammi-marraskuussa 23.351.187 €. Kun lukuun lisätään vielä kirjautumattomat   </t>
  </si>
  <si>
    <t>Kiinteistöliikelaitoksen ja Vesiliikelaitoksen investointityöt 1.299.648 € päästään tammi-marraskuun</t>
  </si>
  <si>
    <t xml:space="preserve">Kunnallistekniikkaliikelaitoksen toiminnallinen tulos tammi-marraskuussa 2011 osoittaa n. 1,3 M€ alijäämää. </t>
  </si>
  <si>
    <t xml:space="preserve">liikevaihtoon 24.650.835 €. Liikevaihto on n. 0,8 M€ pienempi edelliseen vuoteen verrattuna.  </t>
  </si>
  <si>
    <t>Kulupuolella palvelujen ostot ovat tässä tarkastelupisteessä viime vuotta 0,74 M€ alhaisemmalla tasolla.</t>
  </si>
  <si>
    <t xml:space="preserve">Tavaraostot sen sijaan ovat kasvaneet tarkastelujaksolla viime vuoteen verrattuna 0,77 M€. Kasvu johtuu pääasiallisesti </t>
  </si>
  <si>
    <t xml:space="preserve">Henkilöstökuluista palkat ovat kasvaneet (53.870 €) viime vuoteen verrattuna. </t>
  </si>
  <si>
    <t xml:space="preserve">Henkilösivukulut ovat tarkastelukohdassa viime vuotista pienemmät (82.727 €), koska viime vuonna kertymään sisältyi </t>
  </si>
  <si>
    <t>ylimääräinen kertaerä aikaisemmilta vuosilta.</t>
  </si>
  <si>
    <t>Vuokrien määrä on tässä vaiheessa vuotta 113.385 € viimevuotista pienempi.</t>
  </si>
  <si>
    <t>Peruspääoman korkoa tuloutetaan sitovan tavoitteen mukaisesti 50.000 € tilikaudelta eli 45.826 € / 11 kk.</t>
  </si>
  <si>
    <t>Tarkastelujaksolla liikelaitoksen kulut ovat olleet 185.638 € pienemmät viime vuoteen verrattuna.</t>
  </si>
  <si>
    <t>Alijäämä on n. 0,6 M€ suurempi kuin vuotta aikaisemmin.</t>
  </si>
  <si>
    <t>Samaan aikaan tulot ovat jääneet viime vuotisesta 816.230 €.</t>
  </si>
  <si>
    <t>Kunnallistekniikkaliikelaitoksen toiminnallisten ja taloudellisten tavoitteiden ennustetaan toteutuvan suunnitellusti, mikäli</t>
  </si>
  <si>
    <t>joulukuun liikevaihto yltää viime vuotiselle tasolle.</t>
  </si>
  <si>
    <t>Tämä siitäkin huolimatta, että yhtiöittäminen on aiheuttanut kertaluonteisia kustannuksia kuluvalle tilikaudelle.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</si>
</sst>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3" fontId="1" fillId="0" borderId="0" xfId="0" applyNumberFormat="1" applyFont="1" applyAlignment="1">
      <alignment horizontal="right" wrapText="1"/>
    </xf>
    <xf numFmtId="3" fontId="1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3" fontId="5" fillId="0" borderId="0" xfId="0" applyNumberFormat="1" applyFont="1"/>
    <xf numFmtId="0" fontId="5" fillId="0" borderId="0" xfId="0" applyFont="1"/>
    <xf numFmtId="3" fontId="4" fillId="0" borderId="0" xfId="0" applyNumberFormat="1" applyFont="1"/>
    <xf numFmtId="3" fontId="6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3" fontId="8" fillId="0" borderId="0" xfId="0" applyNumberFormat="1" applyFont="1"/>
    <xf numFmtId="3" fontId="7" fillId="0" borderId="0" xfId="0" applyNumberFormat="1" applyFont="1"/>
    <xf numFmtId="3" fontId="9" fillId="0" borderId="0" xfId="0" applyNumberFormat="1" applyFont="1"/>
    <xf numFmtId="3" fontId="7" fillId="0" borderId="0" xfId="0" applyNumberFormat="1" applyFont="1" applyFill="1"/>
    <xf numFmtId="3" fontId="10" fillId="0" borderId="0" xfId="0" applyNumberFormat="1" applyFont="1"/>
    <xf numFmtId="3" fontId="0" fillId="0" borderId="0" xfId="0" applyNumberFormat="1"/>
    <xf numFmtId="0" fontId="1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eppa\Local%20Settings\Temporary%20Internet%20Files\Content.Outlook\YHYR0MF3\Toiminta%20ja%20talous%20tammi-maaliskuu%202010%20vi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1"/>
      <sheetName val="18109"/>
      <sheetName val="18110"/>
      <sheetName val="18111"/>
      <sheetName val="18112"/>
      <sheetName val="18113"/>
      <sheetName val="18115"/>
    </sheetNames>
    <sheetDataSet>
      <sheetData sheetId="0"/>
      <sheetData sheetId="1">
        <row r="4">
          <cell r="C4">
            <v>0</v>
          </cell>
          <cell r="F4">
            <v>0</v>
          </cell>
        </row>
        <row r="6">
          <cell r="C6">
            <v>0</v>
          </cell>
          <cell r="F6">
            <v>0</v>
          </cell>
        </row>
        <row r="19">
          <cell r="C19">
            <v>0</v>
          </cell>
          <cell r="F19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30">
          <cell r="C30">
            <v>0</v>
          </cell>
          <cell r="F30">
            <v>0</v>
          </cell>
        </row>
        <row r="33">
          <cell r="C33">
            <v>0</v>
          </cell>
          <cell r="F33">
            <v>0</v>
          </cell>
        </row>
        <row r="34">
          <cell r="C34">
            <v>0</v>
          </cell>
          <cell r="F34">
            <v>0</v>
          </cell>
        </row>
        <row r="37">
          <cell r="C37">
            <v>0</v>
          </cell>
          <cell r="F37">
            <v>0</v>
          </cell>
        </row>
        <row r="38">
          <cell r="C38">
            <v>0</v>
          </cell>
          <cell r="F38">
            <v>0</v>
          </cell>
        </row>
        <row r="39">
          <cell r="C39">
            <v>0</v>
          </cell>
          <cell r="F39">
            <v>0</v>
          </cell>
        </row>
      </sheetData>
      <sheetData sheetId="2">
        <row r="4">
          <cell r="C4">
            <v>0</v>
          </cell>
          <cell r="F4">
            <v>0</v>
          </cell>
        </row>
        <row r="6">
          <cell r="C6">
            <v>0</v>
          </cell>
          <cell r="F6">
            <v>0</v>
          </cell>
        </row>
        <row r="19">
          <cell r="C19">
            <v>0</v>
          </cell>
          <cell r="F19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30">
          <cell r="C30">
            <v>0</v>
          </cell>
          <cell r="F30">
            <v>0</v>
          </cell>
        </row>
        <row r="33">
          <cell r="C33">
            <v>0</v>
          </cell>
          <cell r="F33">
            <v>0</v>
          </cell>
        </row>
        <row r="34">
          <cell r="C34">
            <v>0</v>
          </cell>
          <cell r="F34">
            <v>0</v>
          </cell>
        </row>
        <row r="37">
          <cell r="C37">
            <v>0</v>
          </cell>
          <cell r="F37">
            <v>0</v>
          </cell>
        </row>
        <row r="38">
          <cell r="C38">
            <v>0</v>
          </cell>
          <cell r="F38">
            <v>0</v>
          </cell>
        </row>
        <row r="39">
          <cell r="C39">
            <v>0</v>
          </cell>
          <cell r="F39">
            <v>0</v>
          </cell>
        </row>
      </sheetData>
      <sheetData sheetId="3">
        <row r="4">
          <cell r="C4">
            <v>0</v>
          </cell>
          <cell r="F4">
            <v>0</v>
          </cell>
        </row>
        <row r="6">
          <cell r="C6">
            <v>0</v>
          </cell>
          <cell r="F6">
            <v>0</v>
          </cell>
        </row>
        <row r="19">
          <cell r="C19">
            <v>0</v>
          </cell>
          <cell r="F19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30">
          <cell r="C30">
            <v>0</v>
          </cell>
          <cell r="F30">
            <v>0</v>
          </cell>
        </row>
        <row r="33">
          <cell r="C33">
            <v>0</v>
          </cell>
          <cell r="F33">
            <v>0</v>
          </cell>
        </row>
        <row r="34">
          <cell r="C34">
            <v>0</v>
          </cell>
          <cell r="F34">
            <v>0</v>
          </cell>
        </row>
        <row r="37">
          <cell r="C37">
            <v>0</v>
          </cell>
          <cell r="F37">
            <v>0</v>
          </cell>
        </row>
        <row r="38">
          <cell r="C38">
            <v>0</v>
          </cell>
          <cell r="F38">
            <v>0</v>
          </cell>
        </row>
        <row r="39">
          <cell r="C39">
            <v>0</v>
          </cell>
          <cell r="F39">
            <v>0</v>
          </cell>
        </row>
      </sheetData>
      <sheetData sheetId="4">
        <row r="4">
          <cell r="C4">
            <v>0</v>
          </cell>
          <cell r="F4">
            <v>0</v>
          </cell>
        </row>
        <row r="6">
          <cell r="C6">
            <v>0</v>
          </cell>
          <cell r="F6">
            <v>0</v>
          </cell>
        </row>
        <row r="19">
          <cell r="C19">
            <v>0</v>
          </cell>
          <cell r="F19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30">
          <cell r="C30">
            <v>0</v>
          </cell>
          <cell r="F30">
            <v>0</v>
          </cell>
        </row>
        <row r="33">
          <cell r="C33">
            <v>0</v>
          </cell>
          <cell r="F33">
            <v>0</v>
          </cell>
        </row>
        <row r="34">
          <cell r="C34">
            <v>0</v>
          </cell>
          <cell r="F34">
            <v>0</v>
          </cell>
        </row>
        <row r="37">
          <cell r="C37">
            <v>0</v>
          </cell>
          <cell r="F37">
            <v>0</v>
          </cell>
        </row>
        <row r="38">
          <cell r="C38">
            <v>0</v>
          </cell>
          <cell r="F38">
            <v>0</v>
          </cell>
        </row>
        <row r="39">
          <cell r="C39">
            <v>0</v>
          </cell>
          <cell r="F39">
            <v>0</v>
          </cell>
        </row>
      </sheetData>
      <sheetData sheetId="5">
        <row r="4">
          <cell r="C4">
            <v>0</v>
          </cell>
          <cell r="F4">
            <v>0</v>
          </cell>
        </row>
        <row r="6">
          <cell r="C6">
            <v>0</v>
          </cell>
          <cell r="F6">
            <v>0</v>
          </cell>
        </row>
        <row r="19">
          <cell r="C19">
            <v>0</v>
          </cell>
          <cell r="F19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30">
          <cell r="C30">
            <v>0</v>
          </cell>
          <cell r="F30">
            <v>0</v>
          </cell>
        </row>
        <row r="33">
          <cell r="C33">
            <v>0</v>
          </cell>
          <cell r="F33">
            <v>0</v>
          </cell>
        </row>
        <row r="34">
          <cell r="C34">
            <v>0</v>
          </cell>
          <cell r="F34">
            <v>0</v>
          </cell>
        </row>
        <row r="37">
          <cell r="C37">
            <v>0</v>
          </cell>
          <cell r="F37">
            <v>0</v>
          </cell>
        </row>
        <row r="38">
          <cell r="C38">
            <v>0</v>
          </cell>
          <cell r="F38">
            <v>0</v>
          </cell>
        </row>
        <row r="39">
          <cell r="C39">
            <v>0</v>
          </cell>
          <cell r="F39">
            <v>0</v>
          </cell>
        </row>
      </sheetData>
      <sheetData sheetId="6">
        <row r="4">
          <cell r="C4">
            <v>0</v>
          </cell>
          <cell r="F4">
            <v>0</v>
          </cell>
        </row>
        <row r="6">
          <cell r="C6">
            <v>0</v>
          </cell>
          <cell r="F6">
            <v>0</v>
          </cell>
        </row>
        <row r="19">
          <cell r="C19">
            <v>0</v>
          </cell>
          <cell r="F19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30">
          <cell r="C30">
            <v>0</v>
          </cell>
          <cell r="F30">
            <v>0</v>
          </cell>
        </row>
        <row r="33">
          <cell r="C33">
            <v>0</v>
          </cell>
          <cell r="F33">
            <v>0</v>
          </cell>
        </row>
        <row r="34">
          <cell r="C34">
            <v>0</v>
          </cell>
          <cell r="F34">
            <v>0</v>
          </cell>
        </row>
        <row r="37">
          <cell r="C37">
            <v>0</v>
          </cell>
          <cell r="F37">
            <v>0</v>
          </cell>
        </row>
        <row r="38">
          <cell r="C38">
            <v>0</v>
          </cell>
          <cell r="F38">
            <v>0</v>
          </cell>
        </row>
        <row r="39">
          <cell r="C39">
            <v>0</v>
          </cell>
          <cell r="F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topLeftCell="A16" workbookViewId="0">
      <selection activeCell="M58" sqref="M58"/>
    </sheetView>
  </sheetViews>
  <sheetFormatPr defaultRowHeight="12.75"/>
  <cols>
    <col min="1" max="1" width="33.85546875" customWidth="1"/>
    <col min="2" max="3" width="10.42578125" customWidth="1"/>
    <col min="4" max="4" width="11" style="19" customWidth="1"/>
    <col min="5" max="5" width="10.42578125" style="19" customWidth="1"/>
    <col min="6" max="6" width="10.42578125" customWidth="1"/>
    <col min="7" max="7" width="13.42578125" customWidth="1"/>
    <col min="10" max="10" width="11.42578125" customWidth="1"/>
  </cols>
  <sheetData>
    <row r="1" spans="1:10">
      <c r="A1" s="1" t="s">
        <v>42</v>
      </c>
      <c r="B1" s="2"/>
      <c r="C1" s="2"/>
      <c r="D1" s="20"/>
      <c r="E1" s="20"/>
      <c r="F1" s="2"/>
      <c r="G1" s="2"/>
    </row>
    <row r="2" spans="1:10" ht="36">
      <c r="A2" s="3"/>
      <c r="B2" s="4" t="s">
        <v>40</v>
      </c>
      <c r="C2" s="4" t="s">
        <v>39</v>
      </c>
      <c r="D2" s="4" t="s">
        <v>44</v>
      </c>
      <c r="E2" s="4" t="s">
        <v>45</v>
      </c>
      <c r="F2" s="4" t="s">
        <v>41</v>
      </c>
      <c r="G2" s="4" t="s">
        <v>0</v>
      </c>
    </row>
    <row r="3" spans="1:10">
      <c r="A3" s="1" t="s">
        <v>1</v>
      </c>
      <c r="B3" s="5">
        <v>29477575</v>
      </c>
      <c r="C3" s="5">
        <v>28959711</v>
      </c>
      <c r="D3" s="5">
        <v>25467065</v>
      </c>
      <c r="E3" s="5">
        <v>24650835</v>
      </c>
      <c r="F3" s="5">
        <v>28959711</v>
      </c>
      <c r="G3" s="5">
        <f>+C3-F3</f>
        <v>0</v>
      </c>
      <c r="J3" s="25"/>
    </row>
    <row r="4" spans="1:10">
      <c r="A4" s="3" t="s">
        <v>2</v>
      </c>
      <c r="B4" s="2">
        <v>0</v>
      </c>
      <c r="C4" s="2">
        <f>'[1]18115'!C4+'[1]18113'!C4+'[1]18112'!C4+'[1]18111'!C4+'[1]18110'!C4+'[1]18109'!C4</f>
        <v>0</v>
      </c>
      <c r="D4" s="2">
        <v>0</v>
      </c>
      <c r="E4" s="2">
        <v>0</v>
      </c>
      <c r="F4" s="2">
        <f>'[1]18115'!F4+'[1]18113'!F4+'[1]18112'!F4+'[1]18111'!F4+'[1]18110'!F4+'[1]18109'!F4</f>
        <v>0</v>
      </c>
      <c r="G4" s="5">
        <f t="shared" ref="G4:G40" si="0">+C4-F4</f>
        <v>0</v>
      </c>
    </row>
    <row r="5" spans="1:10">
      <c r="A5" s="3" t="s">
        <v>3</v>
      </c>
      <c r="B5" s="2">
        <v>80699</v>
      </c>
      <c r="C5" s="2">
        <v>96500</v>
      </c>
      <c r="D5" s="2">
        <v>57911</v>
      </c>
      <c r="E5" s="2">
        <v>7853</v>
      </c>
      <c r="F5" s="2">
        <v>96500</v>
      </c>
      <c r="G5" s="5">
        <f t="shared" si="0"/>
        <v>0</v>
      </c>
      <c r="J5" s="25"/>
    </row>
    <row r="6" spans="1:10">
      <c r="A6" s="3" t="s">
        <v>4</v>
      </c>
      <c r="B6" s="2">
        <v>0</v>
      </c>
      <c r="C6" s="2">
        <f>'[1]18115'!C6+'[1]18113'!C6+'[1]18112'!C6+'[1]18111'!C6+'[1]18110'!C6+'[1]18109'!C6</f>
        <v>0</v>
      </c>
      <c r="D6" s="2">
        <v>0</v>
      </c>
      <c r="E6" s="2">
        <v>0</v>
      </c>
      <c r="F6" s="2">
        <f>'[1]18115'!F6+'[1]18113'!F6+'[1]18112'!F6+'[1]18111'!F6+'[1]18110'!F6+'[1]18109'!F6</f>
        <v>0</v>
      </c>
      <c r="G6" s="5">
        <f t="shared" si="0"/>
        <v>0</v>
      </c>
    </row>
    <row r="7" spans="1:10">
      <c r="A7" s="3" t="s">
        <v>5</v>
      </c>
      <c r="B7" s="2"/>
      <c r="C7" s="2"/>
      <c r="D7" s="2"/>
      <c r="E7" s="2"/>
      <c r="F7" s="2"/>
      <c r="G7" s="5">
        <f t="shared" si="0"/>
        <v>0</v>
      </c>
    </row>
    <row r="8" spans="1:10">
      <c r="A8" s="3" t="s">
        <v>6</v>
      </c>
      <c r="B8" s="2"/>
      <c r="C8" s="2"/>
      <c r="D8" s="2"/>
      <c r="E8" s="2"/>
      <c r="F8" s="2"/>
      <c r="G8" s="5">
        <f t="shared" si="0"/>
        <v>0</v>
      </c>
    </row>
    <row r="9" spans="1:10">
      <c r="A9" s="3" t="s">
        <v>7</v>
      </c>
      <c r="B9" s="2">
        <v>-4504919</v>
      </c>
      <c r="C9" s="2">
        <v>-4440102</v>
      </c>
      <c r="D9" s="2">
        <v>-3936448</v>
      </c>
      <c r="E9" s="2">
        <v>-4708651</v>
      </c>
      <c r="F9" s="2">
        <v>-4440102</v>
      </c>
      <c r="G9" s="5">
        <f t="shared" si="0"/>
        <v>0</v>
      </c>
      <c r="J9" s="25"/>
    </row>
    <row r="10" spans="1:10">
      <c r="A10" s="3" t="s">
        <v>8</v>
      </c>
      <c r="B10" s="2"/>
      <c r="C10" s="2"/>
      <c r="D10" s="2">
        <v>0</v>
      </c>
      <c r="E10" s="2">
        <v>0</v>
      </c>
      <c r="F10" s="2"/>
      <c r="G10" s="5">
        <f t="shared" si="0"/>
        <v>0</v>
      </c>
    </row>
    <row r="11" spans="1:10">
      <c r="A11" s="3" t="s">
        <v>9</v>
      </c>
      <c r="B11" s="2">
        <v>-12808038</v>
      </c>
      <c r="C11" s="2">
        <v>-11747628</v>
      </c>
      <c r="D11" s="2">
        <v>-11263382</v>
      </c>
      <c r="E11" s="2">
        <v>-10521359</v>
      </c>
      <c r="F11" s="2">
        <v>-11747628</v>
      </c>
      <c r="G11" s="5">
        <f t="shared" si="0"/>
        <v>0</v>
      </c>
      <c r="J11" s="25"/>
    </row>
    <row r="12" spans="1:10">
      <c r="A12" s="6" t="s">
        <v>10</v>
      </c>
      <c r="B12" s="7">
        <f>IF(B11=0,0,IF(B3=0,100,ABS(B11/B3)*100))</f>
        <v>43.450107412159923</v>
      </c>
      <c r="C12" s="7">
        <f>IF(C11=0,0,IF(C3=0,100,ABS(C11/C3)*100))</f>
        <v>40.565418625897195</v>
      </c>
      <c r="D12" s="7">
        <f>IF(D11=0,0,IF(D3=0,100,ABS(D11/D3)*100))</f>
        <v>44.227248016212314</v>
      </c>
      <c r="E12" s="7">
        <f>IF(E11=0,0,IF(E3=0,100,ABS(E11/E3)*100))</f>
        <v>42.68155216648848</v>
      </c>
      <c r="F12" s="7">
        <f>IF(F11=0,0,IF(F3=0,100,ABS(F11/F3)*100))</f>
        <v>40.565418625897195</v>
      </c>
      <c r="G12" s="5">
        <f t="shared" si="0"/>
        <v>0</v>
      </c>
    </row>
    <row r="13" spans="1:10">
      <c r="A13" s="3" t="s">
        <v>11</v>
      </c>
      <c r="B13" s="2"/>
      <c r="C13" s="2"/>
      <c r="D13" s="2"/>
      <c r="E13" s="2"/>
      <c r="F13" s="2"/>
      <c r="G13" s="5">
        <f t="shared" si="0"/>
        <v>0</v>
      </c>
    </row>
    <row r="14" spans="1:10">
      <c r="A14" s="6" t="s">
        <v>12</v>
      </c>
      <c r="B14" s="7">
        <f>IF(B15+B16=0,0,IF(B3=0,100,(ABS(B15+B16)/B3)*100))</f>
        <v>32.349798109240666</v>
      </c>
      <c r="C14" s="7">
        <f>IF(C15+C16=0,0,IF(C3=0,100,(ABS(C15+C16)/C3)*100))</f>
        <v>35.459069325657289</v>
      </c>
      <c r="D14" s="7">
        <f>IF(D15+D16=0,0,IF(D3=0,100,(ABS(D15+D16)/D3)*100))</f>
        <v>33.670440625961412</v>
      </c>
      <c r="E14" s="7">
        <f>IF(E15+E16=0,0,IF(E3=0,100,(ABS(E15+E16)/E3)*100))</f>
        <v>34.668261744480461</v>
      </c>
      <c r="F14" s="7">
        <f>IF(F15+F16=0,0,IF(F3=0,100,(ABS(F15+F16)/F3)*100))</f>
        <v>35.459069325657289</v>
      </c>
      <c r="G14" s="5">
        <f t="shared" si="0"/>
        <v>0</v>
      </c>
    </row>
    <row r="15" spans="1:10">
      <c r="A15" s="3" t="s">
        <v>13</v>
      </c>
      <c r="B15" s="2">
        <v>-7091285</v>
      </c>
      <c r="C15" s="2">
        <v>-7693201</v>
      </c>
      <c r="D15" s="2">
        <v>-6319306</v>
      </c>
      <c r="E15" s="2">
        <v>-6373176</v>
      </c>
      <c r="F15" s="2">
        <v>-7693201</v>
      </c>
      <c r="G15" s="5">
        <f t="shared" si="0"/>
        <v>0</v>
      </c>
      <c r="J15" s="25"/>
    </row>
    <row r="16" spans="1:10">
      <c r="A16" s="3" t="s">
        <v>14</v>
      </c>
      <c r="B16" s="2">
        <v>-2444651</v>
      </c>
      <c r="C16" s="2">
        <v>-2575643</v>
      </c>
      <c r="D16" s="2">
        <v>-2255567</v>
      </c>
      <c r="E16" s="2">
        <v>-2172840</v>
      </c>
      <c r="F16" s="2">
        <v>-2575643</v>
      </c>
      <c r="G16" s="5">
        <f t="shared" si="0"/>
        <v>0</v>
      </c>
      <c r="J16" s="25"/>
    </row>
    <row r="17" spans="1:10">
      <c r="A17" s="3" t="s">
        <v>15</v>
      </c>
      <c r="B17" s="2"/>
      <c r="C17" s="2"/>
      <c r="D17" s="2"/>
      <c r="E17" s="2"/>
      <c r="F17" s="2"/>
      <c r="G17" s="5">
        <f t="shared" si="0"/>
        <v>0</v>
      </c>
    </row>
    <row r="18" spans="1:10">
      <c r="A18" s="3" t="s">
        <v>16</v>
      </c>
      <c r="B18" s="2">
        <v>-310961</v>
      </c>
      <c r="C18" s="2">
        <v>-252083</v>
      </c>
      <c r="D18" s="2">
        <v>-285045</v>
      </c>
      <c r="E18" s="2">
        <v>-185160</v>
      </c>
      <c r="F18" s="2">
        <v>-252083</v>
      </c>
      <c r="G18" s="5">
        <f t="shared" si="0"/>
        <v>0</v>
      </c>
      <c r="J18" s="25"/>
    </row>
    <row r="19" spans="1:10">
      <c r="A19" s="3" t="s">
        <v>17</v>
      </c>
      <c r="B19" s="2">
        <v>0</v>
      </c>
      <c r="C19" s="2">
        <f>'[1]18115'!C19+'[1]18113'!C19+'[1]18112'!C19+'[1]18111'!C19+'[1]18110'!C19+'[1]18109'!C19</f>
        <v>0</v>
      </c>
      <c r="D19" s="2">
        <v>0</v>
      </c>
      <c r="E19" s="2">
        <v>0</v>
      </c>
      <c r="F19" s="2">
        <f>'[1]18115'!F19+'[1]18113'!F19+'[1]18112'!F19+'[1]18111'!F19+'[1]18110'!F19+'[1]18109'!F19</f>
        <v>0</v>
      </c>
      <c r="G19" s="5">
        <f t="shared" si="0"/>
        <v>0</v>
      </c>
    </row>
    <row r="20" spans="1:10">
      <c r="A20" s="3" t="s">
        <v>18</v>
      </c>
      <c r="B20" s="2"/>
      <c r="C20" s="2"/>
      <c r="D20" s="2"/>
      <c r="E20" s="2"/>
      <c r="F20" s="2"/>
      <c r="G20" s="5">
        <f t="shared" si="0"/>
        <v>0</v>
      </c>
    </row>
    <row r="21" spans="1:10">
      <c r="A21" s="3" t="s">
        <v>19</v>
      </c>
      <c r="B21" s="2">
        <v>-2063530</v>
      </c>
      <c r="C21" s="2">
        <v>-2269036</v>
      </c>
      <c r="D21" s="2">
        <v>-1942083</v>
      </c>
      <c r="E21" s="2">
        <v>-1828698</v>
      </c>
      <c r="F21" s="2">
        <v>-2269036</v>
      </c>
      <c r="G21" s="5">
        <f t="shared" si="0"/>
        <v>0</v>
      </c>
      <c r="J21" s="25"/>
    </row>
    <row r="22" spans="1:10">
      <c r="A22" s="3" t="s">
        <v>20</v>
      </c>
      <c r="B22" s="2">
        <v>-115784</v>
      </c>
      <c r="C22" s="2">
        <v>-112600</v>
      </c>
      <c r="D22" s="2">
        <v>-88275</v>
      </c>
      <c r="E22" s="2">
        <v>-110551</v>
      </c>
      <c r="F22" s="2">
        <v>-112600</v>
      </c>
      <c r="G22" s="5">
        <f t="shared" si="0"/>
        <v>0</v>
      </c>
      <c r="J22" s="25"/>
    </row>
    <row r="23" spans="1:10">
      <c r="A23" s="1" t="s">
        <v>21</v>
      </c>
      <c r="B23" s="5">
        <f>SUM(B3:B11)+SUM(B15:B22)</f>
        <v>219106</v>
      </c>
      <c r="C23" s="5">
        <f>SUM(C3:C11)+SUM(C15:C22)</f>
        <v>-34082</v>
      </c>
      <c r="D23" s="5">
        <f>SUM(D3:D11)+SUM(D15:D22)</f>
        <v>-565130</v>
      </c>
      <c r="E23" s="5">
        <f>SUM(E3:E11)+SUM(E15:E22)</f>
        <v>-1241747</v>
      </c>
      <c r="F23" s="5">
        <f>SUM(F3:F11)+SUM(F15:F22)</f>
        <v>-34082</v>
      </c>
      <c r="G23" s="5">
        <f t="shared" si="0"/>
        <v>0</v>
      </c>
    </row>
    <row r="24" spans="1:10">
      <c r="A24" s="3" t="s">
        <v>22</v>
      </c>
      <c r="B24" s="2"/>
      <c r="C24" s="2"/>
      <c r="D24" s="2"/>
      <c r="E24" s="2"/>
      <c r="F24" s="2"/>
      <c r="G24" s="5">
        <f t="shared" si="0"/>
        <v>0</v>
      </c>
    </row>
    <row r="25" spans="1:10">
      <c r="A25" s="3" t="s">
        <v>23</v>
      </c>
      <c r="B25" s="2">
        <v>0</v>
      </c>
      <c r="C25" s="2">
        <f>'[1]18115'!C25+'[1]18113'!C25+'[1]18112'!C25+'[1]18111'!C25+'[1]18110'!C25+'[1]18109'!C25</f>
        <v>0</v>
      </c>
      <c r="D25" s="2">
        <v>0</v>
      </c>
      <c r="E25" s="2">
        <v>0</v>
      </c>
      <c r="F25" s="2">
        <f>'[1]18115'!F25+'[1]18113'!F25+'[1]18112'!F25+'[1]18111'!F25+'[1]18110'!F25+'[1]18109'!F25</f>
        <v>0</v>
      </c>
      <c r="G25" s="5">
        <f t="shared" si="0"/>
        <v>0</v>
      </c>
    </row>
    <row r="26" spans="1:10">
      <c r="A26" s="3" t="s">
        <v>24</v>
      </c>
      <c r="B26" s="2">
        <v>0</v>
      </c>
      <c r="C26" s="2">
        <f>'[1]18115'!C26+'[1]18113'!C26+'[1]18112'!C26+'[1]18111'!C26+'[1]18110'!C26+'[1]18109'!C26</f>
        <v>0</v>
      </c>
      <c r="D26" s="2">
        <v>0</v>
      </c>
      <c r="E26" s="2">
        <v>0</v>
      </c>
      <c r="F26" s="2">
        <f>'[1]18115'!F26+'[1]18113'!F26+'[1]18112'!F26+'[1]18111'!F26+'[1]18110'!F26+'[1]18109'!F26</f>
        <v>0</v>
      </c>
      <c r="G26" s="5">
        <f t="shared" si="0"/>
        <v>0</v>
      </c>
    </row>
    <row r="27" spans="1:10">
      <c r="A27" s="3" t="s">
        <v>25</v>
      </c>
      <c r="B27" s="2">
        <v>0</v>
      </c>
      <c r="C27" s="2">
        <f>'[1]18115'!C27+'[1]18113'!C27+'[1]18112'!C27+'[1]18111'!C27+'[1]18110'!C27+'[1]18109'!C27</f>
        <v>0</v>
      </c>
      <c r="D27" s="2">
        <v>0</v>
      </c>
      <c r="E27" s="2">
        <v>0</v>
      </c>
      <c r="F27" s="2">
        <f>'[1]18115'!F27+'[1]18113'!F27+'[1]18112'!F27+'[1]18111'!F27+'[1]18110'!F27+'[1]18109'!F27</f>
        <v>0</v>
      </c>
      <c r="G27" s="5">
        <f t="shared" si="0"/>
        <v>0</v>
      </c>
    </row>
    <row r="28" spans="1:10">
      <c r="A28" s="3" t="s">
        <v>26</v>
      </c>
      <c r="B28" s="2">
        <v>0</v>
      </c>
      <c r="C28" s="2">
        <f>'[1]18115'!C28+'[1]18113'!C28+'[1]18112'!C28+'[1]18111'!C28+'[1]18110'!C28+'[1]18109'!C28</f>
        <v>0</v>
      </c>
      <c r="D28" s="2">
        <v>0</v>
      </c>
      <c r="E28" s="2">
        <v>0</v>
      </c>
      <c r="F28" s="2">
        <f>'[1]18115'!F28+'[1]18113'!F28+'[1]18112'!F28+'[1]18111'!F28+'[1]18110'!F28+'[1]18109'!F28</f>
        <v>0</v>
      </c>
      <c r="G28" s="5">
        <f t="shared" si="0"/>
        <v>0</v>
      </c>
    </row>
    <row r="29" spans="1:10">
      <c r="A29" s="3" t="s">
        <v>27</v>
      </c>
      <c r="B29" s="2">
        <v>-135849</v>
      </c>
      <c r="C29" s="2">
        <v>-50000</v>
      </c>
      <c r="D29" s="2">
        <v>-124520</v>
      </c>
      <c r="E29" s="2">
        <v>-45826</v>
      </c>
      <c r="F29" s="2">
        <v>-50000</v>
      </c>
      <c r="G29" s="5">
        <f t="shared" si="0"/>
        <v>0</v>
      </c>
      <c r="J29" s="25"/>
    </row>
    <row r="30" spans="1:10">
      <c r="A30" s="3" t="s">
        <v>28</v>
      </c>
      <c r="B30" s="2">
        <v>0</v>
      </c>
      <c r="C30" s="2">
        <f>'[1]18115'!C30+'[1]18113'!C30+'[1]18112'!C30+'[1]18111'!C30+'[1]18110'!C30+'[1]18109'!C30</f>
        <v>0</v>
      </c>
      <c r="D30" s="2">
        <v>0</v>
      </c>
      <c r="E30" s="2">
        <v>0</v>
      </c>
      <c r="F30" s="2">
        <f>'[1]18115'!F30+'[1]18113'!F30+'[1]18112'!F30+'[1]18111'!F30+'[1]18110'!F30+'[1]18109'!F30</f>
        <v>0</v>
      </c>
      <c r="G30" s="5">
        <f t="shared" si="0"/>
        <v>0</v>
      </c>
    </row>
    <row r="31" spans="1:10" ht="42.75" customHeight="1">
      <c r="A31" s="8" t="s">
        <v>29</v>
      </c>
      <c r="B31" s="5">
        <f>SUM(B23:B30)</f>
        <v>83257</v>
      </c>
      <c r="C31" s="5">
        <f>SUM(C23:C30)</f>
        <v>-84082</v>
      </c>
      <c r="D31" s="5">
        <f>SUM(D23:D30)</f>
        <v>-689650</v>
      </c>
      <c r="E31" s="5">
        <f>SUM(E23:E30)</f>
        <v>-1287573</v>
      </c>
      <c r="F31" s="5">
        <f>SUM(F23:F30)</f>
        <v>-84082</v>
      </c>
      <c r="G31" s="5">
        <f t="shared" si="0"/>
        <v>0</v>
      </c>
      <c r="J31" s="25"/>
    </row>
    <row r="32" spans="1:10">
      <c r="A32" s="3" t="s">
        <v>30</v>
      </c>
      <c r="B32" s="2"/>
      <c r="C32" s="2"/>
      <c r="D32" s="2"/>
      <c r="E32" s="2"/>
      <c r="F32" s="2"/>
      <c r="G32" s="5">
        <f t="shared" si="0"/>
        <v>0</v>
      </c>
    </row>
    <row r="33" spans="1:10">
      <c r="A33" s="3" t="s">
        <v>31</v>
      </c>
      <c r="B33" s="2">
        <v>0</v>
      </c>
      <c r="C33" s="2">
        <f>'[1]18115'!C33+'[1]18113'!C33+'[1]18112'!C33+'[1]18111'!C33+'[1]18110'!C33+'[1]18109'!C33</f>
        <v>0</v>
      </c>
      <c r="D33" s="2">
        <v>0</v>
      </c>
      <c r="E33" s="2">
        <v>0</v>
      </c>
      <c r="F33" s="2">
        <f>'[1]18115'!F33+'[1]18113'!F33+'[1]18112'!F33+'[1]18111'!F33+'[1]18110'!F33+'[1]18109'!F33</f>
        <v>0</v>
      </c>
      <c r="G33" s="5">
        <f t="shared" si="0"/>
        <v>0</v>
      </c>
    </row>
    <row r="34" spans="1:10">
      <c r="A34" s="3" t="s">
        <v>32</v>
      </c>
      <c r="B34" s="2">
        <v>0</v>
      </c>
      <c r="C34" s="2">
        <f>'[1]18115'!C34+'[1]18113'!C34+'[1]18112'!C34+'[1]18111'!C34+'[1]18110'!C34+'[1]18109'!C34</f>
        <v>0</v>
      </c>
      <c r="D34" s="2">
        <v>0</v>
      </c>
      <c r="E34" s="2">
        <v>0</v>
      </c>
      <c r="F34" s="2">
        <f>'[1]18115'!F34+'[1]18113'!F34+'[1]18112'!F34+'[1]18111'!F34+'[1]18110'!F34+'[1]18109'!F34</f>
        <v>0</v>
      </c>
      <c r="G34" s="5">
        <f t="shared" si="0"/>
        <v>0</v>
      </c>
    </row>
    <row r="35" spans="1:10" ht="30.75" customHeight="1">
      <c r="A35" s="8" t="s">
        <v>33</v>
      </c>
      <c r="B35" s="5">
        <f>SUM(B31:B34)</f>
        <v>83257</v>
      </c>
      <c r="C35" s="5">
        <f>SUM(C31:C34)</f>
        <v>-84082</v>
      </c>
      <c r="D35" s="5">
        <f>SUM(D31:D34)</f>
        <v>-689650</v>
      </c>
      <c r="E35" s="5">
        <f>SUM(E31:E34)</f>
        <v>-1287573</v>
      </c>
      <c r="F35" s="5">
        <f>SUM(F31:F34)</f>
        <v>-84082</v>
      </c>
      <c r="G35" s="5">
        <f t="shared" si="0"/>
        <v>0</v>
      </c>
    </row>
    <row r="36" spans="1:10" ht="41.25" customHeight="1">
      <c r="A36" s="9" t="s">
        <v>34</v>
      </c>
      <c r="B36" s="7">
        <f>IF(B35=0,0,IF(B3=0,100,(B35/B3)*100))</f>
        <v>0.28244182230051146</v>
      </c>
      <c r="C36" s="7">
        <f>IF(C35=0,0,IF(C3=0,100,(C35/C3)*100))</f>
        <v>-0.29034129518764878</v>
      </c>
      <c r="D36" s="7">
        <f>IF(D35=0,0,IF(D3=0,100,(D35/D3)*100))</f>
        <v>-2.7080073812981591</v>
      </c>
      <c r="E36" s="7">
        <f>IF(E35=0,0,IF(E3=0,100,(E35/E3)*100))</f>
        <v>-5.2232429449144417</v>
      </c>
      <c r="F36" s="7">
        <f>IF(F35=0,0,IF(F3=0,100,(F35/F3)*100))</f>
        <v>-0.29034129518764878</v>
      </c>
      <c r="G36" s="5">
        <f t="shared" si="0"/>
        <v>0</v>
      </c>
    </row>
    <row r="37" spans="1:10">
      <c r="A37" s="3" t="s">
        <v>35</v>
      </c>
      <c r="B37" s="2">
        <v>0</v>
      </c>
      <c r="C37" s="2">
        <f>'[1]18115'!C37+'[1]18113'!C37+'[1]18112'!C37+'[1]18111'!C37+'[1]18110'!C37+'[1]18109'!C37</f>
        <v>0</v>
      </c>
      <c r="D37" s="2">
        <v>0</v>
      </c>
      <c r="E37" s="2">
        <v>0</v>
      </c>
      <c r="F37" s="2">
        <f>'[1]18115'!F37+'[1]18113'!F37+'[1]18112'!F37+'[1]18111'!F37+'[1]18110'!F37+'[1]18109'!F37</f>
        <v>0</v>
      </c>
      <c r="G37" s="5">
        <f t="shared" si="0"/>
        <v>0</v>
      </c>
    </row>
    <row r="38" spans="1:10" ht="28.5" customHeight="1">
      <c r="A38" s="10" t="s">
        <v>36</v>
      </c>
      <c r="B38" s="2">
        <v>0</v>
      </c>
      <c r="C38" s="2">
        <f>'[1]18115'!C38+'[1]18113'!C38+'[1]18112'!C38+'[1]18111'!C38+'[1]18110'!C38+'[1]18109'!C38</f>
        <v>0</v>
      </c>
      <c r="D38" s="2">
        <v>0</v>
      </c>
      <c r="E38" s="2">
        <v>0</v>
      </c>
      <c r="F38" s="2">
        <f>'[1]18115'!F38+'[1]18113'!F38+'[1]18112'!F38+'[1]18111'!F38+'[1]18110'!F38+'[1]18109'!F38</f>
        <v>0</v>
      </c>
      <c r="G38" s="5">
        <f t="shared" si="0"/>
        <v>0</v>
      </c>
    </row>
    <row r="39" spans="1:10">
      <c r="A39" s="3" t="s">
        <v>37</v>
      </c>
      <c r="B39" s="2">
        <v>0</v>
      </c>
      <c r="C39" s="2">
        <f>'[1]18115'!C39+'[1]18113'!C39+'[1]18112'!C39+'[1]18111'!C39+'[1]18110'!C39+'[1]18109'!C39</f>
        <v>0</v>
      </c>
      <c r="D39" s="2">
        <v>0</v>
      </c>
      <c r="E39" s="2">
        <v>0</v>
      </c>
      <c r="F39" s="2">
        <f>'[1]18115'!F39+'[1]18113'!F39+'[1]18112'!F39+'[1]18111'!F39+'[1]18110'!F39+'[1]18109'!F39</f>
        <v>0</v>
      </c>
      <c r="G39" s="5">
        <f t="shared" si="0"/>
        <v>0</v>
      </c>
    </row>
    <row r="40" spans="1:10">
      <c r="A40" s="1" t="s">
        <v>38</v>
      </c>
      <c r="B40" s="5">
        <f>B35+SUM(B37:B39)</f>
        <v>83257</v>
      </c>
      <c r="C40" s="5">
        <f>C35+SUM(C37:C39)</f>
        <v>-84082</v>
      </c>
      <c r="D40" s="5">
        <f>D35+SUM(D37:D39)</f>
        <v>-689650</v>
      </c>
      <c r="E40" s="5">
        <f>E35+SUM(E37:E39)</f>
        <v>-1287573</v>
      </c>
      <c r="F40" s="5">
        <f>F35+SUM(F37:F39)</f>
        <v>-84082</v>
      </c>
      <c r="G40" s="5">
        <f t="shared" si="0"/>
        <v>0</v>
      </c>
    </row>
    <row r="41" spans="1:10">
      <c r="A41" s="1"/>
      <c r="B41" s="5"/>
      <c r="C41" s="5"/>
      <c r="D41" s="5"/>
      <c r="E41" s="5"/>
      <c r="F41" s="5"/>
      <c r="G41" s="5"/>
    </row>
    <row r="42" spans="1:10" ht="14.25">
      <c r="A42" s="26" t="s">
        <v>48</v>
      </c>
      <c r="B42" s="13"/>
      <c r="C42" s="13"/>
      <c r="D42" s="13"/>
      <c r="E42" s="13"/>
      <c r="F42" s="13"/>
      <c r="G42" s="13"/>
      <c r="H42" s="13"/>
      <c r="I42" s="13"/>
      <c r="J42" s="13"/>
    </row>
    <row r="43" spans="1:10" ht="14.25">
      <c r="A43" s="26" t="s">
        <v>58</v>
      </c>
      <c r="B43" s="13"/>
      <c r="C43" s="13"/>
      <c r="D43" s="13"/>
      <c r="E43" s="13"/>
      <c r="F43" s="13"/>
      <c r="G43" s="13"/>
      <c r="H43" s="13"/>
      <c r="I43" s="13"/>
      <c r="J43" s="13"/>
    </row>
    <row r="44" spans="1:10" ht="14.25">
      <c r="A44" s="26"/>
      <c r="B44" s="13"/>
      <c r="C44" s="13"/>
      <c r="D44" s="13"/>
      <c r="E44" s="13"/>
      <c r="F44" s="13"/>
      <c r="G44" s="13"/>
      <c r="H44" s="13"/>
      <c r="I44" s="13"/>
      <c r="J44" s="13"/>
    </row>
    <row r="45" spans="1:10" ht="14.25">
      <c r="A45" s="26" t="s">
        <v>46</v>
      </c>
      <c r="B45" s="13"/>
      <c r="C45" s="13"/>
      <c r="D45" s="13"/>
      <c r="E45" s="13"/>
      <c r="F45" s="13"/>
      <c r="G45" s="13"/>
      <c r="H45" s="13"/>
      <c r="I45" s="13"/>
      <c r="J45" s="13"/>
    </row>
    <row r="46" spans="1:10" ht="14.25">
      <c r="A46" s="26" t="s">
        <v>47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4.25">
      <c r="A47" s="26" t="s">
        <v>49</v>
      </c>
      <c r="B47" s="13"/>
      <c r="C47" s="13"/>
      <c r="D47" s="13"/>
      <c r="E47" s="13"/>
      <c r="F47" s="13"/>
      <c r="G47" s="13"/>
      <c r="H47" s="13"/>
      <c r="I47" s="13"/>
      <c r="J47" s="13"/>
    </row>
    <row r="48" spans="1:10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ht="14.25">
      <c r="A49" s="26" t="s">
        <v>50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 ht="14.25">
      <c r="A50" s="26" t="s">
        <v>51</v>
      </c>
      <c r="B50" s="13"/>
      <c r="C50" s="13"/>
      <c r="D50" s="13"/>
      <c r="E50" s="13"/>
      <c r="F50" s="13"/>
      <c r="G50" s="13"/>
      <c r="H50" s="13"/>
      <c r="I50" s="13"/>
      <c r="J50" s="13"/>
    </row>
    <row r="51" spans="1:10" ht="14.25">
      <c r="A51" s="26" t="s">
        <v>43</v>
      </c>
      <c r="B51" s="13"/>
      <c r="C51" s="13"/>
      <c r="D51" s="13"/>
      <c r="E51" s="13"/>
      <c r="F51" s="13"/>
      <c r="G51" s="13"/>
      <c r="H51" s="13"/>
      <c r="I51" s="13"/>
      <c r="J51" s="13"/>
    </row>
    <row r="52" spans="1:10" ht="14.25">
      <c r="A52" s="26"/>
      <c r="B52" s="13"/>
      <c r="C52" s="13"/>
      <c r="D52" s="13"/>
      <c r="E52" s="13"/>
      <c r="F52" s="13"/>
      <c r="G52" s="13"/>
      <c r="H52" s="13"/>
      <c r="I52" s="13"/>
      <c r="J52" s="13"/>
    </row>
    <row r="53" spans="1:10" ht="14.25">
      <c r="A53" s="26" t="s">
        <v>52</v>
      </c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14.25">
      <c r="A54" s="26" t="s">
        <v>53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ht="14.25">
      <c r="A55" s="26" t="s">
        <v>54</v>
      </c>
      <c r="B55" s="13"/>
      <c r="C55" s="13"/>
      <c r="D55" s="13"/>
      <c r="E55" s="13"/>
      <c r="F55" s="13"/>
      <c r="G55" s="13"/>
      <c r="H55" s="13"/>
      <c r="I55" s="13"/>
      <c r="J55" s="13"/>
    </row>
    <row r="56" spans="1:10" ht="14.25">
      <c r="A56" s="26"/>
      <c r="B56" s="13"/>
      <c r="C56" s="13"/>
      <c r="D56" s="13"/>
      <c r="E56" s="13"/>
      <c r="F56" s="13"/>
      <c r="G56" s="13"/>
      <c r="H56" s="13"/>
      <c r="I56" s="13"/>
      <c r="J56" s="13"/>
    </row>
    <row r="57" spans="1:10" ht="14.25">
      <c r="A57" s="26" t="s">
        <v>55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4.25">
      <c r="A58" s="26" t="s">
        <v>56</v>
      </c>
      <c r="B58" s="13"/>
      <c r="C58" s="13"/>
      <c r="D58" s="13"/>
      <c r="E58" s="13"/>
      <c r="F58" s="13"/>
      <c r="G58" s="13"/>
      <c r="H58" s="13"/>
      <c r="I58" s="13"/>
      <c r="J58" s="13"/>
    </row>
    <row r="59" spans="1:10" ht="14.25">
      <c r="A59" s="26"/>
      <c r="B59" s="13"/>
      <c r="C59" s="13"/>
      <c r="D59" s="13"/>
      <c r="E59" s="13"/>
      <c r="F59" s="13"/>
      <c r="G59" s="13"/>
      <c r="H59" s="13"/>
      <c r="I59" s="13"/>
      <c r="J59" s="13"/>
    </row>
    <row r="60" spans="1:10" ht="14.25">
      <c r="A60" s="26" t="s">
        <v>57</v>
      </c>
      <c r="B60" s="13"/>
      <c r="C60" s="13"/>
      <c r="D60" s="13"/>
      <c r="E60" s="13"/>
      <c r="F60" s="13"/>
      <c r="G60" s="13"/>
      <c r="H60" s="13"/>
      <c r="I60" s="13"/>
      <c r="J60" s="13"/>
    </row>
    <row r="61" spans="1:10" ht="14.25">
      <c r="A61" s="26" t="s">
        <v>62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4.25">
      <c r="A62" s="26" t="s">
        <v>59</v>
      </c>
      <c r="B62" s="13"/>
      <c r="C62" s="13"/>
      <c r="D62" s="13"/>
      <c r="E62" s="13"/>
      <c r="F62" s="13"/>
      <c r="G62" s="13"/>
      <c r="H62" s="13"/>
      <c r="I62" s="13"/>
      <c r="J62" s="13"/>
    </row>
    <row r="63" spans="1:10" ht="14.25">
      <c r="A63" s="26"/>
      <c r="B63" s="13"/>
      <c r="C63" s="13"/>
      <c r="D63" s="13"/>
      <c r="E63" s="13"/>
      <c r="F63" s="13"/>
      <c r="G63" s="13"/>
      <c r="H63" s="13"/>
      <c r="I63" s="13"/>
      <c r="J63" s="13"/>
    </row>
    <row r="64" spans="1:10" ht="14.25">
      <c r="A64" s="26" t="s">
        <v>60</v>
      </c>
      <c r="B64" s="13"/>
      <c r="C64" s="13"/>
      <c r="D64" s="13"/>
      <c r="E64" s="13"/>
      <c r="F64" s="13"/>
      <c r="G64" s="13"/>
      <c r="H64" s="13"/>
      <c r="I64" s="13"/>
      <c r="J64" s="13"/>
    </row>
    <row r="65" spans="1:8" ht="14.25">
      <c r="A65" s="26" t="s">
        <v>61</v>
      </c>
      <c r="B65" s="12"/>
      <c r="C65" s="12"/>
      <c r="D65" s="12"/>
      <c r="E65" s="12"/>
      <c r="F65" s="13"/>
      <c r="G65" s="13"/>
      <c r="H65" s="13"/>
    </row>
    <row r="66" spans="1:8">
      <c r="B66" s="12"/>
      <c r="C66" s="12"/>
      <c r="D66" s="21"/>
      <c r="E66" s="21"/>
    </row>
    <row r="67" spans="1:8">
      <c r="B67" s="12"/>
      <c r="C67" s="12"/>
      <c r="D67" s="21"/>
      <c r="E67" s="21"/>
    </row>
    <row r="68" spans="1:8">
      <c r="B68" s="12"/>
      <c r="C68" s="12"/>
      <c r="D68" s="21"/>
      <c r="E68" s="21"/>
    </row>
    <row r="69" spans="1:8">
      <c r="A69" s="13"/>
      <c r="B69" s="12"/>
      <c r="C69" s="12"/>
      <c r="D69" s="21"/>
      <c r="E69" s="21"/>
    </row>
    <row r="70" spans="1:8">
      <c r="A70" s="11"/>
      <c r="B70" s="14"/>
      <c r="C70" s="14"/>
      <c r="D70" s="22"/>
      <c r="E70" s="22"/>
    </row>
    <row r="71" spans="1:8">
      <c r="A71" s="13"/>
      <c r="B71" s="12"/>
      <c r="C71" s="12"/>
      <c r="D71" s="21"/>
      <c r="E71" s="22"/>
    </row>
    <row r="72" spans="1:8">
      <c r="A72" s="13"/>
      <c r="B72" s="12"/>
      <c r="C72" s="12"/>
      <c r="D72" s="21"/>
      <c r="E72" s="23"/>
    </row>
    <row r="73" spans="1:8">
      <c r="A73" s="13"/>
      <c r="B73" s="12"/>
      <c r="C73" s="12"/>
      <c r="D73" s="21"/>
      <c r="E73" s="23"/>
    </row>
    <row r="74" spans="1:8">
      <c r="A74" s="13"/>
      <c r="B74" s="12"/>
      <c r="C74" s="12"/>
      <c r="D74" s="21"/>
      <c r="E74" s="23"/>
    </row>
    <row r="75" spans="1:8">
      <c r="A75" s="13"/>
      <c r="B75" s="12"/>
      <c r="C75" s="12"/>
      <c r="D75" s="21"/>
      <c r="E75" s="23"/>
    </row>
    <row r="76" spans="1:8">
      <c r="A76" s="13"/>
      <c r="B76" s="12"/>
      <c r="C76" s="12"/>
      <c r="D76" s="21"/>
      <c r="E76" s="23"/>
    </row>
    <row r="77" spans="1:8">
      <c r="A77" s="13"/>
      <c r="B77" s="12"/>
      <c r="C77" s="12"/>
      <c r="D77" s="21"/>
      <c r="E77" s="23"/>
    </row>
    <row r="78" spans="1:8">
      <c r="A78" s="16"/>
      <c r="B78" s="14"/>
      <c r="C78" s="14"/>
      <c r="D78" s="22"/>
      <c r="E78" s="22"/>
    </row>
    <row r="79" spans="1:8">
      <c r="A79" s="13"/>
      <c r="B79" s="12"/>
      <c r="C79" s="12"/>
      <c r="D79" s="21"/>
      <c r="E79" s="22"/>
    </row>
    <row r="80" spans="1:8">
      <c r="A80" s="13"/>
      <c r="B80" s="12"/>
      <c r="C80" s="12"/>
      <c r="D80" s="21"/>
      <c r="E80" s="23"/>
    </row>
    <row r="81" spans="1:5">
      <c r="A81" s="13"/>
      <c r="B81" s="12"/>
      <c r="C81" s="12"/>
      <c r="D81" s="21"/>
      <c r="E81" s="23"/>
    </row>
    <row r="82" spans="1:5">
      <c r="A82" s="16"/>
      <c r="B82" s="14"/>
      <c r="C82" s="14"/>
      <c r="D82" s="22"/>
      <c r="E82" s="22"/>
    </row>
    <row r="83" spans="1:5">
      <c r="A83" s="17"/>
      <c r="B83" s="15"/>
      <c r="C83" s="15"/>
      <c r="D83" s="24"/>
      <c r="E83" s="22"/>
    </row>
    <row r="84" spans="1:5">
      <c r="A84" s="13"/>
      <c r="B84" s="12"/>
      <c r="C84" s="12"/>
      <c r="D84" s="21"/>
      <c r="E84" s="23"/>
    </row>
    <row r="85" spans="1:5">
      <c r="A85" s="18"/>
      <c r="B85" s="12"/>
      <c r="C85" s="12"/>
      <c r="D85" s="21"/>
      <c r="E85" s="23"/>
    </row>
    <row r="86" spans="1:5">
      <c r="A86" s="13"/>
      <c r="B86" s="12"/>
      <c r="C86" s="12"/>
      <c r="D86" s="21"/>
      <c r="E86" s="23"/>
    </row>
    <row r="87" spans="1:5">
      <c r="A87" s="11"/>
      <c r="B87" s="14"/>
      <c r="C87" s="14"/>
      <c r="D87" s="22"/>
      <c r="E87" s="22"/>
    </row>
    <row r="88" spans="1:5">
      <c r="A88" s="13"/>
      <c r="B88" s="12"/>
      <c r="C88" s="12"/>
      <c r="D88" s="21"/>
      <c r="E88" s="22"/>
    </row>
    <row r="89" spans="1:5">
      <c r="A89" s="13"/>
      <c r="B89" s="12"/>
      <c r="C89" s="12"/>
      <c r="D89" s="21"/>
      <c r="E89" s="21"/>
    </row>
    <row r="90" spans="1:5">
      <c r="A90" s="13"/>
      <c r="B90" s="12"/>
      <c r="C90" s="12"/>
      <c r="D90" s="21"/>
      <c r="E90" s="21"/>
    </row>
    <row r="91" spans="1:5">
      <c r="A91" s="13"/>
      <c r="B91" s="12"/>
      <c r="C91" s="12"/>
      <c r="D91" s="21"/>
      <c r="E91" s="21"/>
    </row>
    <row r="92" spans="1:5">
      <c r="A92" s="13"/>
      <c r="B92" s="12"/>
      <c r="C92" s="12"/>
      <c r="D92" s="21"/>
      <c r="E92" s="21"/>
    </row>
  </sheetData>
  <phoneticPr fontId="0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Seppä Raija</cp:lastModifiedBy>
  <cp:lastPrinted>2011-12-12T14:57:36Z</cp:lastPrinted>
  <dcterms:created xsi:type="dcterms:W3CDTF">1996-12-11T15:25:46Z</dcterms:created>
  <dcterms:modified xsi:type="dcterms:W3CDTF">2011-12-14T09:29:55Z</dcterms:modified>
</cp:coreProperties>
</file>