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'Taul1'!$A$16:$R$196</definedName>
  </definedNames>
  <calcPr fullCalcOnLoad="1"/>
</workbook>
</file>

<file path=xl/comments1.xml><?xml version="1.0" encoding="utf-8"?>
<comments xmlns="http://schemas.openxmlformats.org/spreadsheetml/2006/main">
  <authors>
    <author>jmlehton</author>
  </authors>
  <commentList>
    <comment ref="L133" authorId="0">
      <text>
        <r>
          <rPr>
            <b/>
            <sz val="8"/>
            <rFont val="Tahoma"/>
            <family val="0"/>
          </rPr>
          <t>jmlehton:</t>
        </r>
        <r>
          <rPr>
            <sz val="8"/>
            <rFont val="Tahoma"/>
            <family val="0"/>
          </rPr>
          <t xml:space="preserve">
Jäsenet 1.1.2007-31.12.2009: Aila Harjanne, Kari Aholainen, Tuomas Mikkola, Mia Ilola ja Pirjo Ranti (kaikki Turku), Reima Dahl (Raisio), Heimo Kukkonen (Kaarina, Tuire Kähkönen ja Pekka Paatonen (asukkaat) sekä varajäseniksi: Markku Tuuna (Naantali), Kari Haapanen (Lieto) ja Raimo Kurki (asukkaat)</t>
        </r>
      </text>
    </comment>
  </commentList>
</comments>
</file>

<file path=xl/sharedStrings.xml><?xml version="1.0" encoding="utf-8"?>
<sst xmlns="http://schemas.openxmlformats.org/spreadsheetml/2006/main" count="726" uniqueCount="477">
  <si>
    <t>YHTEISÖT, JOISSA TURUN KAUPUNGILLA ON MÄÄRÄYSVALTAA</t>
  </si>
  <si>
    <r>
      <t>Omistusosuus</t>
    </r>
    <r>
      <rPr>
        <sz val="10"/>
        <color indexed="8"/>
        <rFont val="Arial"/>
        <family val="2"/>
      </rPr>
      <t xml:space="preserve"> on emoyhteisön suoraan tai välillisesti tytäryhteisöjen kautta omistama osuus yhteisöstä</t>
    </r>
  </si>
  <si>
    <t>Omistus</t>
  </si>
  <si>
    <t>Y-tunnus</t>
  </si>
  <si>
    <t xml:space="preserve">Välillinen omistus </t>
  </si>
  <si>
    <t xml:space="preserve">Omistetut </t>
  </si>
  <si>
    <t>Yhteisön kaikki</t>
  </si>
  <si>
    <t>Konsernin</t>
  </si>
  <si>
    <t>Omistajahallinta</t>
  </si>
  <si>
    <t>Tarkoitus</t>
  </si>
  <si>
    <t>Tila</t>
  </si>
  <si>
    <t>Kaupungin edustajat</t>
  </si>
  <si>
    <t xml:space="preserve">Osakassopimus tai muu </t>
  </si>
  <si>
    <t>Huomautukset</t>
  </si>
  <si>
    <t>Hankinta-/perustamispäätös</t>
  </si>
  <si>
    <t>Toimitusjohtaja tai</t>
  </si>
  <si>
    <t>Yhtiön kirjanpitäjä</t>
  </si>
  <si>
    <t>Yhtiön tilintarkastaja</t>
  </si>
  <si>
    <t>osakkeet</t>
  </si>
  <si>
    <t>omistusosuus</t>
  </si>
  <si>
    <t>hallinnointisopimus</t>
  </si>
  <si>
    <t>isännöitsijä</t>
  </si>
  <si>
    <t>Talouskeskus</t>
  </si>
  <si>
    <t>Kasvuvaiheen yritysten rahoitus</t>
  </si>
  <si>
    <t>Aboa Venture Ky II (sijoitus)</t>
  </si>
  <si>
    <t>1592079-0</t>
  </si>
  <si>
    <t>Omistus päättyy vuonna 2009</t>
  </si>
  <si>
    <t>687.733,97 e</t>
  </si>
  <si>
    <t>kv 1.3.1999 § 52, dno 1089-1999</t>
  </si>
  <si>
    <t>Akseli Kiinteistöpalvelut Oy</t>
  </si>
  <si>
    <t>1889742-6</t>
  </si>
  <si>
    <t>Isännöinti, kiinteistöjen huolto</t>
  </si>
  <si>
    <t>Muu omistus: TVT, Lehtolaakso ja TYS</t>
  </si>
  <si>
    <t>Tj Mauri Kivilaakso</t>
  </si>
  <si>
    <t>As Oy Kiialan Kartano</t>
  </si>
  <si>
    <t>0726777-9</t>
  </si>
  <si>
    <t>Tilalaitos, kh 31.3.03 § 310</t>
  </si>
  <si>
    <t>Toimitila, päiväkoti</t>
  </si>
  <si>
    <t>Haritun Huolto Oy, Ilkka Tuomi</t>
  </si>
  <si>
    <t>As Oy Liiskola</t>
  </si>
  <si>
    <t>0217714-1</t>
  </si>
  <si>
    <t>ulosvuokrattu?</t>
  </si>
  <si>
    <t>Vanha Littoistentie 73, tilalaitos maksaa vastikkeet</t>
  </si>
  <si>
    <t>As Oy Linnanrinne</t>
  </si>
  <si>
    <t>0217719-2</t>
  </si>
  <si>
    <t>Toimitila, kiinteistölaitos</t>
  </si>
  <si>
    <t>Myynnissä</t>
  </si>
  <si>
    <t>As Oy Läntinen Pitkäkatu 27</t>
  </si>
  <si>
    <t>0623556-4</t>
  </si>
  <si>
    <t>As Oy Nahkurinranta</t>
  </si>
  <si>
    <t>0671994-8</t>
  </si>
  <si>
    <t>As Oy Pohjolanpolku</t>
  </si>
  <si>
    <t>0811688-4</t>
  </si>
  <si>
    <t>As Oy Pumppumäki</t>
  </si>
  <si>
    <t>0143183-0</t>
  </si>
  <si>
    <t>As Oy Poseidon</t>
  </si>
  <si>
    <t>0143166-2</t>
  </si>
  <si>
    <t>As Oy Turun Auranranta</t>
  </si>
  <si>
    <t>0142445-4</t>
  </si>
  <si>
    <t>Toimitila, rakennusvalvonta</t>
  </si>
  <si>
    <t>Turun Talokeskus Oy, Jussi Suontila</t>
  </si>
  <si>
    <t>0217606-9</t>
  </si>
  <si>
    <t>As Oy Yliopistonkatu 25</t>
  </si>
  <si>
    <t>0234680-6</t>
  </si>
  <si>
    <t>As Oy Turun Vuorityömiehenkatu</t>
  </si>
  <si>
    <t>0220522-9</t>
  </si>
  <si>
    <t>As Oy Ropokontu</t>
  </si>
  <si>
    <t>0143276-1</t>
  </si>
  <si>
    <t>Eskelin Pysäköintilaitos Oy</t>
  </si>
  <si>
    <t>0681979-7</t>
  </si>
  <si>
    <t>Pysäköintilaitos, sosiaalikeskus</t>
  </si>
  <si>
    <t>Pertti Satopää</t>
  </si>
  <si>
    <t>Kiikun Huolto Oy</t>
  </si>
  <si>
    <t>0197653-1</t>
  </si>
  <si>
    <t>Koneteknologiakeskus Turku Oy</t>
  </si>
  <si>
    <t>1949777-4</t>
  </si>
  <si>
    <t xml:space="preserve">Kh  690 § 30.10.2006 </t>
  </si>
  <si>
    <t>Osakassopimus (dnro 2394-2004)</t>
  </si>
  <si>
    <t>Kv 31.5.2004 § 132; kh 30.10.06 § 690</t>
  </si>
  <si>
    <t xml:space="preserve">Kiinteistölaitos, kh 31.3.03 § 310 </t>
  </si>
  <si>
    <t>Kiinteistölakimies Esa Mettälä</t>
  </si>
  <si>
    <t>Koy Biocity</t>
  </si>
  <si>
    <t>0249601-1</t>
  </si>
  <si>
    <t>Koy Datacity</t>
  </si>
  <si>
    <t>0282387-9</t>
  </si>
  <si>
    <t>Autopaikkoja</t>
  </si>
  <si>
    <t>Muu omistus: TSP, lunastuslauseke yhtiöjärjestyksessä</t>
  </si>
  <si>
    <t>Isännöinti Saarno Oy, Bo Sangder</t>
  </si>
  <si>
    <t>Koy ICT</t>
  </si>
  <si>
    <t>1731541-2</t>
  </si>
  <si>
    <t>Toimitiloja AMK:lle</t>
  </si>
  <si>
    <t>Osakassopimus (dnro 8589-2004)</t>
  </si>
  <si>
    <t>Kv 21.6.2004 § 167</t>
  </si>
  <si>
    <t>Koy Ilpoisten Liikekeskus</t>
  </si>
  <si>
    <t>0142554-5</t>
  </si>
  <si>
    <t>Päiväkoti</t>
  </si>
  <si>
    <t>Koy Kupittaan Asemakulma</t>
  </si>
  <si>
    <t>0811012-4</t>
  </si>
  <si>
    <t>Omistaa 1/3 osaa tontista 853-21-1-35</t>
  </si>
  <si>
    <t>Koy Kupittaan Jäähalli</t>
  </si>
  <si>
    <t>1915790-5</t>
  </si>
  <si>
    <t>Osakeanti Kupittaan Harjoitushalli Oy 2007</t>
  </si>
  <si>
    <t>Koy Lehtolaakso</t>
  </si>
  <si>
    <t>0767486-8</t>
  </si>
  <si>
    <t>Ymp. Akj, kh 31.3.03 § 310</t>
  </si>
  <si>
    <t xml:space="preserve">   Koy Lehtolaakson omistuksia: </t>
  </si>
  <si>
    <t>As Oy Amiraalistonkatu 9</t>
  </si>
  <si>
    <t>0142398-8</t>
  </si>
  <si>
    <t>Lehtolaakso, kh 31.3.03 § 310</t>
  </si>
  <si>
    <t>As Oy Ristisompa</t>
  </si>
  <si>
    <t>0143268-1</t>
  </si>
  <si>
    <t>As Oy Talolankatu 6</t>
  </si>
  <si>
    <t>0601220-5</t>
  </si>
  <si>
    <t>As Oy Tornikartio</t>
  </si>
  <si>
    <t>0599306-4</t>
  </si>
  <si>
    <t>As Oy Turun Karjakuja 56</t>
  </si>
  <si>
    <t>0143490-0</t>
  </si>
  <si>
    <t>Haritun Huolto Oy</t>
  </si>
  <si>
    <t>0483727-0</t>
  </si>
  <si>
    <t>22.7%</t>
  </si>
  <si>
    <t>Haritun Huollosta omistavat TVT ja TYS yht. 30%</t>
  </si>
  <si>
    <t>Jäkärlän Huolto Oy</t>
  </si>
  <si>
    <t>0397623-6</t>
  </si>
  <si>
    <t>TVT omistaa 23,9% osakkeista</t>
  </si>
  <si>
    <t>Koy Paakarlanpuisto</t>
  </si>
  <si>
    <t>0217761-9</t>
  </si>
  <si>
    <t>Muut omistukset: KKI yht. 66,66 &amp;</t>
  </si>
  <si>
    <t>Koy Rukki</t>
  </si>
  <si>
    <t>0220442-9</t>
  </si>
  <si>
    <t>Koy Turun Rauhankatu 14 b</t>
  </si>
  <si>
    <t>0141904-9</t>
  </si>
  <si>
    <t>Varissuon Lämpö ja Paikoitus Oy</t>
  </si>
  <si>
    <t>1889741-8</t>
  </si>
  <si>
    <t>Koy Myllysarka</t>
  </si>
  <si>
    <t>0528093-7</t>
  </si>
  <si>
    <t>Muut omistukset: LEH yht. 66,66 &amp;</t>
  </si>
  <si>
    <t>Koy Paashuolto</t>
  </si>
  <si>
    <t>0217763-5</t>
  </si>
  <si>
    <t>Ilkka Sepponen, Kiinteistövastuu oy</t>
  </si>
  <si>
    <t>Koy Puutorin Pysäköinti</t>
  </si>
  <si>
    <t>0945781-6</t>
  </si>
  <si>
    <t>Autopaikkoja 19, varasto</t>
  </si>
  <si>
    <t>Koy Satulaseppä</t>
  </si>
  <si>
    <t>0220454-1</t>
  </si>
  <si>
    <t>Koy Teollisuuskatu 20</t>
  </si>
  <si>
    <t>1028215-2</t>
  </si>
  <si>
    <t>Pekka Häkli, Tilikanta Oy</t>
  </si>
  <si>
    <t>Koy Turun Autopiha</t>
  </si>
  <si>
    <t>0900093-9</t>
  </si>
  <si>
    <t>Koy Turun Kaskenlinna</t>
  </si>
  <si>
    <t>2003415-2</t>
  </si>
  <si>
    <t>Tilalaitos, kh 27.3.2006 § 233</t>
  </si>
  <si>
    <t>Kurjenlinnan korvaavat tilat</t>
  </si>
  <si>
    <t>Osakassopimus (dnro 14811-2003)</t>
  </si>
  <si>
    <t>Koy Turun Lintula</t>
  </si>
  <si>
    <t>0640840-2</t>
  </si>
  <si>
    <t>Koy Turun Monitoimihalli</t>
  </si>
  <si>
    <t>0816425-3</t>
  </si>
  <si>
    <t>Muut omistukset: Oy Turkuhalli Ab yht 92.9 %</t>
  </si>
  <si>
    <t>Oy Turkuhalli - Åbohallen Ab</t>
  </si>
  <si>
    <t>0764900-5</t>
  </si>
  <si>
    <t>Muut omistukset: KKI 2500 ja MUS 10 osaketta yht. 75,87 %</t>
  </si>
  <si>
    <t>Koy Turun Puistovalkama</t>
  </si>
  <si>
    <t>0941804-0</t>
  </si>
  <si>
    <t>Toinen omistaja TVT</t>
  </si>
  <si>
    <t>Koy Turun Puutarhakatu 14</t>
  </si>
  <si>
    <t>0220514-9</t>
  </si>
  <si>
    <t>Kunta-asunnot Oy</t>
  </si>
  <si>
    <t>1656611-3</t>
  </si>
  <si>
    <t>Kuntarahoitus Oyj</t>
  </si>
  <si>
    <t>1701683-4</t>
  </si>
  <si>
    <t>Osakassopimus (dnro 459-2001)</t>
  </si>
  <si>
    <t>Oy Lauste Ab</t>
  </si>
  <si>
    <t>0141145-0</t>
  </si>
  <si>
    <t>Lounais-Suomen hiihtotunneli Oy</t>
  </si>
  <si>
    <t>1950375-9</t>
  </si>
  <si>
    <t>Lännen Tehtaat Oy</t>
  </si>
  <si>
    <t>0197395-5</t>
  </si>
  <si>
    <t>Myllykoti Oy</t>
  </si>
  <si>
    <t>0826727-9</t>
  </si>
  <si>
    <t>Vanhusten asumispalvelut</t>
  </si>
  <si>
    <t>Marja-Liisa Pakkala</t>
  </si>
  <si>
    <t>Osuuskunta Turun Messut</t>
  </si>
  <si>
    <t>0646264-4</t>
  </si>
  <si>
    <t>osuus, ei osake</t>
  </si>
  <si>
    <t>Paattisten Lämpö Oy</t>
  </si>
  <si>
    <t>0197526-4</t>
  </si>
  <si>
    <t>Paattisten Osuuspankki</t>
  </si>
  <si>
    <t>0142114-9</t>
  </si>
  <si>
    <t>Pilot Turku</t>
  </si>
  <si>
    <t>1867991-2</t>
  </si>
  <si>
    <t>Kehitysyhtiö, logistiikka</t>
  </si>
  <si>
    <t>Osakassopimus (dnro 3390-2000)</t>
  </si>
  <si>
    <t>Oy Promoting Intermodal Logistics Operations in Turku Ltd</t>
  </si>
  <si>
    <t>Kv 25.06.2001 § 244</t>
  </si>
  <si>
    <t>Ari Niemelä</t>
  </si>
  <si>
    <t>P-Turkuparkki Oy</t>
  </si>
  <si>
    <t>1559516-6</t>
  </si>
  <si>
    <t>sopimus hallituspaikasta ?</t>
  </si>
  <si>
    <t>Runosmäen Lämpö Oy</t>
  </si>
  <si>
    <t>0197698-8</t>
  </si>
  <si>
    <t>Salon Seudun Puhelin Oy</t>
  </si>
  <si>
    <t>0139471-8</t>
  </si>
  <si>
    <t>Suikkilan kauppakeskus Oy</t>
  </si>
  <si>
    <t>0141593-7</t>
  </si>
  <si>
    <t>Suikkilan Lämpö Oy</t>
  </si>
  <si>
    <t>0143382-8</t>
  </si>
  <si>
    <t>Suomen Asiakastieto Oy</t>
  </si>
  <si>
    <t>0111027-9</t>
  </si>
  <si>
    <t>Oy Turku Energia Ab</t>
  </si>
  <si>
    <t>0984944-9</t>
  </si>
  <si>
    <r>
      <t xml:space="preserve">   </t>
    </r>
    <r>
      <rPr>
        <i/>
        <sz val="10"/>
        <color indexed="46"/>
        <rFont val="Arial"/>
        <family val="2"/>
      </rPr>
      <t>Turku Energian omistuksia:</t>
    </r>
  </si>
  <si>
    <t>Svartisen Holding A/S</t>
  </si>
  <si>
    <t>Koy Biotorni</t>
  </si>
  <si>
    <t>1839113-4</t>
  </si>
  <si>
    <t>Toimitiloja yrityksille</t>
  </si>
  <si>
    <t>Vuokrattu ulos</t>
  </si>
  <si>
    <t>Suomen Hyötytuuli Oy</t>
  </si>
  <si>
    <t>1477522-9</t>
  </si>
  <si>
    <t>Turku Energia Sähköverkot Oy</t>
  </si>
  <si>
    <t>Turku Science Park Oy</t>
  </si>
  <si>
    <t>1731542-0</t>
  </si>
  <si>
    <t>Turun Seudun Kaukolämpö Oy</t>
  </si>
  <si>
    <t>0300342-6</t>
  </si>
  <si>
    <t>Turun Seudun Maakaasu ja Ene</t>
  </si>
  <si>
    <t>1730092-3</t>
  </si>
  <si>
    <t>TurunTekstiilihuolto Oy</t>
  </si>
  <si>
    <t>1718858-0</t>
  </si>
  <si>
    <t>Osakassopimus (dnro 318-2002)</t>
  </si>
  <si>
    <t>Kehitysyhtiö, ICT ja Bio-alat</t>
  </si>
  <si>
    <t>osakekauppa dnro 7535-2007</t>
  </si>
  <si>
    <t xml:space="preserve">   Turku Science Parkin omistuksia:</t>
  </si>
  <si>
    <t>ICT Turku Oy Ab</t>
  </si>
  <si>
    <t>Muut omistukset: KKI 12 osaketta</t>
  </si>
  <si>
    <t>Koy Electrocity</t>
  </si>
  <si>
    <t>0139588-4</t>
  </si>
  <si>
    <t>Turun Biolaakso</t>
  </si>
  <si>
    <t>1798326-9</t>
  </si>
  <si>
    <t>Kai Lahtonen</t>
  </si>
  <si>
    <t xml:space="preserve">    Biolaakson tyttäret:</t>
  </si>
  <si>
    <t>1750270-1</t>
  </si>
  <si>
    <t>Top Analytica</t>
  </si>
  <si>
    <t>1706564-4</t>
  </si>
  <si>
    <t>Turku Touring Oy</t>
  </si>
  <si>
    <t>0624367-9</t>
  </si>
  <si>
    <t>Oy Turun Kaapelitelevisio</t>
  </si>
  <si>
    <t>0615397-2</t>
  </si>
  <si>
    <t>Kaapelitelevisiotoiminta</t>
  </si>
  <si>
    <t>Osakassopimus (dnro 795-1985)</t>
  </si>
  <si>
    <t>Heikki Painilainen</t>
  </si>
  <si>
    <t>Turun Messukeskus Oy</t>
  </si>
  <si>
    <t>Turun Seudun Jätehuolto Oy</t>
  </si>
  <si>
    <t>1868393-8</t>
  </si>
  <si>
    <t>Osakassopimus (dnro 3304-2001)</t>
  </si>
  <si>
    <t>Kv 16.6.2003 § 149</t>
  </si>
  <si>
    <t>Turun Seudun Osuuspankki</t>
  </si>
  <si>
    <t>0142126-1</t>
  </si>
  <si>
    <t>Turun Seudun Puhdistamo Oy</t>
  </si>
  <si>
    <t>1774713-5</t>
  </si>
  <si>
    <t>Vesilaitos, kh 31.3.03 § 310</t>
  </si>
  <si>
    <t>kaupunki nimeää puolet hallituksen jäsenistä ja puh.johtajan</t>
  </si>
  <si>
    <t>Kv 27.8.2001 § 13 / 15.4.2002 § 76</t>
  </si>
  <si>
    <t>Turun Seudun Vesi Oy</t>
  </si>
  <si>
    <t>0141915-3</t>
  </si>
  <si>
    <t>Osakassopimus (dnro 1437-1993 ja 6891-1996)</t>
  </si>
  <si>
    <t>5 hallituspaikkaa 10:stä</t>
  </si>
  <si>
    <t>Kv 10.1.1994 § 6 ?</t>
  </si>
  <si>
    <t>Turun Seudun Vesi Oy:n omistuksia:</t>
  </si>
  <si>
    <t>As Oy Puutorinkulma</t>
  </si>
  <si>
    <t>Turun Vapaavarasto Oy</t>
  </si>
  <si>
    <t>0141951-6</t>
  </si>
  <si>
    <t>Satama, kh 31.3.03 § 310</t>
  </si>
  <si>
    <t>TVT Asunnot Oy</t>
  </si>
  <si>
    <t>0872109-9</t>
  </si>
  <si>
    <r>
      <t xml:space="preserve">   </t>
    </r>
    <r>
      <rPr>
        <i/>
        <sz val="10"/>
        <color indexed="46"/>
        <rFont val="Arial"/>
        <family val="2"/>
      </rPr>
      <t>TVT Asunnot Oy:n omistuksia:</t>
    </r>
  </si>
  <si>
    <t>TVT Asunnot, kh 31.3.03 § 310</t>
  </si>
  <si>
    <t>Haritun Huollosta omistavat TVT, ja TYS yht. 30%</t>
  </si>
  <si>
    <t>Härkämäen Huolto oy</t>
  </si>
  <si>
    <t>0140897-2</t>
  </si>
  <si>
    <t>Koy Jyrkkälänpolku</t>
  </si>
  <si>
    <t>0142639-6</t>
  </si>
  <si>
    <t>Koy Pernonpuisto</t>
  </si>
  <si>
    <t>0143122-4</t>
  </si>
  <si>
    <t>Toinen omistaja KKI</t>
  </si>
  <si>
    <t>Mesipolun Autokatos Oy</t>
  </si>
  <si>
    <t>0662510-8</t>
  </si>
  <si>
    <t>Pernon Huolto Oy</t>
  </si>
  <si>
    <t>0276615-7</t>
  </si>
  <si>
    <t>KKI ja TYS omistavat yhteensä 5%</t>
  </si>
  <si>
    <t>Varissuon Lämpö Oy</t>
  </si>
  <si>
    <t>Lämmöntuotanto, autopaikoitus</t>
  </si>
  <si>
    <t>Varsinais-Suomen Asumisoikeus Oy</t>
  </si>
  <si>
    <t>0831852-3</t>
  </si>
  <si>
    <t>Asumisoikeusasuntoja</t>
  </si>
  <si>
    <t>Pekka Peltomäki puh: 2747 011</t>
  </si>
  <si>
    <t>Varsinais-Suomen YH-rakennuttajat Oy</t>
  </si>
  <si>
    <t>0249704-9</t>
  </si>
  <si>
    <t>Vasso Oy</t>
  </si>
  <si>
    <t>1796674-1</t>
  </si>
  <si>
    <t>YH Länsi Oy</t>
  </si>
  <si>
    <t>0151507-3</t>
  </si>
  <si>
    <t>Nimi: 2.1.2007 alkaen YH Länsi Oy</t>
  </si>
  <si>
    <t>Ab Utbildning Sydväst</t>
  </si>
  <si>
    <t>1009548-8</t>
  </si>
  <si>
    <t>Osakassopimus (dno 14445-2004 ja 3217-1999)</t>
  </si>
  <si>
    <t>Säätiöt ja yhdistykset</t>
  </si>
  <si>
    <t>A. Säätiöt ja yhdistykset, joissa Turun kaupungilla on oikeus nimittää enemmistö säätiön hallituksen tai vastaavan toimielimen jäsenistä</t>
  </si>
  <si>
    <t>taikka enemmistö sellaisen toimielimen jäsenistä, joka nimittää hallituksen</t>
  </si>
  <si>
    <t>Osuus</t>
  </si>
  <si>
    <t>Jäseniä</t>
  </si>
  <si>
    <t>%-osuus mää-</t>
  </si>
  <si>
    <t>jäsenistä</t>
  </si>
  <si>
    <t>yhteensä</t>
  </si>
  <si>
    <t>räysvallasta</t>
  </si>
  <si>
    <t>Forum Marinum Säätiö</t>
  </si>
  <si>
    <t>1509940-2</t>
  </si>
  <si>
    <t>Pj + 3</t>
  </si>
  <si>
    <t>Museoalus Sigynin Säätiö</t>
  </si>
  <si>
    <t>1090652-7</t>
  </si>
  <si>
    <t>Pro Cultura -säätiö</t>
  </si>
  <si>
    <t>0974519-9</t>
  </si>
  <si>
    <t>Turun Aikuiskoulutussäätiö</t>
  </si>
  <si>
    <t>0142247-5</t>
  </si>
  <si>
    <t>Ammatillinen aikuiskoulutus</t>
  </si>
  <si>
    <t>valtuuskunta nimittää hallituksen</t>
  </si>
  <si>
    <t>Turun Musiikkijuhlasäätiö</t>
  </si>
  <si>
    <t>0756623-4</t>
  </si>
  <si>
    <t xml:space="preserve">   Musiikkijuhlasäätiön omistuksia:</t>
  </si>
  <si>
    <t>Oy Turkuhalli Ab</t>
  </si>
  <si>
    <t>Turkuhallia omistavat lisäksi KKI ja MONI</t>
  </si>
  <si>
    <t>Turun Ylioppilaskyläsäätiö</t>
  </si>
  <si>
    <t>0142348-6</t>
  </si>
  <si>
    <t>Opiskelija-asunnot</t>
  </si>
  <si>
    <t xml:space="preserve">   TYS:n omistuksia:</t>
  </si>
  <si>
    <t xml:space="preserve">Haritun Huoltoa omistavat lisäksi TVT </t>
  </si>
  <si>
    <t xml:space="preserve">Varissuon Huoltoa omistavat lisäksi KKI </t>
  </si>
  <si>
    <t>B. Yhdistys tai säätiö, jonka nettovarallisuus siirtyy yhdistyksen tai säätiön purkautuessa sääntöjen mukaan</t>
  </si>
  <si>
    <t>kokonaisuudessaan kunnalle tai kuntakonserniin kuuluvalle tytäryhteisölle</t>
  </si>
  <si>
    <t>Turun Kauppaopetussäätiö</t>
  </si>
  <si>
    <t>0489910-5</t>
  </si>
  <si>
    <t xml:space="preserve">C. Säätiöitä ja yhdistyksiä, joissa Turun kaupungilla on edustus </t>
  </si>
  <si>
    <t>Aurajokisäätiö</t>
  </si>
  <si>
    <t>1016653-0</t>
  </si>
  <si>
    <t>Garantiföreningen för Högre Svenska Lantbruksläroverket och Brusaby Lantbruksskola r.f.</t>
  </si>
  <si>
    <t>0142149-9</t>
  </si>
  <si>
    <t>Itämeren Alueen terveet kaupungit r.y.</t>
  </si>
  <si>
    <t>1487349-4</t>
  </si>
  <si>
    <t>Kalatalouden ja merenkulun koulutussäätiö</t>
  </si>
  <si>
    <t>1090052-0</t>
  </si>
  <si>
    <t>Lounais-Suomen Saattohoitosäätiö</t>
  </si>
  <si>
    <t>0927444-6</t>
  </si>
  <si>
    <t>Lounais-Suomen vesiensuojeluyhdistys r.y.</t>
  </si>
  <si>
    <t>0216207-0</t>
  </si>
  <si>
    <t>174 ääntä 882:sta</t>
  </si>
  <si>
    <t>Merenkulkualan opetuksen ja tutkimuksen kannatusyhdistys r.y.</t>
  </si>
  <si>
    <t>ei rekisteritietoja YTJssä</t>
  </si>
  <si>
    <t>Satamalautakunta</t>
  </si>
  <si>
    <t>Paavo Nurmi -keskuksen kannatusyhdistys r.y.</t>
  </si>
  <si>
    <t>0204840-3</t>
  </si>
  <si>
    <t>Pietari-säätiö</t>
  </si>
  <si>
    <t>0965440-6</t>
  </si>
  <si>
    <t>Reumasäätiö</t>
  </si>
  <si>
    <t>0201970-9</t>
  </si>
  <si>
    <t>Siirtolaisuusinstituutti</t>
  </si>
  <si>
    <t>0217712-5</t>
  </si>
  <si>
    <t>Suomen Kalatalous- ja ympäristöinstituutti</t>
  </si>
  <si>
    <t>Sydkustens Landskapsförbund rf</t>
  </si>
  <si>
    <t>1539457-5</t>
  </si>
  <si>
    <t>Tekniikan ammattikorkeakouluopetuksen tukisäätiö</t>
  </si>
  <si>
    <t>1568185-7</t>
  </si>
  <si>
    <t>Turun Ammattiopisto - Åbo Yrkesinstitut säätiö</t>
  </si>
  <si>
    <t>0276652-8</t>
  </si>
  <si>
    <t>Turun Ateljeetalosäätiö</t>
  </si>
  <si>
    <t>0142248-3</t>
  </si>
  <si>
    <t>Turun kesäyliopisto</t>
  </si>
  <si>
    <t>0204827-8</t>
  </si>
  <si>
    <t>Turun Konservatorion kannatusyhdistys r.y.</t>
  </si>
  <si>
    <t>0204843-8</t>
  </si>
  <si>
    <t>Turun Oopperayhdistys - Operaföreningen i Åbo r.y.</t>
  </si>
  <si>
    <t>0204846-2</t>
  </si>
  <si>
    <t>Turun Seudun kodinpuolustus - Åbo Nejdens hemvärn säätiö</t>
  </si>
  <si>
    <t>1457121-8</t>
  </si>
  <si>
    <t>(Turun Slalomseura)</t>
  </si>
  <si>
    <t>1082034-4</t>
  </si>
  <si>
    <t>Turun Suomalainen Yliopistoseura r.y.</t>
  </si>
  <si>
    <t>1081244-0</t>
  </si>
  <si>
    <t>Turun Yliopistosäätiö</t>
  </si>
  <si>
    <t>0204863-0</t>
  </si>
  <si>
    <t>Turunseudun Musiikkiopiston kannatusyhdistys r.y.</t>
  </si>
  <si>
    <t>1054250-8</t>
  </si>
  <si>
    <t>Uuden Teknologian Säätiö</t>
  </si>
  <si>
    <t>0974488-2</t>
  </si>
  <si>
    <t>Y-säätiö</t>
  </si>
  <si>
    <t>0623680-7</t>
  </si>
  <si>
    <t>Merkkien selityksiä:</t>
  </si>
  <si>
    <t>As Oy</t>
  </si>
  <si>
    <t>Asunto Oy</t>
  </si>
  <si>
    <t xml:space="preserve">BIO </t>
  </si>
  <si>
    <t>Turun Biolaakso Oy</t>
  </si>
  <si>
    <t>ENERGIA</t>
  </si>
  <si>
    <t>KKI</t>
  </si>
  <si>
    <t>Turun kaupunki</t>
  </si>
  <si>
    <t>Koy</t>
  </si>
  <si>
    <t>Kiinteistö Oy</t>
  </si>
  <si>
    <t>KÄR</t>
  </si>
  <si>
    <t>Kiinteistö Oy Kärpännousu</t>
  </si>
  <si>
    <t>LEH</t>
  </si>
  <si>
    <t>Kiinteistö Oy Lehtolaakso</t>
  </si>
  <si>
    <t>LUMI</t>
  </si>
  <si>
    <t>Kiinteistö Oy Turun Lumikontie</t>
  </si>
  <si>
    <t>MONI</t>
  </si>
  <si>
    <t>Kiinteistö Oy Turun Monitoimihalli</t>
  </si>
  <si>
    <t>MUS</t>
  </si>
  <si>
    <t>TSP</t>
  </si>
  <si>
    <t>TUR</t>
  </si>
  <si>
    <t>TVT</t>
  </si>
  <si>
    <t>TYS</t>
  </si>
  <si>
    <t>hallintoelimessä</t>
  </si>
  <si>
    <t xml:space="preserve">Turku Energia Oy omistaa myös 6,33 % </t>
  </si>
  <si>
    <t>Biocelex Oy</t>
  </si>
  <si>
    <t>2133517-6</t>
  </si>
  <si>
    <t>Turku 2011 säätiö</t>
  </si>
  <si>
    <t>2163716-6</t>
  </si>
  <si>
    <t>Kulttuuripääkaupunkihanke</t>
  </si>
  <si>
    <t>Dnro 5437-2007</t>
  </si>
  <si>
    <t>Perustettu määräajaksi 31.12.2016 asti</t>
  </si>
  <si>
    <r>
      <t xml:space="preserve">   </t>
    </r>
    <r>
      <rPr>
        <i/>
        <sz val="10"/>
        <color indexed="46"/>
        <rFont val="Arial"/>
        <family val="2"/>
      </rPr>
      <t>Aikuiskoulutussäätiön omistuksia:</t>
    </r>
  </si>
  <si>
    <t>Aikuiskoulutussäätiö omistaa lisäksi 455 osaketta</t>
  </si>
  <si>
    <t>Vireillä asia 15395-2007</t>
  </si>
  <si>
    <t>Myynnissä dnro 26-2007</t>
  </si>
  <si>
    <t>Myynnissä 26-2007</t>
  </si>
  <si>
    <t>Centrum Balticum -säätiö</t>
  </si>
  <si>
    <t>2112927-6</t>
  </si>
  <si>
    <t>5 - 10</t>
  </si>
  <si>
    <r>
      <t xml:space="preserve">  </t>
    </r>
    <r>
      <rPr>
        <sz val="10"/>
        <color indexed="46"/>
        <rFont val="Arial"/>
        <family val="2"/>
      </rPr>
      <t>Messukeskuksen omistus:</t>
    </r>
  </si>
  <si>
    <t>Muut omistukset: Koy Monitoimihalli ja MUS yht. 75,9 % (Messukeskus Oy)</t>
  </si>
  <si>
    <t>Turku Energia omistaa myös 0,563 %</t>
  </si>
  <si>
    <t>Oakj. Kj 11.4.2005 § 113 (5473-2005)</t>
  </si>
  <si>
    <t>MUUTOKSET EDELLISEEN</t>
  </si>
  <si>
    <t>Sato-Taso Oy poistettu, koska yhtiö on myyty vuonna 2004 (dnro 2448-2004)</t>
  </si>
  <si>
    <t>Sääntömuustos 4656-2008</t>
  </si>
  <si>
    <r>
      <t xml:space="preserve">   </t>
    </r>
    <r>
      <rPr>
        <i/>
        <sz val="10"/>
        <color indexed="46"/>
        <rFont val="Arial"/>
        <family val="2"/>
      </rPr>
      <t>Turkuhallin omistuksia:</t>
    </r>
  </si>
  <si>
    <r>
      <t xml:space="preserve">   </t>
    </r>
    <r>
      <rPr>
        <i/>
        <sz val="10"/>
        <color indexed="46"/>
        <rFont val="Arial"/>
        <family val="2"/>
      </rPr>
      <t>Monitoimihallin omistuksia:</t>
    </r>
  </si>
  <si>
    <t>Osakassopimus (dnro 762-2002 ja 6256-2008)</t>
  </si>
  <si>
    <t>Kv 29.2.1988</t>
  </si>
  <si>
    <t>Osakassopimus (4796-1999), (2850-2008)</t>
  </si>
  <si>
    <t>As Oy Turun Pihlajanmarja</t>
  </si>
  <si>
    <t>Vakka-Suomen Puhelin Oy</t>
  </si>
  <si>
    <t>0213072-2</t>
  </si>
  <si>
    <t>1934878-7</t>
  </si>
  <si>
    <t>As Oy Turun Ipnoksenrinne</t>
  </si>
  <si>
    <t>Kiinteistölaitos</t>
  </si>
  <si>
    <t>Kaupunginhallitus</t>
  </si>
  <si>
    <t>Tilanne 31.12.2008</t>
  </si>
  <si>
    <t>Kiinteistöliikelaitos</t>
  </si>
  <si>
    <t>Karolinska Development Ab</t>
  </si>
  <si>
    <t>B-osakkeita, osuus äänistä 0,84 %</t>
  </si>
  <si>
    <t xml:space="preserve">Valvontavastuu </t>
  </si>
  <si>
    <t>kj</t>
  </si>
  <si>
    <t>oj</t>
  </si>
  <si>
    <t>yj</t>
  </si>
  <si>
    <t>pj</t>
  </si>
  <si>
    <t>sote</t>
  </si>
  <si>
    <t>satama</t>
  </si>
  <si>
    <t xml:space="preserve">oj </t>
  </si>
  <si>
    <t xml:space="preserve">tai nimeää </t>
  </si>
  <si>
    <t>tilaliikelaitos</t>
  </si>
  <si>
    <t>kiinteistökiikelaitos</t>
  </si>
  <si>
    <t>lehtolaakso</t>
  </si>
  <si>
    <t>Turku energia</t>
  </si>
  <si>
    <t>TSCP</t>
  </si>
  <si>
    <t>vesiliikelaitos</t>
  </si>
  <si>
    <t xml:space="preserve">Turun Kaupunkiliikenne Oy </t>
  </si>
  <si>
    <t xml:space="preserve">kj </t>
  </si>
  <si>
    <t xml:space="preserve">Keskushallinnon vastuulla olevat yhtiö sinisellä </t>
  </si>
  <si>
    <t>Tilaliikelaitos vihreällä</t>
  </si>
  <si>
    <t>tummennettuna strategiset yhtiöt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</si>
</sst>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46"/>
      <name val="Arial"/>
      <family val="2"/>
    </font>
    <font>
      <sz val="10"/>
      <color indexed="46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7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30.140625" style="0" customWidth="1"/>
    <col min="2" max="2" width="10.140625" style="0" customWidth="1"/>
    <col min="3" max="3" width="30.57421875" style="0" customWidth="1"/>
    <col min="4" max="4" width="9.8515625" style="0" customWidth="1"/>
    <col min="5" max="5" width="20.140625" style="0" customWidth="1"/>
    <col min="6" max="7" width="14.421875" style="3" customWidth="1"/>
    <col min="8" max="8" width="14.421875" style="4" customWidth="1"/>
    <col min="9" max="9" width="30.421875" style="0" customWidth="1"/>
    <col min="10" max="10" width="28.421875" style="0" customWidth="1"/>
    <col min="11" max="11" width="28.140625" style="0" customWidth="1"/>
    <col min="12" max="12" width="32.57421875" style="0" customWidth="1"/>
    <col min="13" max="13" width="41.00390625" style="0" customWidth="1"/>
    <col min="14" max="14" width="53.28125" style="0" customWidth="1"/>
    <col min="15" max="15" width="31.8515625" style="0" customWidth="1"/>
    <col min="16" max="16" width="33.8515625" style="0" customWidth="1"/>
    <col min="17" max="17" width="27.140625" style="0" customWidth="1"/>
    <col min="18" max="18" width="39.00390625" style="0" customWidth="1"/>
  </cols>
  <sheetData>
    <row r="1" ht="12.75"/>
    <row r="2" ht="12.75"/>
    <row r="3" spans="1:6" ht="12.75">
      <c r="A3" s="1" t="s">
        <v>0</v>
      </c>
      <c r="B3" s="1"/>
      <c r="F3" s="2" t="s">
        <v>453</v>
      </c>
    </row>
    <row r="4" spans="1:6" ht="12.75">
      <c r="A4" s="1"/>
      <c r="B4" s="1"/>
      <c r="F4"/>
    </row>
    <row r="5" spans="1:2" ht="12.75">
      <c r="A5" s="1"/>
      <c r="B5" s="1"/>
    </row>
    <row r="6" spans="1:2" ht="12.75">
      <c r="A6" s="1"/>
      <c r="B6" s="1"/>
    </row>
    <row r="7" spans="1:2" ht="12.75">
      <c r="A7" s="5"/>
      <c r="B7" s="5"/>
    </row>
    <row r="8" spans="1:2" ht="12.75">
      <c r="A8" s="34" t="s">
        <v>474</v>
      </c>
      <c r="B8" s="34"/>
    </row>
    <row r="9" spans="1:2" ht="12.75">
      <c r="A9" s="13" t="s">
        <v>475</v>
      </c>
      <c r="B9" s="6"/>
    </row>
    <row r="10" spans="1:2" ht="12.75">
      <c r="A10" s="1" t="s">
        <v>476</v>
      </c>
      <c r="B10" s="7"/>
    </row>
    <row r="11" spans="1:2" ht="12.75">
      <c r="A11" s="6"/>
      <c r="B11" s="6"/>
    </row>
    <row r="12" spans="1:2" ht="12.75">
      <c r="A12" s="6"/>
      <c r="B12" s="6"/>
    </row>
    <row r="13" spans="1:2" ht="12.75">
      <c r="A13" s="8"/>
      <c r="B13" s="8"/>
    </row>
    <row r="14" spans="1:2" ht="12.75">
      <c r="A14" s="8"/>
      <c r="B14" s="8"/>
    </row>
    <row r="15" spans="1:2" ht="12.75">
      <c r="A15" s="8" t="s">
        <v>1</v>
      </c>
      <c r="B15" s="8"/>
    </row>
    <row r="16" spans="1:2" ht="12.75">
      <c r="A16" s="8"/>
      <c r="B16" s="8"/>
    </row>
    <row r="17" ht="12.75"/>
    <row r="18" spans="1:18" ht="12.75">
      <c r="A18" s="1" t="s">
        <v>2</v>
      </c>
      <c r="B18" s="1" t="s">
        <v>3</v>
      </c>
      <c r="C18" s="1" t="s">
        <v>4</v>
      </c>
      <c r="D18" s="1" t="s">
        <v>3</v>
      </c>
      <c r="E18" s="1" t="s">
        <v>457</v>
      </c>
      <c r="F18" s="9" t="s">
        <v>5</v>
      </c>
      <c r="G18" s="9" t="s">
        <v>6</v>
      </c>
      <c r="H18" s="10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 t="s">
        <v>14</v>
      </c>
      <c r="P18" s="1" t="s">
        <v>15</v>
      </c>
      <c r="Q18" s="1" t="s">
        <v>16</v>
      </c>
      <c r="R18" s="1" t="s">
        <v>17</v>
      </c>
    </row>
    <row r="19" spans="1:16" ht="12.75">
      <c r="A19" s="1"/>
      <c r="B19" s="1"/>
      <c r="C19" s="1"/>
      <c r="D19" s="1"/>
      <c r="E19" s="1" t="s">
        <v>465</v>
      </c>
      <c r="F19" s="9" t="s">
        <v>18</v>
      </c>
      <c r="G19" s="9" t="s">
        <v>18</v>
      </c>
      <c r="H19" s="10" t="s">
        <v>19</v>
      </c>
      <c r="L19" s="1" t="s">
        <v>417</v>
      </c>
      <c r="M19" s="1" t="s">
        <v>20</v>
      </c>
      <c r="P19" s="1" t="s">
        <v>21</v>
      </c>
    </row>
    <row r="20" spans="1:15" ht="12.75">
      <c r="A20" s="34" t="s">
        <v>24</v>
      </c>
      <c r="B20" s="11" t="s">
        <v>25</v>
      </c>
      <c r="C20" s="1"/>
      <c r="D20" s="1"/>
      <c r="E20" s="11" t="s">
        <v>458</v>
      </c>
      <c r="F20" s="9"/>
      <c r="G20" s="9"/>
      <c r="H20" s="12">
        <v>0.0874</v>
      </c>
      <c r="I20" t="s">
        <v>22</v>
      </c>
      <c r="J20" t="s">
        <v>23</v>
      </c>
      <c r="K20" t="s">
        <v>26</v>
      </c>
      <c r="N20" t="s">
        <v>27</v>
      </c>
      <c r="O20" t="s">
        <v>28</v>
      </c>
    </row>
    <row r="21" spans="1:16" s="11" customFormat="1" ht="12.75">
      <c r="A21" s="37" t="s">
        <v>29</v>
      </c>
      <c r="B21" s="11" t="s">
        <v>30</v>
      </c>
      <c r="C21" s="1"/>
      <c r="D21" s="1"/>
      <c r="E21" s="11" t="s">
        <v>466</v>
      </c>
      <c r="F21" s="14">
        <v>1145</v>
      </c>
      <c r="G21" s="14">
        <v>55032</v>
      </c>
      <c r="H21" s="12">
        <v>0.2337</v>
      </c>
      <c r="J21" s="11" t="s">
        <v>31</v>
      </c>
      <c r="N21" s="11" t="s">
        <v>32</v>
      </c>
      <c r="P21" s="11" t="s">
        <v>33</v>
      </c>
    </row>
    <row r="22" spans="1:16" ht="12.75">
      <c r="A22" s="37" t="s">
        <v>34</v>
      </c>
      <c r="B22" s="11" t="s">
        <v>35</v>
      </c>
      <c r="C22" s="1"/>
      <c r="D22" s="1"/>
      <c r="E22" s="11" t="s">
        <v>466</v>
      </c>
      <c r="F22" s="14">
        <v>602</v>
      </c>
      <c r="G22" s="14">
        <v>10000</v>
      </c>
      <c r="H22" s="12">
        <v>0.06</v>
      </c>
      <c r="I22" t="s">
        <v>36</v>
      </c>
      <c r="J22" t="s">
        <v>37</v>
      </c>
      <c r="P22" t="s">
        <v>38</v>
      </c>
    </row>
    <row r="23" spans="1:14" ht="12.75">
      <c r="A23" s="37" t="s">
        <v>39</v>
      </c>
      <c r="B23" s="11" t="s">
        <v>40</v>
      </c>
      <c r="C23" s="1"/>
      <c r="D23" s="1"/>
      <c r="E23" s="11" t="s">
        <v>466</v>
      </c>
      <c r="F23" s="14">
        <v>300</v>
      </c>
      <c r="G23" s="14">
        <v>14320</v>
      </c>
      <c r="H23" s="12">
        <v>0.0209</v>
      </c>
      <c r="K23" t="s">
        <v>41</v>
      </c>
      <c r="N23" t="s">
        <v>42</v>
      </c>
    </row>
    <row r="24" spans="1:11" ht="12.75">
      <c r="A24" s="37" t="s">
        <v>43</v>
      </c>
      <c r="B24" s="11" t="s">
        <v>44</v>
      </c>
      <c r="C24" s="1"/>
      <c r="D24" s="1"/>
      <c r="E24" s="11" t="s">
        <v>466</v>
      </c>
      <c r="F24" s="14">
        <v>20000</v>
      </c>
      <c r="G24" s="14">
        <v>137633</v>
      </c>
      <c r="H24" s="12">
        <v>0.1453</v>
      </c>
      <c r="I24" t="s">
        <v>36</v>
      </c>
      <c r="J24" t="s">
        <v>45</v>
      </c>
      <c r="K24" t="s">
        <v>429</v>
      </c>
    </row>
    <row r="25" spans="1:9" ht="12.75">
      <c r="A25" s="38" t="s">
        <v>47</v>
      </c>
      <c r="B25" s="11" t="s">
        <v>48</v>
      </c>
      <c r="C25" s="15"/>
      <c r="D25" s="15"/>
      <c r="E25" s="11" t="s">
        <v>466</v>
      </c>
      <c r="F25" s="3">
        <v>150</v>
      </c>
      <c r="G25" s="3">
        <v>4560</v>
      </c>
      <c r="H25" s="4">
        <f>F25/G25</f>
        <v>0.03289473684210526</v>
      </c>
      <c r="I25" t="s">
        <v>454</v>
      </c>
    </row>
    <row r="26" spans="1:9" ht="12.75">
      <c r="A26" s="38" t="s">
        <v>49</v>
      </c>
      <c r="B26" s="11" t="s">
        <v>50</v>
      </c>
      <c r="C26" s="15"/>
      <c r="D26" s="15"/>
      <c r="E26" s="11" t="s">
        <v>466</v>
      </c>
      <c r="F26" s="3">
        <v>732</v>
      </c>
      <c r="G26" s="3">
        <v>5442</v>
      </c>
      <c r="H26" s="4">
        <v>0.135</v>
      </c>
      <c r="I26" t="s">
        <v>36</v>
      </c>
    </row>
    <row r="27" spans="1:9" ht="12.75">
      <c r="A27" s="38" t="s">
        <v>51</v>
      </c>
      <c r="B27" s="11" t="s">
        <v>52</v>
      </c>
      <c r="C27" s="15"/>
      <c r="D27" s="15"/>
      <c r="E27" s="11" t="s">
        <v>466</v>
      </c>
      <c r="F27" s="3">
        <v>4313</v>
      </c>
      <c r="G27" s="3">
        <v>28616</v>
      </c>
      <c r="H27" s="4">
        <v>0.151</v>
      </c>
      <c r="I27" t="s">
        <v>36</v>
      </c>
    </row>
    <row r="28" spans="1:9" ht="12.75">
      <c r="A28" s="38" t="s">
        <v>53</v>
      </c>
      <c r="B28" s="11" t="s">
        <v>54</v>
      </c>
      <c r="C28" s="15"/>
      <c r="D28" s="15"/>
      <c r="E28" s="11" t="s">
        <v>466</v>
      </c>
      <c r="F28" s="3">
        <v>246</v>
      </c>
      <c r="G28" s="3">
        <v>4679</v>
      </c>
      <c r="H28" s="4">
        <v>0.053</v>
      </c>
      <c r="I28" t="s">
        <v>36</v>
      </c>
    </row>
    <row r="29" spans="1:9" ht="12.75">
      <c r="A29" s="37" t="s">
        <v>55</v>
      </c>
      <c r="B29" s="11" t="s">
        <v>56</v>
      </c>
      <c r="E29" s="11" t="s">
        <v>466</v>
      </c>
      <c r="F29" s="3">
        <v>1038</v>
      </c>
      <c r="G29" s="3">
        <v>2690</v>
      </c>
      <c r="H29" s="4">
        <v>0.3858</v>
      </c>
      <c r="I29" t="s">
        <v>36</v>
      </c>
    </row>
    <row r="30" spans="1:16" ht="12.75">
      <c r="A30" s="37" t="s">
        <v>57</v>
      </c>
      <c r="B30" s="11" t="s">
        <v>58</v>
      </c>
      <c r="E30" s="11" t="s">
        <v>466</v>
      </c>
      <c r="F30" s="3">
        <v>2083</v>
      </c>
      <c r="G30" s="3">
        <v>5635</v>
      </c>
      <c r="H30" s="4">
        <v>0.369</v>
      </c>
      <c r="J30" t="s">
        <v>59</v>
      </c>
      <c r="K30" t="s">
        <v>46</v>
      </c>
      <c r="P30" t="s">
        <v>60</v>
      </c>
    </row>
    <row r="31" spans="1:9" ht="12.75">
      <c r="A31" s="37" t="s">
        <v>450</v>
      </c>
      <c r="B31" s="11" t="s">
        <v>449</v>
      </c>
      <c r="E31" s="11" t="s">
        <v>466</v>
      </c>
      <c r="F31" s="3">
        <v>60</v>
      </c>
      <c r="G31" s="3">
        <v>37672</v>
      </c>
      <c r="H31" s="4">
        <f>F31/G31</f>
        <v>0.0015926948396687195</v>
      </c>
      <c r="I31" t="s">
        <v>451</v>
      </c>
    </row>
    <row r="32" spans="1:9" ht="12.75">
      <c r="A32" s="37" t="s">
        <v>446</v>
      </c>
      <c r="B32" s="11" t="s">
        <v>61</v>
      </c>
      <c r="C32" s="15"/>
      <c r="D32" s="15"/>
      <c r="E32" s="11" t="s">
        <v>466</v>
      </c>
      <c r="F32" s="3">
        <v>2446</v>
      </c>
      <c r="H32" s="4">
        <v>0.271</v>
      </c>
      <c r="I32" t="s">
        <v>452</v>
      </c>
    </row>
    <row r="33" spans="1:9" ht="12.75">
      <c r="A33" s="37" t="s">
        <v>62</v>
      </c>
      <c r="B33" s="11" t="s">
        <v>63</v>
      </c>
      <c r="E33" s="11" t="s">
        <v>466</v>
      </c>
      <c r="F33" s="3">
        <v>33</v>
      </c>
      <c r="G33" s="3">
        <v>250</v>
      </c>
      <c r="H33" s="4">
        <f>F33/G33</f>
        <v>0.132</v>
      </c>
      <c r="I33" t="s">
        <v>36</v>
      </c>
    </row>
    <row r="34" spans="1:9" ht="12.75">
      <c r="A34" s="37" t="s">
        <v>64</v>
      </c>
      <c r="B34" s="11" t="s">
        <v>65</v>
      </c>
      <c r="E34" s="11" t="s">
        <v>466</v>
      </c>
      <c r="F34" s="3">
        <v>5671</v>
      </c>
      <c r="G34" s="3">
        <v>54993</v>
      </c>
      <c r="H34" s="4">
        <v>0.103</v>
      </c>
      <c r="I34" t="s">
        <v>36</v>
      </c>
    </row>
    <row r="35" spans="1:9" ht="12.75">
      <c r="A35" s="37" t="s">
        <v>66</v>
      </c>
      <c r="B35" s="11" t="s">
        <v>67</v>
      </c>
      <c r="E35" s="11" t="s">
        <v>466</v>
      </c>
      <c r="F35" s="3">
        <v>1373</v>
      </c>
      <c r="G35" s="3">
        <v>7800</v>
      </c>
      <c r="H35" s="4">
        <v>0.176</v>
      </c>
      <c r="I35" t="s">
        <v>36</v>
      </c>
    </row>
    <row r="36" spans="1:16" ht="12.75">
      <c r="A36" s="37" t="s">
        <v>68</v>
      </c>
      <c r="B36" s="11" t="s">
        <v>69</v>
      </c>
      <c r="E36" s="11" t="s">
        <v>466</v>
      </c>
      <c r="F36" s="3">
        <f>69138-296</f>
        <v>68842</v>
      </c>
      <c r="G36" s="3">
        <v>69258</v>
      </c>
      <c r="H36" s="4">
        <f>F36/G36</f>
        <v>0.9939934736781311</v>
      </c>
      <c r="I36" t="s">
        <v>36</v>
      </c>
      <c r="J36" t="s">
        <v>70</v>
      </c>
      <c r="K36" t="s">
        <v>430</v>
      </c>
      <c r="P36" t="s">
        <v>71</v>
      </c>
    </row>
    <row r="37" spans="1:9" ht="12.75">
      <c r="A37" s="37" t="s">
        <v>72</v>
      </c>
      <c r="B37" s="11" t="s">
        <v>73</v>
      </c>
      <c r="E37" s="11" t="s">
        <v>466</v>
      </c>
      <c r="F37" s="3">
        <v>22</v>
      </c>
      <c r="G37" s="3">
        <v>100</v>
      </c>
      <c r="H37" s="4">
        <v>0.22</v>
      </c>
      <c r="I37" t="s">
        <v>36</v>
      </c>
    </row>
    <row r="38" spans="1:15" ht="12.75">
      <c r="A38" s="33" t="s">
        <v>74</v>
      </c>
      <c r="B38" s="11" t="s">
        <v>75</v>
      </c>
      <c r="E38" s="11" t="s">
        <v>459</v>
      </c>
      <c r="F38" s="3">
        <v>3180</v>
      </c>
      <c r="G38" s="3">
        <v>4369</v>
      </c>
      <c r="H38" s="4">
        <f>(F38+F151)/G38</f>
        <v>0.8319981689173724</v>
      </c>
      <c r="I38" t="s">
        <v>437</v>
      </c>
      <c r="K38" t="s">
        <v>76</v>
      </c>
      <c r="M38" t="s">
        <v>77</v>
      </c>
      <c r="N38" t="s">
        <v>427</v>
      </c>
      <c r="O38" t="s">
        <v>78</v>
      </c>
    </row>
    <row r="39" spans="1:8" ht="12.75">
      <c r="A39" s="37" t="s">
        <v>81</v>
      </c>
      <c r="B39" s="11" t="s">
        <v>82</v>
      </c>
      <c r="C39" s="15"/>
      <c r="D39" s="15"/>
      <c r="E39" s="11" t="s">
        <v>466</v>
      </c>
      <c r="F39" s="3">
        <v>610</v>
      </c>
      <c r="G39" s="3">
        <v>22654</v>
      </c>
      <c r="H39" s="4">
        <v>0.0269</v>
      </c>
    </row>
    <row r="40" spans="1:16" ht="12.75">
      <c r="A40" s="37" t="s">
        <v>83</v>
      </c>
      <c r="B40" s="11" t="s">
        <v>84</v>
      </c>
      <c r="C40" s="15"/>
      <c r="D40" s="15"/>
      <c r="E40" s="11" t="s">
        <v>466</v>
      </c>
      <c r="F40" s="3">
        <v>12</v>
      </c>
      <c r="G40" s="3">
        <v>33818</v>
      </c>
      <c r="H40" s="16">
        <v>0.2354</v>
      </c>
      <c r="J40" t="s">
        <v>85</v>
      </c>
      <c r="K40" t="s">
        <v>428</v>
      </c>
      <c r="N40" t="s">
        <v>86</v>
      </c>
      <c r="P40" t="s">
        <v>87</v>
      </c>
    </row>
    <row r="41" spans="1:15" ht="12.75">
      <c r="A41" s="37" t="s">
        <v>88</v>
      </c>
      <c r="B41" s="11" t="s">
        <v>89</v>
      </c>
      <c r="C41" s="15"/>
      <c r="D41" s="15"/>
      <c r="E41" s="11" t="s">
        <v>466</v>
      </c>
      <c r="F41" s="3">
        <v>4281</v>
      </c>
      <c r="G41" s="3">
        <v>10000</v>
      </c>
      <c r="H41" s="16">
        <v>0.4441</v>
      </c>
      <c r="J41" t="s">
        <v>90</v>
      </c>
      <c r="M41" t="s">
        <v>91</v>
      </c>
      <c r="O41" t="s">
        <v>92</v>
      </c>
    </row>
    <row r="42" spans="1:10" ht="12.75">
      <c r="A42" s="37" t="s">
        <v>93</v>
      </c>
      <c r="B42" s="11" t="s">
        <v>94</v>
      </c>
      <c r="E42" s="11" t="s">
        <v>466</v>
      </c>
      <c r="F42" s="3">
        <v>4479</v>
      </c>
      <c r="G42" s="3">
        <v>12747</v>
      </c>
      <c r="H42" s="4">
        <v>0.351</v>
      </c>
      <c r="I42" t="s">
        <v>36</v>
      </c>
      <c r="J42" t="s">
        <v>95</v>
      </c>
    </row>
    <row r="43" spans="1:16" ht="12.75">
      <c r="A43" s="37" t="s">
        <v>96</v>
      </c>
      <c r="B43" s="11" t="s">
        <v>97</v>
      </c>
      <c r="E43" s="11" t="s">
        <v>466</v>
      </c>
      <c r="F43" s="3">
        <v>3800</v>
      </c>
      <c r="G43" s="3">
        <v>3800</v>
      </c>
      <c r="H43" s="4">
        <v>1</v>
      </c>
      <c r="I43" t="s">
        <v>79</v>
      </c>
      <c r="N43" t="s">
        <v>98</v>
      </c>
      <c r="P43" t="s">
        <v>80</v>
      </c>
    </row>
    <row r="44" spans="1:14" ht="12.75">
      <c r="A44" s="34" t="s">
        <v>99</v>
      </c>
      <c r="B44" s="11" t="s">
        <v>100</v>
      </c>
      <c r="E44" t="s">
        <v>460</v>
      </c>
      <c r="F44" s="3">
        <v>8400</v>
      </c>
      <c r="G44" s="3">
        <v>10346</v>
      </c>
      <c r="H44" s="4">
        <v>0.8119</v>
      </c>
      <c r="N44" t="s">
        <v>101</v>
      </c>
    </row>
    <row r="45" spans="1:9" ht="12.75">
      <c r="A45" s="33" t="s">
        <v>102</v>
      </c>
      <c r="B45" s="11" t="s">
        <v>103</v>
      </c>
      <c r="E45" t="s">
        <v>458</v>
      </c>
      <c r="F45" s="3">
        <v>206681</v>
      </c>
      <c r="G45" s="3">
        <v>206681</v>
      </c>
      <c r="H45" s="4">
        <v>1</v>
      </c>
      <c r="I45" t="s">
        <v>104</v>
      </c>
    </row>
    <row r="46" spans="1:16" ht="12.75">
      <c r="A46" s="17" t="s">
        <v>105</v>
      </c>
      <c r="B46" s="15"/>
      <c r="C46" s="29" t="s">
        <v>29</v>
      </c>
      <c r="D46" s="29" t="s">
        <v>30</v>
      </c>
      <c r="E46" t="s">
        <v>468</v>
      </c>
      <c r="F46" s="3">
        <v>357</v>
      </c>
      <c r="G46" s="3">
        <v>55032</v>
      </c>
      <c r="H46" s="4">
        <v>0.2337</v>
      </c>
      <c r="P46" t="s">
        <v>33</v>
      </c>
    </row>
    <row r="47" spans="1:9" ht="12.75">
      <c r="A47" s="18"/>
      <c r="B47" s="17"/>
      <c r="C47" s="29" t="s">
        <v>106</v>
      </c>
      <c r="D47" s="29" t="s">
        <v>107</v>
      </c>
      <c r="E47" t="s">
        <v>468</v>
      </c>
      <c r="F47" s="3">
        <v>510</v>
      </c>
      <c r="G47" s="3">
        <v>548</v>
      </c>
      <c r="H47" s="4">
        <v>0.931</v>
      </c>
      <c r="I47" t="s">
        <v>108</v>
      </c>
    </row>
    <row r="48" spans="1:8" ht="12.75">
      <c r="A48" s="18"/>
      <c r="B48" s="18"/>
      <c r="C48" s="29" t="s">
        <v>109</v>
      </c>
      <c r="D48" s="29" t="s">
        <v>110</v>
      </c>
      <c r="E48" t="s">
        <v>468</v>
      </c>
      <c r="F48" s="3">
        <v>1664</v>
      </c>
      <c r="G48" s="3">
        <v>3264</v>
      </c>
      <c r="H48" s="4">
        <v>0.51</v>
      </c>
    </row>
    <row r="49" spans="2:9" ht="12" customHeight="1">
      <c r="B49" s="18"/>
      <c r="C49" s="29" t="s">
        <v>111</v>
      </c>
      <c r="D49" s="29" t="s">
        <v>112</v>
      </c>
      <c r="E49" t="s">
        <v>468</v>
      </c>
      <c r="F49" s="3">
        <v>6926</v>
      </c>
      <c r="H49" s="4">
        <v>0.286</v>
      </c>
      <c r="I49" t="s">
        <v>108</v>
      </c>
    </row>
    <row r="50" spans="3:9" ht="12.75">
      <c r="C50" s="29" t="s">
        <v>113</v>
      </c>
      <c r="D50" s="29" t="s">
        <v>114</v>
      </c>
      <c r="E50" t="s">
        <v>468</v>
      </c>
      <c r="F50" s="3">
        <v>2434</v>
      </c>
      <c r="G50" s="3">
        <v>7754</v>
      </c>
      <c r="H50" s="4">
        <v>0.314</v>
      </c>
      <c r="I50" t="s">
        <v>108</v>
      </c>
    </row>
    <row r="51" spans="3:9" ht="12.75">
      <c r="C51" s="29" t="s">
        <v>115</v>
      </c>
      <c r="D51" s="29" t="s">
        <v>116</v>
      </c>
      <c r="E51" t="s">
        <v>468</v>
      </c>
      <c r="F51" s="3">
        <v>574</v>
      </c>
      <c r="G51" s="3">
        <v>1498</v>
      </c>
      <c r="H51" s="4">
        <v>0.383</v>
      </c>
      <c r="I51" t="s">
        <v>108</v>
      </c>
    </row>
    <row r="52" spans="1:14" s="21" customFormat="1" ht="12.75">
      <c r="A52" s="19"/>
      <c r="B52" s="19"/>
      <c r="C52" s="41" t="s">
        <v>117</v>
      </c>
      <c r="D52" s="41" t="s">
        <v>118</v>
      </c>
      <c r="E52" t="s">
        <v>468</v>
      </c>
      <c r="F52" s="22"/>
      <c r="G52" s="22">
        <v>150</v>
      </c>
      <c r="H52" s="23" t="s">
        <v>119</v>
      </c>
      <c r="I52" s="21" t="s">
        <v>108</v>
      </c>
      <c r="N52" s="21" t="s">
        <v>120</v>
      </c>
    </row>
    <row r="53" spans="3:14" s="21" customFormat="1" ht="12.75">
      <c r="C53" s="41" t="s">
        <v>121</v>
      </c>
      <c r="D53" s="41" t="s">
        <v>122</v>
      </c>
      <c r="E53" t="s">
        <v>468</v>
      </c>
      <c r="F53" s="22"/>
      <c r="G53" s="22">
        <v>93316</v>
      </c>
      <c r="H53" s="24">
        <v>0.239</v>
      </c>
      <c r="I53" s="21" t="s">
        <v>108</v>
      </c>
      <c r="N53" s="21" t="s">
        <v>123</v>
      </c>
    </row>
    <row r="54" spans="3:14" ht="12.75">
      <c r="C54" s="29" t="s">
        <v>124</v>
      </c>
      <c r="D54" s="29" t="s">
        <v>125</v>
      </c>
      <c r="E54" t="s">
        <v>468</v>
      </c>
      <c r="F54" s="3">
        <v>600</v>
      </c>
      <c r="G54" s="3">
        <v>3000</v>
      </c>
      <c r="H54" s="4">
        <v>0.6666</v>
      </c>
      <c r="N54" t="s">
        <v>126</v>
      </c>
    </row>
    <row r="55" spans="3:9" ht="12.75">
      <c r="C55" s="29" t="s">
        <v>127</v>
      </c>
      <c r="D55" s="29" t="s">
        <v>128</v>
      </c>
      <c r="E55" t="s">
        <v>468</v>
      </c>
      <c r="F55" s="3">
        <v>5199</v>
      </c>
      <c r="G55" s="3">
        <v>10000</v>
      </c>
      <c r="H55" s="4">
        <v>0.519</v>
      </c>
      <c r="I55" t="s">
        <v>108</v>
      </c>
    </row>
    <row r="56" spans="3:9" ht="12.75">
      <c r="C56" s="29" t="s">
        <v>129</v>
      </c>
      <c r="D56" s="29" t="s">
        <v>130</v>
      </c>
      <c r="E56" t="s">
        <v>468</v>
      </c>
      <c r="F56" s="3">
        <v>33805</v>
      </c>
      <c r="G56" s="3">
        <v>33845</v>
      </c>
      <c r="H56" s="4">
        <v>0.999</v>
      </c>
      <c r="I56" t="s">
        <v>108</v>
      </c>
    </row>
    <row r="57" spans="3:8" ht="12.75">
      <c r="C57" s="29" t="s">
        <v>131</v>
      </c>
      <c r="D57" s="29" t="s">
        <v>132</v>
      </c>
      <c r="E57" t="s">
        <v>468</v>
      </c>
      <c r="F57" s="3">
        <v>357</v>
      </c>
      <c r="G57" s="3">
        <v>45000</v>
      </c>
      <c r="H57" s="4">
        <v>0.2427</v>
      </c>
    </row>
    <row r="58" spans="1:9" ht="12.75">
      <c r="A58" s="37" t="s">
        <v>133</v>
      </c>
      <c r="B58" s="11" t="s">
        <v>134</v>
      </c>
      <c r="E58" t="s">
        <v>466</v>
      </c>
      <c r="F58" s="3">
        <v>1716</v>
      </c>
      <c r="G58" s="3">
        <v>3604</v>
      </c>
      <c r="H58" s="4">
        <v>0.475</v>
      </c>
      <c r="I58" t="s">
        <v>36</v>
      </c>
    </row>
    <row r="59" spans="1:14" ht="12.75">
      <c r="A59" s="37" t="s">
        <v>124</v>
      </c>
      <c r="B59" s="11" t="s">
        <v>125</v>
      </c>
      <c r="E59" t="s">
        <v>466</v>
      </c>
      <c r="F59" s="3">
        <v>1400</v>
      </c>
      <c r="G59" s="3">
        <v>3000</v>
      </c>
      <c r="H59" s="4">
        <v>0.6666</v>
      </c>
      <c r="I59" t="s">
        <v>36</v>
      </c>
      <c r="N59" t="s">
        <v>135</v>
      </c>
    </row>
    <row r="60" spans="1:16" ht="12.75">
      <c r="A60" s="37" t="s">
        <v>136</v>
      </c>
      <c r="B60" s="11" t="s">
        <v>137</v>
      </c>
      <c r="E60" t="s">
        <v>466</v>
      </c>
      <c r="F60" s="3">
        <v>750</v>
      </c>
      <c r="G60" s="3">
        <v>994</v>
      </c>
      <c r="H60" s="4">
        <v>0.754</v>
      </c>
      <c r="I60" t="s">
        <v>36</v>
      </c>
      <c r="P60" t="s">
        <v>138</v>
      </c>
    </row>
    <row r="61" spans="1:10" ht="12.75">
      <c r="A61" s="37" t="s">
        <v>139</v>
      </c>
      <c r="B61" s="11" t="s">
        <v>140</v>
      </c>
      <c r="E61" t="s">
        <v>466</v>
      </c>
      <c r="F61" s="3">
        <v>315</v>
      </c>
      <c r="G61" s="3">
        <v>8738</v>
      </c>
      <c r="H61" s="4">
        <v>0.036</v>
      </c>
      <c r="I61" t="s">
        <v>36</v>
      </c>
      <c r="J61" t="s">
        <v>141</v>
      </c>
    </row>
    <row r="62" spans="1:9" ht="12.75">
      <c r="A62" s="37" t="s">
        <v>142</v>
      </c>
      <c r="B62" s="11" t="s">
        <v>143</v>
      </c>
      <c r="E62" t="s">
        <v>466</v>
      </c>
      <c r="F62" s="3">
        <v>2000</v>
      </c>
      <c r="G62" s="3">
        <v>45030</v>
      </c>
      <c r="H62" s="4">
        <f>F62/G62</f>
        <v>0.04441483455474128</v>
      </c>
      <c r="I62" t="s">
        <v>36</v>
      </c>
    </row>
    <row r="63" spans="1:16" ht="12.75">
      <c r="A63" s="11" t="s">
        <v>144</v>
      </c>
      <c r="B63" s="11" t="s">
        <v>145</v>
      </c>
      <c r="E63" t="s">
        <v>467</v>
      </c>
      <c r="F63" s="3">
        <v>100</v>
      </c>
      <c r="G63" s="3">
        <v>100</v>
      </c>
      <c r="H63" s="4">
        <v>1</v>
      </c>
      <c r="I63" t="s">
        <v>79</v>
      </c>
      <c r="P63" t="s">
        <v>146</v>
      </c>
    </row>
    <row r="64" spans="1:9" ht="12.75">
      <c r="A64" s="13" t="s">
        <v>147</v>
      </c>
      <c r="B64" s="11" t="s">
        <v>148</v>
      </c>
      <c r="E64" t="s">
        <v>466</v>
      </c>
      <c r="F64" s="3">
        <f>470-140</f>
        <v>330</v>
      </c>
      <c r="G64" s="3">
        <v>820</v>
      </c>
      <c r="H64" s="4">
        <f>F64/G64</f>
        <v>0.4024390243902439</v>
      </c>
      <c r="I64" t="s">
        <v>79</v>
      </c>
    </row>
    <row r="65" spans="1:13" ht="12.75">
      <c r="A65" s="13" t="s">
        <v>149</v>
      </c>
      <c r="B65" s="11" t="s">
        <v>150</v>
      </c>
      <c r="E65" t="s">
        <v>466</v>
      </c>
      <c r="F65" s="3">
        <v>4576</v>
      </c>
      <c r="G65" s="3">
        <v>9170</v>
      </c>
      <c r="H65" s="4">
        <v>0.499</v>
      </c>
      <c r="I65" t="s">
        <v>151</v>
      </c>
      <c r="J65" t="s">
        <v>152</v>
      </c>
      <c r="M65" t="s">
        <v>153</v>
      </c>
    </row>
    <row r="66" spans="1:9" ht="12.75">
      <c r="A66" s="13" t="s">
        <v>154</v>
      </c>
      <c r="B66" s="11" t="s">
        <v>155</v>
      </c>
      <c r="C66" s="15"/>
      <c r="D66" s="15"/>
      <c r="E66" t="s">
        <v>466</v>
      </c>
      <c r="F66" s="3">
        <v>9206</v>
      </c>
      <c r="G66" s="3">
        <v>20000</v>
      </c>
      <c r="H66" s="4">
        <v>0.46</v>
      </c>
      <c r="I66" t="s">
        <v>36</v>
      </c>
    </row>
    <row r="67" spans="1:14" ht="12.75">
      <c r="A67" s="34" t="s">
        <v>156</v>
      </c>
      <c r="B67" s="11" t="s">
        <v>157</v>
      </c>
      <c r="E67" t="s">
        <v>460</v>
      </c>
      <c r="F67" s="3">
        <v>364</v>
      </c>
      <c r="G67" s="3">
        <v>650</v>
      </c>
      <c r="H67" s="4">
        <v>0.9292</v>
      </c>
      <c r="M67" t="s">
        <v>444</v>
      </c>
      <c r="N67" t="s">
        <v>158</v>
      </c>
    </row>
    <row r="68" spans="1:14" ht="12.75">
      <c r="A68" s="18" t="s">
        <v>442</v>
      </c>
      <c r="B68" s="11"/>
      <c r="C68" s="11" t="s">
        <v>159</v>
      </c>
      <c r="D68" s="11" t="s">
        <v>160</v>
      </c>
      <c r="E68" s="11" t="s">
        <v>460</v>
      </c>
      <c r="F68" s="3">
        <v>3600</v>
      </c>
      <c r="G68" s="3">
        <v>8053</v>
      </c>
      <c r="H68" s="4">
        <v>0.7587</v>
      </c>
      <c r="N68" t="s">
        <v>161</v>
      </c>
    </row>
    <row r="69" spans="1:14" ht="12.75">
      <c r="A69" s="37" t="s">
        <v>162</v>
      </c>
      <c r="B69" s="11" t="s">
        <v>163</v>
      </c>
      <c r="C69" s="11"/>
      <c r="D69" s="11"/>
      <c r="E69" t="s">
        <v>466</v>
      </c>
      <c r="F69" s="3">
        <v>2732</v>
      </c>
      <c r="G69" s="3">
        <v>9000</v>
      </c>
      <c r="H69" s="4">
        <v>1</v>
      </c>
      <c r="I69" t="s">
        <v>36</v>
      </c>
      <c r="N69" t="s">
        <v>164</v>
      </c>
    </row>
    <row r="70" spans="1:9" ht="12.75">
      <c r="A70" s="37" t="s">
        <v>165</v>
      </c>
      <c r="B70" s="11" t="s">
        <v>166</v>
      </c>
      <c r="C70" s="11"/>
      <c r="D70" s="11"/>
      <c r="E70" t="s">
        <v>466</v>
      </c>
      <c r="F70" s="3">
        <v>521350</v>
      </c>
      <c r="G70" s="3">
        <v>782932</v>
      </c>
      <c r="H70" s="4">
        <f>F70/G70</f>
        <v>0.6658943560871187</v>
      </c>
      <c r="I70" t="s">
        <v>36</v>
      </c>
    </row>
    <row r="71" spans="1:9" ht="12.75">
      <c r="A71" s="34" t="s">
        <v>167</v>
      </c>
      <c r="B71" s="11" t="s">
        <v>168</v>
      </c>
      <c r="C71" s="11"/>
      <c r="D71" s="11"/>
      <c r="E71" t="s">
        <v>458</v>
      </c>
      <c r="F71" s="3">
        <v>500</v>
      </c>
      <c r="G71" s="3">
        <v>106168</v>
      </c>
      <c r="I71" t="s">
        <v>104</v>
      </c>
    </row>
    <row r="72" spans="1:14" ht="12.75">
      <c r="A72" s="34" t="s">
        <v>169</v>
      </c>
      <c r="B72" s="11" t="s">
        <v>170</v>
      </c>
      <c r="C72" s="42"/>
      <c r="D72" s="11"/>
      <c r="E72" t="s">
        <v>458</v>
      </c>
      <c r="F72" s="3">
        <v>615681</v>
      </c>
      <c r="G72" s="3">
        <v>26331646</v>
      </c>
      <c r="H72" s="4">
        <f>(F72+F95)/G72</f>
        <v>0.029008023273592542</v>
      </c>
      <c r="M72" t="s">
        <v>171</v>
      </c>
      <c r="N72" t="s">
        <v>436</v>
      </c>
    </row>
    <row r="73" spans="1:8" ht="12.75">
      <c r="A73" s="37" t="s">
        <v>172</v>
      </c>
      <c r="B73" s="11" t="s">
        <v>173</v>
      </c>
      <c r="C73" s="11"/>
      <c r="D73" s="11"/>
      <c r="E73" t="s">
        <v>466</v>
      </c>
      <c r="F73" s="3">
        <v>70</v>
      </c>
      <c r="G73" s="3">
        <v>10000</v>
      </c>
      <c r="H73" s="4">
        <v>0.007</v>
      </c>
    </row>
    <row r="74" spans="1:8" ht="12.75">
      <c r="A74" s="34" t="s">
        <v>174</v>
      </c>
      <c r="B74" s="11" t="s">
        <v>175</v>
      </c>
      <c r="C74" s="11"/>
      <c r="D74" s="11"/>
      <c r="E74" t="s">
        <v>461</v>
      </c>
      <c r="F74" s="3">
        <v>200</v>
      </c>
      <c r="G74" s="3">
        <v>2562</v>
      </c>
      <c r="H74" s="4">
        <v>0.078</v>
      </c>
    </row>
    <row r="75" spans="1:6" ht="12.75" customHeight="1">
      <c r="A75" s="34" t="s">
        <v>176</v>
      </c>
      <c r="B75" s="11" t="s">
        <v>177</v>
      </c>
      <c r="C75" s="11"/>
      <c r="D75" s="11"/>
      <c r="E75" t="s">
        <v>458</v>
      </c>
      <c r="F75" s="3">
        <v>40218</v>
      </c>
    </row>
    <row r="76" spans="1:16" ht="12.75">
      <c r="A76" s="34" t="s">
        <v>178</v>
      </c>
      <c r="B76" s="11" t="s">
        <v>179</v>
      </c>
      <c r="C76" s="42"/>
      <c r="D76" s="11"/>
      <c r="E76" t="s">
        <v>458</v>
      </c>
      <c r="F76" s="3">
        <v>324</v>
      </c>
      <c r="G76" s="3">
        <v>324</v>
      </c>
      <c r="H76" s="4">
        <v>1</v>
      </c>
      <c r="J76" t="s">
        <v>180</v>
      </c>
      <c r="P76" t="s">
        <v>181</v>
      </c>
    </row>
    <row r="77" spans="1:14" ht="12.75">
      <c r="A77" s="34" t="s">
        <v>182</v>
      </c>
      <c r="B77" s="11" t="s">
        <v>183</v>
      </c>
      <c r="C77" s="11"/>
      <c r="D77" s="11"/>
      <c r="E77" t="s">
        <v>458</v>
      </c>
      <c r="F77" s="3">
        <v>1</v>
      </c>
      <c r="N77" t="s">
        <v>184</v>
      </c>
    </row>
    <row r="78" spans="1:8" ht="12.75">
      <c r="A78" s="37" t="s">
        <v>185</v>
      </c>
      <c r="B78" s="11" t="s">
        <v>186</v>
      </c>
      <c r="C78" s="11"/>
      <c r="D78" s="11"/>
      <c r="E78" t="s">
        <v>466</v>
      </c>
      <c r="F78" s="3">
        <v>23</v>
      </c>
      <c r="G78" s="3">
        <v>300</v>
      </c>
      <c r="H78" s="4">
        <v>0.076</v>
      </c>
    </row>
    <row r="79" spans="1:14" ht="12.75">
      <c r="A79" s="34" t="s">
        <v>187</v>
      </c>
      <c r="B79" s="11" t="s">
        <v>188</v>
      </c>
      <c r="C79" s="11"/>
      <c r="D79" s="11"/>
      <c r="E79" t="s">
        <v>458</v>
      </c>
      <c r="F79" s="3">
        <v>1</v>
      </c>
      <c r="N79" t="s">
        <v>184</v>
      </c>
    </row>
    <row r="80" spans="1:16" ht="12.75">
      <c r="A80" s="33" t="s">
        <v>189</v>
      </c>
      <c r="B80" s="11" t="s">
        <v>190</v>
      </c>
      <c r="C80" s="11"/>
      <c r="D80" s="11"/>
      <c r="E80" t="s">
        <v>458</v>
      </c>
      <c r="F80" s="3">
        <v>96</v>
      </c>
      <c r="G80" s="3">
        <v>148</v>
      </c>
      <c r="H80" s="4">
        <v>0.6486</v>
      </c>
      <c r="J80" t="s">
        <v>191</v>
      </c>
      <c r="M80" t="s">
        <v>192</v>
      </c>
      <c r="N80" t="s">
        <v>193</v>
      </c>
      <c r="O80" t="s">
        <v>194</v>
      </c>
      <c r="P80" t="s">
        <v>195</v>
      </c>
    </row>
    <row r="81" spans="1:14" ht="12.75">
      <c r="A81" s="37" t="s">
        <v>196</v>
      </c>
      <c r="B81" s="11" t="s">
        <v>197</v>
      </c>
      <c r="C81" s="11"/>
      <c r="D81" s="11"/>
      <c r="E81" t="s">
        <v>466</v>
      </c>
      <c r="F81" s="3">
        <v>80</v>
      </c>
      <c r="G81" s="3">
        <v>680</v>
      </c>
      <c r="H81" s="4">
        <v>0.1176</v>
      </c>
      <c r="I81" t="s">
        <v>79</v>
      </c>
      <c r="N81" t="s">
        <v>198</v>
      </c>
    </row>
    <row r="82" spans="1:8" ht="12.75">
      <c r="A82" s="37" t="s">
        <v>199</v>
      </c>
      <c r="B82" s="11" t="s">
        <v>200</v>
      </c>
      <c r="C82" s="11"/>
      <c r="D82" s="11"/>
      <c r="E82" t="s">
        <v>466</v>
      </c>
      <c r="F82" s="3">
        <v>32</v>
      </c>
      <c r="G82" s="3">
        <v>586</v>
      </c>
      <c r="H82" s="4">
        <v>0.0546</v>
      </c>
    </row>
    <row r="83" spans="1:6" ht="12.75">
      <c r="A83" s="34" t="s">
        <v>201</v>
      </c>
      <c r="B83" s="11" t="s">
        <v>202</v>
      </c>
      <c r="C83" s="42"/>
      <c r="D83" s="11"/>
      <c r="E83" t="s">
        <v>458</v>
      </c>
      <c r="F83" s="3">
        <v>1</v>
      </c>
    </row>
    <row r="84" spans="1:9" ht="12.75">
      <c r="A84" s="37" t="s">
        <v>203</v>
      </c>
      <c r="B84" s="11" t="s">
        <v>204</v>
      </c>
      <c r="C84" s="11"/>
      <c r="D84" s="11"/>
      <c r="E84" t="s">
        <v>466</v>
      </c>
      <c r="F84" s="3">
        <v>275</v>
      </c>
      <c r="G84" s="3">
        <v>1730</v>
      </c>
      <c r="H84" s="4">
        <v>0.159</v>
      </c>
      <c r="I84" t="s">
        <v>36</v>
      </c>
    </row>
    <row r="85" spans="1:7" ht="12.75">
      <c r="A85" s="37" t="s">
        <v>205</v>
      </c>
      <c r="B85" s="11" t="s">
        <v>206</v>
      </c>
      <c r="C85" s="11"/>
      <c r="D85" s="11"/>
      <c r="E85" t="s">
        <v>466</v>
      </c>
      <c r="F85" s="3">
        <v>799</v>
      </c>
      <c r="G85" s="3">
        <v>57560</v>
      </c>
    </row>
    <row r="86" spans="1:6" ht="12.75">
      <c r="A86" s="34" t="s">
        <v>207</v>
      </c>
      <c r="B86" s="11" t="s">
        <v>208</v>
      </c>
      <c r="C86" s="11"/>
      <c r="D86" s="11"/>
      <c r="E86" t="s">
        <v>458</v>
      </c>
      <c r="F86" s="3">
        <v>6</v>
      </c>
    </row>
    <row r="87" spans="1:9" ht="12.75">
      <c r="A87" s="33" t="s">
        <v>209</v>
      </c>
      <c r="B87" s="11" t="s">
        <v>210</v>
      </c>
      <c r="C87" s="42"/>
      <c r="D87" s="11"/>
      <c r="E87" t="s">
        <v>458</v>
      </c>
      <c r="F87" s="3">
        <v>15000</v>
      </c>
      <c r="G87" s="3">
        <v>15000</v>
      </c>
      <c r="H87" s="4">
        <v>1</v>
      </c>
      <c r="I87" t="s">
        <v>104</v>
      </c>
    </row>
    <row r="88" spans="1:8" ht="12.75">
      <c r="A88" s="25" t="s">
        <v>211</v>
      </c>
      <c r="C88" s="11" t="s">
        <v>212</v>
      </c>
      <c r="D88" s="11"/>
      <c r="E88" t="s">
        <v>469</v>
      </c>
      <c r="F88" s="3">
        <v>38382849</v>
      </c>
      <c r="G88" s="3">
        <v>110551216</v>
      </c>
      <c r="H88" s="4">
        <v>0.347</v>
      </c>
    </row>
    <row r="89" spans="3:11" ht="12.75">
      <c r="C89" s="11" t="s">
        <v>213</v>
      </c>
      <c r="D89" s="11" t="s">
        <v>214</v>
      </c>
      <c r="E89" t="s">
        <v>469</v>
      </c>
      <c r="F89" s="3">
        <v>50</v>
      </c>
      <c r="G89" s="3">
        <v>50</v>
      </c>
      <c r="H89" s="4">
        <v>1</v>
      </c>
      <c r="J89" t="s">
        <v>215</v>
      </c>
      <c r="K89" t="s">
        <v>216</v>
      </c>
    </row>
    <row r="90" spans="3:8" ht="12.75">
      <c r="C90" s="11" t="s">
        <v>217</v>
      </c>
      <c r="D90" s="11" t="s">
        <v>218</v>
      </c>
      <c r="E90" t="s">
        <v>469</v>
      </c>
      <c r="G90" s="3">
        <v>20</v>
      </c>
      <c r="H90" s="4">
        <v>0.09</v>
      </c>
    </row>
    <row r="91" spans="3:8" ht="12.75">
      <c r="C91" s="11" t="s">
        <v>219</v>
      </c>
      <c r="D91" s="11"/>
      <c r="E91" t="s">
        <v>469</v>
      </c>
      <c r="F91" s="3">
        <v>3000</v>
      </c>
      <c r="G91" s="3">
        <v>3000</v>
      </c>
      <c r="H91" s="4">
        <v>1</v>
      </c>
    </row>
    <row r="92" spans="3:9" ht="12.75">
      <c r="C92" s="11" t="s">
        <v>220</v>
      </c>
      <c r="D92" s="11" t="s">
        <v>221</v>
      </c>
      <c r="E92" t="s">
        <v>469</v>
      </c>
      <c r="F92" s="3">
        <v>84100</v>
      </c>
      <c r="G92" s="3">
        <v>1329346</v>
      </c>
      <c r="H92" s="4">
        <f>(F92+F99)/G92</f>
        <v>0.9665662664197282</v>
      </c>
      <c r="I92" s="3"/>
    </row>
    <row r="93" spans="3:8" ht="12.75">
      <c r="C93" s="11" t="s">
        <v>222</v>
      </c>
      <c r="D93" s="11" t="s">
        <v>223</v>
      </c>
      <c r="E93" t="s">
        <v>469</v>
      </c>
      <c r="F93" s="3">
        <v>1215</v>
      </c>
      <c r="G93" s="3">
        <v>2000</v>
      </c>
      <c r="H93" s="4">
        <v>0.6075</v>
      </c>
    </row>
    <row r="94" spans="3:8" ht="12.75">
      <c r="C94" s="11" t="s">
        <v>224</v>
      </c>
      <c r="D94" s="11" t="s">
        <v>225</v>
      </c>
      <c r="E94" t="s">
        <v>469</v>
      </c>
      <c r="F94" s="3">
        <v>425</v>
      </c>
      <c r="G94" s="3">
        <v>1000</v>
      </c>
      <c r="H94" s="4">
        <v>0.425</v>
      </c>
    </row>
    <row r="95" spans="3:7" ht="12.75">
      <c r="C95" s="11" t="s">
        <v>169</v>
      </c>
      <c r="D95" s="11"/>
      <c r="E95" t="s">
        <v>458</v>
      </c>
      <c r="F95" s="3">
        <v>148148</v>
      </c>
      <c r="G95" s="3">
        <v>26331646</v>
      </c>
    </row>
    <row r="96" spans="1:14" ht="12.75">
      <c r="A96" s="34" t="s">
        <v>159</v>
      </c>
      <c r="B96" s="11" t="s">
        <v>160</v>
      </c>
      <c r="C96" s="11"/>
      <c r="D96" s="11"/>
      <c r="E96" t="s">
        <v>458</v>
      </c>
      <c r="F96" s="3">
        <v>2500</v>
      </c>
      <c r="G96" s="3">
        <v>8053</v>
      </c>
      <c r="H96" s="4">
        <v>0.7587</v>
      </c>
      <c r="M96" t="s">
        <v>444</v>
      </c>
      <c r="N96" t="s">
        <v>435</v>
      </c>
    </row>
    <row r="97" spans="1:8" ht="12.75">
      <c r="A97" s="15" t="s">
        <v>441</v>
      </c>
      <c r="B97" s="11"/>
      <c r="C97" s="11" t="s">
        <v>156</v>
      </c>
      <c r="D97" s="11" t="s">
        <v>157</v>
      </c>
      <c r="E97" s="11" t="s">
        <v>458</v>
      </c>
      <c r="F97" s="3">
        <v>240</v>
      </c>
      <c r="G97" s="3">
        <v>650</v>
      </c>
      <c r="H97" s="4">
        <v>0.9292</v>
      </c>
    </row>
    <row r="98" spans="1:13" ht="12.75">
      <c r="A98" s="34" t="s">
        <v>226</v>
      </c>
      <c r="B98" s="11" t="s">
        <v>227</v>
      </c>
      <c r="C98" s="11"/>
      <c r="D98" s="11"/>
      <c r="E98" t="s">
        <v>458</v>
      </c>
      <c r="F98" s="3">
        <v>634</v>
      </c>
      <c r="G98" s="3">
        <v>954</v>
      </c>
      <c r="H98" s="4">
        <f>F98/G98</f>
        <v>0.6645702306079665</v>
      </c>
      <c r="M98" t="s">
        <v>228</v>
      </c>
    </row>
    <row r="99" spans="1:14" ht="12.75">
      <c r="A99" s="33" t="s">
        <v>220</v>
      </c>
      <c r="B99" s="11" t="s">
        <v>221</v>
      </c>
      <c r="C99" s="42"/>
      <c r="D99" s="11"/>
      <c r="E99" t="s">
        <v>459</v>
      </c>
      <c r="F99" s="3">
        <f>1193301+7500</f>
        <v>1200801</v>
      </c>
      <c r="G99" s="3">
        <v>1329346</v>
      </c>
      <c r="H99" s="4">
        <f>(F99+F92)/G99</f>
        <v>0.9665662664197282</v>
      </c>
      <c r="J99" t="s">
        <v>229</v>
      </c>
      <c r="K99" t="s">
        <v>230</v>
      </c>
      <c r="N99" t="s">
        <v>418</v>
      </c>
    </row>
    <row r="100" spans="1:8" ht="12.75">
      <c r="A100" s="17" t="s">
        <v>231</v>
      </c>
      <c r="B100" s="11"/>
      <c r="C100" s="42" t="s">
        <v>419</v>
      </c>
      <c r="D100" s="11" t="s">
        <v>420</v>
      </c>
      <c r="E100" t="s">
        <v>470</v>
      </c>
      <c r="F100" s="3">
        <v>59</v>
      </c>
      <c r="G100" s="3">
        <v>100</v>
      </c>
      <c r="H100" s="4">
        <f>F100/G100</f>
        <v>0.59</v>
      </c>
    </row>
    <row r="101" spans="2:8" ht="12.75">
      <c r="B101" s="11"/>
      <c r="C101" s="11" t="s">
        <v>232</v>
      </c>
      <c r="D101" s="11" t="s">
        <v>89</v>
      </c>
      <c r="E101" t="s">
        <v>470</v>
      </c>
      <c r="F101" s="3">
        <v>1350</v>
      </c>
      <c r="G101" s="3">
        <v>1350</v>
      </c>
      <c r="H101" s="4">
        <f>100%*H99</f>
        <v>0.9665662664197282</v>
      </c>
    </row>
    <row r="102" spans="2:14" ht="12.75">
      <c r="B102" s="11"/>
      <c r="C102" s="11" t="s">
        <v>83</v>
      </c>
      <c r="D102" s="11" t="s">
        <v>84</v>
      </c>
      <c r="E102" t="s">
        <v>470</v>
      </c>
      <c r="F102" s="3">
        <v>7937</v>
      </c>
      <c r="G102" s="3">
        <v>33818</v>
      </c>
      <c r="H102" s="16">
        <f>24.65%*H99</f>
        <v>0.238258584672463</v>
      </c>
      <c r="K102" t="s">
        <v>428</v>
      </c>
      <c r="N102" t="s">
        <v>233</v>
      </c>
    </row>
    <row r="103" spans="2:8" ht="12.75">
      <c r="B103" s="11"/>
      <c r="C103" s="11" t="s">
        <v>234</v>
      </c>
      <c r="D103" s="11" t="s">
        <v>235</v>
      </c>
      <c r="E103" t="s">
        <v>470</v>
      </c>
      <c r="F103" s="3">
        <v>1243</v>
      </c>
      <c r="G103" s="3">
        <v>6413</v>
      </c>
      <c r="H103" s="16">
        <f>(F103/G103)*H99</f>
        <v>0.1873447480367569</v>
      </c>
    </row>
    <row r="104" spans="2:9" ht="12.75">
      <c r="B104" s="11"/>
      <c r="C104" s="11" t="s">
        <v>455</v>
      </c>
      <c r="D104" s="11"/>
      <c r="E104" t="s">
        <v>470</v>
      </c>
      <c r="F104" s="3">
        <v>333333</v>
      </c>
      <c r="G104" s="3">
        <v>26182816</v>
      </c>
      <c r="H104" s="16">
        <f>F104/G104</f>
        <v>0.012730983558071065</v>
      </c>
      <c r="I104" t="s">
        <v>456</v>
      </c>
    </row>
    <row r="105" spans="2:8" ht="12.75">
      <c r="B105" s="11"/>
      <c r="C105" s="11" t="s">
        <v>241</v>
      </c>
      <c r="D105" s="11" t="s">
        <v>242</v>
      </c>
      <c r="E105" t="s">
        <v>470</v>
      </c>
      <c r="F105" s="3">
        <v>2500</v>
      </c>
      <c r="G105" s="4">
        <v>0.1616</v>
      </c>
      <c r="H105" s="4">
        <f>G105*H99</f>
        <v>0.15619710865342806</v>
      </c>
    </row>
    <row r="106" spans="2:16" ht="12.75">
      <c r="B106" s="11"/>
      <c r="C106" s="11" t="s">
        <v>236</v>
      </c>
      <c r="D106" s="11" t="s">
        <v>237</v>
      </c>
      <c r="E106" t="s">
        <v>470</v>
      </c>
      <c r="F106" s="3">
        <v>8260</v>
      </c>
      <c r="G106" s="3">
        <v>8260</v>
      </c>
      <c r="H106" s="4">
        <f>H99*100%</f>
        <v>0.9665662664197282</v>
      </c>
      <c r="P106" t="s">
        <v>238</v>
      </c>
    </row>
    <row r="107" spans="2:11" ht="12.75">
      <c r="B107" s="11"/>
      <c r="C107" s="43" t="s">
        <v>239</v>
      </c>
      <c r="D107" s="11" t="s">
        <v>240</v>
      </c>
      <c r="E107" t="s">
        <v>470</v>
      </c>
      <c r="F107" s="3">
        <v>1681</v>
      </c>
      <c r="G107" s="3">
        <v>1681</v>
      </c>
      <c r="H107" s="4">
        <v>1</v>
      </c>
      <c r="J107" t="s">
        <v>215</v>
      </c>
      <c r="K107" t="s">
        <v>216</v>
      </c>
    </row>
    <row r="108" spans="1:8" ht="12.75">
      <c r="A108" s="34" t="s">
        <v>243</v>
      </c>
      <c r="B108" s="11" t="s">
        <v>244</v>
      </c>
      <c r="C108" s="11"/>
      <c r="D108" s="11"/>
      <c r="E108" t="s">
        <v>458</v>
      </c>
      <c r="F108" s="3">
        <v>344</v>
      </c>
      <c r="G108" s="3">
        <v>408</v>
      </c>
      <c r="H108" s="4">
        <v>0.844</v>
      </c>
    </row>
    <row r="109" spans="1:16" ht="12.75">
      <c r="A109" s="34" t="s">
        <v>245</v>
      </c>
      <c r="B109" s="11" t="s">
        <v>246</v>
      </c>
      <c r="C109" s="11"/>
      <c r="D109" s="11"/>
      <c r="E109" t="s">
        <v>458</v>
      </c>
      <c r="F109" s="3">
        <v>180</v>
      </c>
      <c r="G109" s="3">
        <v>1200</v>
      </c>
      <c r="H109" s="4">
        <v>0.15</v>
      </c>
      <c r="J109" t="s">
        <v>247</v>
      </c>
      <c r="M109" t="s">
        <v>248</v>
      </c>
      <c r="P109" t="s">
        <v>249</v>
      </c>
    </row>
    <row r="110" spans="1:8" ht="12.75">
      <c r="A110" s="34" t="s">
        <v>472</v>
      </c>
      <c r="B110" s="11"/>
      <c r="C110" s="11"/>
      <c r="D110" s="11"/>
      <c r="E110" t="s">
        <v>473</v>
      </c>
      <c r="H110" s="4">
        <v>1</v>
      </c>
    </row>
    <row r="111" spans="1:8" ht="12.75">
      <c r="A111" s="34" t="s">
        <v>250</v>
      </c>
      <c r="B111" s="11" t="s">
        <v>183</v>
      </c>
      <c r="C111" s="11"/>
      <c r="D111" s="11"/>
      <c r="E111" t="s">
        <v>458</v>
      </c>
      <c r="F111" s="3">
        <v>40000</v>
      </c>
      <c r="H111" s="4">
        <v>0.12</v>
      </c>
    </row>
    <row r="112" spans="1:7" ht="12.75">
      <c r="A112" s="6" t="s">
        <v>434</v>
      </c>
      <c r="B112" s="11"/>
      <c r="C112" s="11" t="s">
        <v>159</v>
      </c>
      <c r="D112" s="11"/>
      <c r="F112" s="3">
        <v>50</v>
      </c>
      <c r="G112" s="3">
        <v>8053</v>
      </c>
    </row>
    <row r="113" spans="1:15" ht="12.75">
      <c r="A113" s="33" t="s">
        <v>251</v>
      </c>
      <c r="B113" s="11" t="s">
        <v>252</v>
      </c>
      <c r="C113" s="11"/>
      <c r="D113" s="11"/>
      <c r="E113" t="s">
        <v>460</v>
      </c>
      <c r="F113" s="3">
        <v>950</v>
      </c>
      <c r="G113" s="3">
        <v>2728</v>
      </c>
      <c r="H113" s="4">
        <v>0.3482</v>
      </c>
      <c r="M113" t="s">
        <v>253</v>
      </c>
      <c r="O113" t="s">
        <v>254</v>
      </c>
    </row>
    <row r="114" spans="1:14" ht="12.75">
      <c r="A114" s="34" t="s">
        <v>255</v>
      </c>
      <c r="B114" s="11" t="s">
        <v>256</v>
      </c>
      <c r="C114" s="11"/>
      <c r="D114" s="11"/>
      <c r="E114" t="s">
        <v>458</v>
      </c>
      <c r="F114" s="3">
        <v>1</v>
      </c>
      <c r="N114" t="s">
        <v>184</v>
      </c>
    </row>
    <row r="115" spans="1:15" ht="12.75">
      <c r="A115" s="33" t="s">
        <v>257</v>
      </c>
      <c r="B115" s="11" t="s">
        <v>258</v>
      </c>
      <c r="C115" s="11"/>
      <c r="D115" s="11"/>
      <c r="E115" t="s">
        <v>460</v>
      </c>
      <c r="F115" s="3">
        <v>6520</v>
      </c>
      <c r="G115" s="3">
        <v>9513</v>
      </c>
      <c r="H115" s="4">
        <f>F115/G115</f>
        <v>0.6853779039209503</v>
      </c>
      <c r="I115" t="s">
        <v>259</v>
      </c>
      <c r="M115" t="s">
        <v>445</v>
      </c>
      <c r="N115" t="s">
        <v>260</v>
      </c>
      <c r="O115" t="s">
        <v>261</v>
      </c>
    </row>
    <row r="116" spans="1:15" ht="12.75">
      <c r="A116" s="33" t="s">
        <v>262</v>
      </c>
      <c r="B116" s="11" t="s">
        <v>263</v>
      </c>
      <c r="C116" s="11"/>
      <c r="D116" s="11"/>
      <c r="E116" t="s">
        <v>460</v>
      </c>
      <c r="F116" s="3">
        <v>4864</v>
      </c>
      <c r="G116" s="3">
        <v>7520</v>
      </c>
      <c r="H116" s="4">
        <v>0.6468</v>
      </c>
      <c r="I116" t="s">
        <v>259</v>
      </c>
      <c r="M116" t="s">
        <v>264</v>
      </c>
      <c r="N116" t="s">
        <v>265</v>
      </c>
      <c r="O116" t="s">
        <v>266</v>
      </c>
    </row>
    <row r="117" spans="1:12" ht="12.75">
      <c r="A117" s="17" t="s">
        <v>267</v>
      </c>
      <c r="B117" s="11"/>
      <c r="C117" s="11" t="s">
        <v>268</v>
      </c>
      <c r="D117" s="11"/>
      <c r="F117" s="3">
        <v>223</v>
      </c>
      <c r="L117" s="6"/>
    </row>
    <row r="118" spans="1:9" ht="12.75">
      <c r="A118" s="11" t="s">
        <v>269</v>
      </c>
      <c r="B118" s="11" t="s">
        <v>270</v>
      </c>
      <c r="C118" s="11"/>
      <c r="D118" s="11"/>
      <c r="E118" t="s">
        <v>463</v>
      </c>
      <c r="F118" s="3">
        <v>200</v>
      </c>
      <c r="G118" s="3">
        <v>600</v>
      </c>
      <c r="H118" s="4">
        <v>0.333</v>
      </c>
      <c r="I118" t="s">
        <v>271</v>
      </c>
    </row>
    <row r="119" spans="1:9" ht="12.75">
      <c r="A119" s="33" t="s">
        <v>272</v>
      </c>
      <c r="B119" s="11" t="s">
        <v>273</v>
      </c>
      <c r="C119" s="11"/>
      <c r="D119" s="11"/>
      <c r="E119" t="s">
        <v>458</v>
      </c>
      <c r="F119" s="3">
        <v>85529</v>
      </c>
      <c r="G119" s="3">
        <v>85529</v>
      </c>
      <c r="H119" s="4">
        <v>1</v>
      </c>
      <c r="I119" t="s">
        <v>104</v>
      </c>
    </row>
    <row r="120" spans="1:8" ht="12.75">
      <c r="A120" s="18" t="s">
        <v>274</v>
      </c>
      <c r="B120" s="11"/>
      <c r="C120" s="11" t="s">
        <v>29</v>
      </c>
      <c r="D120" s="11" t="s">
        <v>30</v>
      </c>
      <c r="E120" s="11" t="s">
        <v>415</v>
      </c>
      <c r="F120" s="3">
        <v>10264</v>
      </c>
      <c r="G120" s="3">
        <v>55032</v>
      </c>
      <c r="H120" s="4">
        <v>0.2337</v>
      </c>
    </row>
    <row r="121" spans="2:14" ht="12.75">
      <c r="B121" s="11"/>
      <c r="C121" s="11" t="s">
        <v>117</v>
      </c>
      <c r="D121" s="11" t="s">
        <v>118</v>
      </c>
      <c r="E121" s="11" t="s">
        <v>415</v>
      </c>
      <c r="F121" s="3">
        <v>34</v>
      </c>
      <c r="G121" s="3">
        <v>150</v>
      </c>
      <c r="H121" s="4">
        <v>0.227</v>
      </c>
      <c r="I121" t="s">
        <v>275</v>
      </c>
      <c r="N121" t="s">
        <v>276</v>
      </c>
    </row>
    <row r="122" spans="1:8" ht="12.75">
      <c r="A122" s="18"/>
      <c r="B122" s="11"/>
      <c r="C122" s="11" t="s">
        <v>277</v>
      </c>
      <c r="D122" s="11" t="s">
        <v>278</v>
      </c>
      <c r="E122" s="11" t="s">
        <v>415</v>
      </c>
      <c r="F122" s="3">
        <v>2928</v>
      </c>
      <c r="G122" s="3">
        <v>69055</v>
      </c>
      <c r="H122" s="4">
        <v>0.042</v>
      </c>
    </row>
    <row r="123" spans="1:9" ht="12.75">
      <c r="A123" s="18"/>
      <c r="B123" s="11"/>
      <c r="C123" s="11" t="s">
        <v>121</v>
      </c>
      <c r="D123" s="11" t="s">
        <v>122</v>
      </c>
      <c r="E123" s="11" t="s">
        <v>415</v>
      </c>
      <c r="F123" s="3">
        <v>22326</v>
      </c>
      <c r="G123" s="3">
        <v>93316</v>
      </c>
      <c r="H123" s="4">
        <v>0.239</v>
      </c>
      <c r="I123" t="s">
        <v>275</v>
      </c>
    </row>
    <row r="124" spans="1:9" ht="12.75">
      <c r="A124" s="18"/>
      <c r="B124" s="11"/>
      <c r="C124" s="11" t="s">
        <v>279</v>
      </c>
      <c r="D124" s="11" t="s">
        <v>280</v>
      </c>
      <c r="E124" s="11" t="s">
        <v>415</v>
      </c>
      <c r="F124" s="3">
        <v>44</v>
      </c>
      <c r="G124" s="3">
        <v>104</v>
      </c>
      <c r="H124" s="4">
        <v>0.424</v>
      </c>
      <c r="I124" t="s">
        <v>275</v>
      </c>
    </row>
    <row r="125" spans="1:9" ht="12.75">
      <c r="A125" s="18"/>
      <c r="B125" s="11"/>
      <c r="C125" s="11" t="s">
        <v>281</v>
      </c>
      <c r="D125" s="11" t="s">
        <v>282</v>
      </c>
      <c r="E125" s="11" t="s">
        <v>415</v>
      </c>
      <c r="F125" s="3">
        <v>108</v>
      </c>
      <c r="H125" s="4">
        <v>0.4</v>
      </c>
      <c r="I125" t="s">
        <v>275</v>
      </c>
    </row>
    <row r="126" spans="2:14" ht="12.75">
      <c r="B126" s="11"/>
      <c r="C126" s="11" t="s">
        <v>162</v>
      </c>
      <c r="D126" s="11" t="s">
        <v>163</v>
      </c>
      <c r="E126" s="11" t="s">
        <v>415</v>
      </c>
      <c r="F126" s="3">
        <v>6268</v>
      </c>
      <c r="G126" s="3">
        <v>9000</v>
      </c>
      <c r="H126" s="4">
        <v>1</v>
      </c>
      <c r="N126" t="s">
        <v>283</v>
      </c>
    </row>
    <row r="127" spans="1:9" ht="12.75">
      <c r="A127" s="18"/>
      <c r="B127" s="11"/>
      <c r="C127" s="11" t="s">
        <v>284</v>
      </c>
      <c r="D127" s="11" t="s">
        <v>285</v>
      </c>
      <c r="E127" s="11" t="s">
        <v>415</v>
      </c>
      <c r="F127" s="3">
        <v>16</v>
      </c>
      <c r="G127" s="3">
        <v>68</v>
      </c>
      <c r="H127" s="4">
        <v>0.235</v>
      </c>
      <c r="I127" t="s">
        <v>275</v>
      </c>
    </row>
    <row r="128" spans="1:9" ht="12.75">
      <c r="A128" s="18"/>
      <c r="B128" s="11"/>
      <c r="C128" s="11" t="s">
        <v>286</v>
      </c>
      <c r="D128" s="11" t="s">
        <v>287</v>
      </c>
      <c r="E128" s="11" t="s">
        <v>415</v>
      </c>
      <c r="F128" s="3">
        <v>301</v>
      </c>
      <c r="G128" s="3">
        <v>1500</v>
      </c>
      <c r="H128" s="4">
        <v>0.201</v>
      </c>
      <c r="I128" t="s">
        <v>275</v>
      </c>
    </row>
    <row r="129" spans="1:8" s="21" customFormat="1" ht="12.75">
      <c r="A129" s="25"/>
      <c r="B129" s="26"/>
      <c r="C129" s="26" t="s">
        <v>199</v>
      </c>
      <c r="D129" s="26" t="s">
        <v>200</v>
      </c>
      <c r="E129" s="11" t="s">
        <v>415</v>
      </c>
      <c r="F129" s="22"/>
      <c r="G129" s="22">
        <v>586</v>
      </c>
      <c r="H129" s="24">
        <v>0.043</v>
      </c>
    </row>
    <row r="130" spans="2:14" s="21" customFormat="1" ht="12.75">
      <c r="B130" s="26"/>
      <c r="C130" s="26" t="s">
        <v>131</v>
      </c>
      <c r="D130" s="26" t="s">
        <v>132</v>
      </c>
      <c r="E130" s="11" t="s">
        <v>415</v>
      </c>
      <c r="F130" s="22">
        <v>8326</v>
      </c>
      <c r="G130" s="22">
        <v>45000</v>
      </c>
      <c r="H130" s="24">
        <v>0.2427</v>
      </c>
      <c r="I130" s="21" t="s">
        <v>275</v>
      </c>
      <c r="N130" s="21" t="s">
        <v>288</v>
      </c>
    </row>
    <row r="131" spans="1:9" s="21" customFormat="1" ht="12.75">
      <c r="A131" s="39" t="s">
        <v>447</v>
      </c>
      <c r="B131" s="26" t="s">
        <v>448</v>
      </c>
      <c r="C131" s="26"/>
      <c r="D131" s="26"/>
      <c r="E131" s="21" t="s">
        <v>458</v>
      </c>
      <c r="F131" s="22">
        <v>3</v>
      </c>
      <c r="G131" s="22"/>
      <c r="H131" s="24"/>
      <c r="I131" s="21" t="s">
        <v>454</v>
      </c>
    </row>
    <row r="132" spans="1:14" s="21" customFormat="1" ht="12.75">
      <c r="A132" s="20" t="s">
        <v>289</v>
      </c>
      <c r="B132" s="26" t="s">
        <v>132</v>
      </c>
      <c r="E132" s="21" t="s">
        <v>466</v>
      </c>
      <c r="F132" s="22">
        <v>1145</v>
      </c>
      <c r="G132" s="22">
        <v>45000</v>
      </c>
      <c r="H132" s="24">
        <v>0.2427</v>
      </c>
      <c r="J132" s="21" t="s">
        <v>290</v>
      </c>
      <c r="N132" s="21" t="s">
        <v>32</v>
      </c>
    </row>
    <row r="133" spans="1:16" ht="12.75">
      <c r="A133" s="33" t="s">
        <v>291</v>
      </c>
      <c r="B133" s="11" t="s">
        <v>292</v>
      </c>
      <c r="E133" t="s">
        <v>460</v>
      </c>
      <c r="F133" s="3">
        <v>11560</v>
      </c>
      <c r="G133" s="3">
        <v>20400</v>
      </c>
      <c r="H133" s="4">
        <v>0.567</v>
      </c>
      <c r="I133" t="s">
        <v>104</v>
      </c>
      <c r="J133" t="s">
        <v>293</v>
      </c>
      <c r="P133" t="s">
        <v>294</v>
      </c>
    </row>
    <row r="134" spans="1:8" ht="12.75">
      <c r="A134" s="34" t="s">
        <v>295</v>
      </c>
      <c r="B134" s="11" t="s">
        <v>296</v>
      </c>
      <c r="E134" t="s">
        <v>460</v>
      </c>
      <c r="F134" s="3">
        <v>25</v>
      </c>
      <c r="G134" s="3">
        <v>260</v>
      </c>
      <c r="H134" s="4">
        <v>0.096</v>
      </c>
    </row>
    <row r="135" spans="1:13" ht="12.75">
      <c r="A135" s="6" t="s">
        <v>297</v>
      </c>
      <c r="B135" s="11" t="s">
        <v>298</v>
      </c>
      <c r="E135" t="s">
        <v>462</v>
      </c>
      <c r="F135" s="3">
        <v>60</v>
      </c>
      <c r="G135" s="3">
        <v>410</v>
      </c>
      <c r="H135" s="4">
        <v>0.1463</v>
      </c>
      <c r="M135" t="s">
        <v>443</v>
      </c>
    </row>
    <row r="136" spans="1:14" ht="12.75">
      <c r="A136" s="34" t="s">
        <v>299</v>
      </c>
      <c r="B136" s="11" t="s">
        <v>300</v>
      </c>
      <c r="E136" t="s">
        <v>460</v>
      </c>
      <c r="F136" s="3">
        <v>15600</v>
      </c>
      <c r="G136" s="3">
        <v>1011400</v>
      </c>
      <c r="H136" s="4">
        <v>0.0154</v>
      </c>
      <c r="N136" t="s">
        <v>301</v>
      </c>
    </row>
    <row r="137" spans="1:13" ht="12.75">
      <c r="A137" s="40" t="s">
        <v>302</v>
      </c>
      <c r="B137" s="11" t="s">
        <v>303</v>
      </c>
      <c r="E137" t="s">
        <v>464</v>
      </c>
      <c r="F137" s="3">
        <v>4</v>
      </c>
      <c r="G137" s="3">
        <v>1329</v>
      </c>
      <c r="H137" s="4">
        <v>0.003</v>
      </c>
      <c r="I137" t="s">
        <v>437</v>
      </c>
      <c r="M137" t="s">
        <v>304</v>
      </c>
    </row>
    <row r="138" ht="12.75">
      <c r="B138" s="11"/>
    </row>
    <row r="139" spans="1:2" ht="12.75">
      <c r="A139" s="1" t="s">
        <v>305</v>
      </c>
      <c r="B139" s="1"/>
    </row>
    <row r="140" spans="1:2" ht="12.75">
      <c r="A140" s="1"/>
      <c r="B140" s="1"/>
    </row>
    <row r="141" spans="1:2" ht="12.75">
      <c r="A141" s="11" t="s">
        <v>306</v>
      </c>
      <c r="B141" s="11"/>
    </row>
    <row r="142" spans="1:2" ht="12.75">
      <c r="A142" s="11" t="s">
        <v>307</v>
      </c>
      <c r="B142" s="11"/>
    </row>
    <row r="143" spans="2:9" ht="12.75">
      <c r="B143" s="11"/>
      <c r="C143" s="1"/>
      <c r="D143" s="1"/>
      <c r="E143" s="1"/>
      <c r="F143" s="9" t="s">
        <v>308</v>
      </c>
      <c r="G143" s="9" t="s">
        <v>309</v>
      </c>
      <c r="H143" s="10" t="s">
        <v>310</v>
      </c>
      <c r="I143" s="1" t="s">
        <v>8</v>
      </c>
    </row>
    <row r="144" spans="2:8" ht="12.75">
      <c r="B144" s="11"/>
      <c r="F144" s="9" t="s">
        <v>311</v>
      </c>
      <c r="G144" s="9" t="s">
        <v>312</v>
      </c>
      <c r="H144" s="10" t="s">
        <v>313</v>
      </c>
    </row>
    <row r="145" spans="1:2" ht="12.75">
      <c r="A145" s="1"/>
      <c r="B145" s="1"/>
    </row>
    <row r="146" spans="1:11" ht="12.75">
      <c r="A146" s="33" t="s">
        <v>314</v>
      </c>
      <c r="B146" s="11" t="s">
        <v>315</v>
      </c>
      <c r="E146" t="s">
        <v>458</v>
      </c>
      <c r="F146" s="27" t="s">
        <v>316</v>
      </c>
      <c r="G146" s="3">
        <v>8</v>
      </c>
      <c r="H146" s="4">
        <v>0.5</v>
      </c>
      <c r="K146" t="s">
        <v>440</v>
      </c>
    </row>
    <row r="147" spans="1:8" ht="12.75">
      <c r="A147" s="34" t="s">
        <v>317</v>
      </c>
      <c r="B147" s="11" t="s">
        <v>318</v>
      </c>
      <c r="E147" t="s">
        <v>458</v>
      </c>
      <c r="F147" s="3">
        <v>6</v>
      </c>
      <c r="G147" s="3">
        <v>9</v>
      </c>
      <c r="H147" s="4">
        <v>0.6666</v>
      </c>
    </row>
    <row r="148" spans="1:8" ht="12.75">
      <c r="A148" s="34" t="s">
        <v>319</v>
      </c>
      <c r="B148" s="11" t="s">
        <v>320</v>
      </c>
      <c r="E148" t="s">
        <v>458</v>
      </c>
      <c r="F148" s="3">
        <v>9</v>
      </c>
      <c r="G148" s="3">
        <v>9</v>
      </c>
      <c r="H148" s="4">
        <v>1</v>
      </c>
    </row>
    <row r="149" spans="1:14" ht="12.75">
      <c r="A149" s="33" t="s">
        <v>421</v>
      </c>
      <c r="B149" s="11" t="s">
        <v>422</v>
      </c>
      <c r="E149" t="s">
        <v>458</v>
      </c>
      <c r="F149" s="3">
        <v>9</v>
      </c>
      <c r="G149" s="3">
        <v>15</v>
      </c>
      <c r="H149" s="4">
        <f>F149/G149</f>
        <v>0.6</v>
      </c>
      <c r="J149" t="s">
        <v>423</v>
      </c>
      <c r="M149" t="s">
        <v>424</v>
      </c>
      <c r="N149" t="s">
        <v>425</v>
      </c>
    </row>
    <row r="150" spans="1:14" ht="12.75">
      <c r="A150" s="33" t="s">
        <v>321</v>
      </c>
      <c r="B150" s="11" t="s">
        <v>322</v>
      </c>
      <c r="E150" t="s">
        <v>459</v>
      </c>
      <c r="F150" s="3">
        <v>8</v>
      </c>
      <c r="G150" s="3">
        <v>14</v>
      </c>
      <c r="H150" s="4">
        <f>F150/G150</f>
        <v>0.5714285714285714</v>
      </c>
      <c r="I150" t="s">
        <v>437</v>
      </c>
      <c r="J150" t="s">
        <v>323</v>
      </c>
      <c r="N150" t="s">
        <v>324</v>
      </c>
    </row>
    <row r="151" spans="1:8" ht="12.75">
      <c r="A151" s="18" t="s">
        <v>426</v>
      </c>
      <c r="B151" s="11"/>
      <c r="C151" s="11" t="s">
        <v>74</v>
      </c>
      <c r="D151" s="11" t="s">
        <v>75</v>
      </c>
      <c r="E151" s="15"/>
      <c r="F151" s="3">
        <v>455</v>
      </c>
      <c r="G151" s="3">
        <v>4369</v>
      </c>
      <c r="H151" s="4">
        <f>(F151+F38)/G151</f>
        <v>0.8319981689173724</v>
      </c>
    </row>
    <row r="152" spans="1:8" ht="12.75">
      <c r="A152" s="34" t="s">
        <v>325</v>
      </c>
      <c r="B152" s="11" t="s">
        <v>326</v>
      </c>
      <c r="E152" t="s">
        <v>461</v>
      </c>
      <c r="F152" s="3">
        <v>9</v>
      </c>
      <c r="G152" s="3">
        <v>9</v>
      </c>
      <c r="H152" s="4">
        <v>1</v>
      </c>
    </row>
    <row r="153" spans="1:14" ht="12.75">
      <c r="A153" s="17" t="s">
        <v>327</v>
      </c>
      <c r="B153" s="43"/>
      <c r="C153" s="11" t="s">
        <v>328</v>
      </c>
      <c r="D153" s="11" t="s">
        <v>160</v>
      </c>
      <c r="F153" s="3">
        <v>10</v>
      </c>
      <c r="G153" s="3">
        <v>8053</v>
      </c>
      <c r="H153" s="4">
        <v>0.759</v>
      </c>
      <c r="N153" t="s">
        <v>329</v>
      </c>
    </row>
    <row r="154" spans="1:10" ht="12.75">
      <c r="A154" s="33" t="s">
        <v>330</v>
      </c>
      <c r="B154" s="11" t="s">
        <v>331</v>
      </c>
      <c r="E154" t="s">
        <v>460</v>
      </c>
      <c r="F154" s="3">
        <v>7</v>
      </c>
      <c r="G154" s="3">
        <v>13</v>
      </c>
      <c r="H154" s="4">
        <v>0.5384</v>
      </c>
      <c r="I154" t="s">
        <v>104</v>
      </c>
      <c r="J154" t="s">
        <v>332</v>
      </c>
    </row>
    <row r="155" spans="6:8" ht="12.75">
      <c r="F155" s="3">
        <v>25</v>
      </c>
      <c r="G155" s="3">
        <v>48</v>
      </c>
      <c r="H155" s="4">
        <v>0.5208</v>
      </c>
    </row>
    <row r="156" spans="1:8" ht="12.75">
      <c r="A156" s="17" t="s">
        <v>333</v>
      </c>
      <c r="C156" t="s">
        <v>29</v>
      </c>
      <c r="D156" t="s">
        <v>30</v>
      </c>
      <c r="F156" s="3">
        <v>1094</v>
      </c>
      <c r="G156" s="3">
        <v>55032</v>
      </c>
      <c r="H156" s="4">
        <v>0.2337</v>
      </c>
    </row>
    <row r="157" spans="2:14" ht="12.75">
      <c r="B157" s="17"/>
      <c r="C157" s="11" t="s">
        <v>117</v>
      </c>
      <c r="D157" s="11" t="s">
        <v>118</v>
      </c>
      <c r="F157" s="3">
        <v>11</v>
      </c>
      <c r="G157" s="3">
        <v>150</v>
      </c>
      <c r="H157" s="4">
        <v>0.3</v>
      </c>
      <c r="N157" t="s">
        <v>334</v>
      </c>
    </row>
    <row r="158" spans="3:14" ht="12.75">
      <c r="C158" s="11" t="s">
        <v>289</v>
      </c>
      <c r="D158" s="11" t="s">
        <v>132</v>
      </c>
      <c r="F158" s="3">
        <v>1094</v>
      </c>
      <c r="G158" s="3">
        <v>45000</v>
      </c>
      <c r="H158" s="4">
        <v>0.2427</v>
      </c>
      <c r="N158" t="s">
        <v>335</v>
      </c>
    </row>
    <row r="160" spans="1:9" ht="12.75">
      <c r="A160" t="s">
        <v>336</v>
      </c>
      <c r="F160" s="9" t="s">
        <v>308</v>
      </c>
      <c r="G160" s="9" t="s">
        <v>309</v>
      </c>
      <c r="H160" s="10" t="s">
        <v>310</v>
      </c>
      <c r="I160" s="1" t="s">
        <v>8</v>
      </c>
    </row>
    <row r="161" spans="1:8" ht="12.75">
      <c r="A161" t="s">
        <v>337</v>
      </c>
      <c r="F161" s="9" t="s">
        <v>311</v>
      </c>
      <c r="G161" s="9" t="s">
        <v>312</v>
      </c>
      <c r="H161" s="10" t="s">
        <v>313</v>
      </c>
    </row>
    <row r="163" spans="1:9" ht="12.75">
      <c r="A163" s="35" t="s">
        <v>338</v>
      </c>
      <c r="B163" s="11" t="s">
        <v>339</v>
      </c>
      <c r="E163" t="s">
        <v>459</v>
      </c>
      <c r="I163" s="11" t="s">
        <v>437</v>
      </c>
    </row>
    <row r="164" spans="1:9" s="28" customFormat="1" ht="12.75">
      <c r="A164" s="36" t="s">
        <v>321</v>
      </c>
      <c r="B164" s="11" t="s">
        <v>322</v>
      </c>
      <c r="E164" s="29" t="s">
        <v>459</v>
      </c>
      <c r="F164" s="30">
        <v>8</v>
      </c>
      <c r="G164" s="30">
        <v>14</v>
      </c>
      <c r="H164" s="31">
        <v>0.5714</v>
      </c>
      <c r="I164" s="11" t="s">
        <v>437</v>
      </c>
    </row>
    <row r="166" ht="12.75">
      <c r="A166" t="s">
        <v>340</v>
      </c>
    </row>
    <row r="168" spans="1:5" ht="12.75">
      <c r="A168" t="s">
        <v>341</v>
      </c>
      <c r="D168" t="s">
        <v>342</v>
      </c>
      <c r="E168" t="s">
        <v>458</v>
      </c>
    </row>
    <row r="169" spans="1:7" ht="12.75">
      <c r="A169" t="s">
        <v>431</v>
      </c>
      <c r="D169" t="s">
        <v>432</v>
      </c>
      <c r="E169" t="s">
        <v>458</v>
      </c>
      <c r="F169" s="3">
        <v>1</v>
      </c>
      <c r="G169" s="32" t="s">
        <v>433</v>
      </c>
    </row>
    <row r="170" spans="1:5" ht="12.75">
      <c r="A170" t="s">
        <v>343</v>
      </c>
      <c r="D170" t="s">
        <v>344</v>
      </c>
      <c r="E170" t="s">
        <v>458</v>
      </c>
    </row>
    <row r="171" spans="1:5" ht="12.75">
      <c r="A171" t="s">
        <v>345</v>
      </c>
      <c r="D171" t="s">
        <v>346</v>
      </c>
      <c r="E171" t="s">
        <v>458</v>
      </c>
    </row>
    <row r="172" spans="1:5" ht="12.75">
      <c r="A172" t="s">
        <v>347</v>
      </c>
      <c r="D172" t="s">
        <v>348</v>
      </c>
      <c r="E172" t="s">
        <v>459</v>
      </c>
    </row>
    <row r="173" spans="1:5" ht="12.75">
      <c r="A173" t="s">
        <v>349</v>
      </c>
      <c r="D173" t="s">
        <v>350</v>
      </c>
      <c r="E173" t="s">
        <v>461</v>
      </c>
    </row>
    <row r="174" spans="1:14" ht="12.75">
      <c r="A174" t="s">
        <v>351</v>
      </c>
      <c r="D174" t="s">
        <v>352</v>
      </c>
      <c r="E174" t="s">
        <v>471</v>
      </c>
      <c r="N174" t="s">
        <v>353</v>
      </c>
    </row>
    <row r="175" spans="1:9" ht="12.75">
      <c r="A175" t="s">
        <v>354</v>
      </c>
      <c r="D175" t="s">
        <v>355</v>
      </c>
      <c r="F175" s="3">
        <v>4</v>
      </c>
      <c r="G175" s="3">
        <v>16</v>
      </c>
      <c r="I175" t="s">
        <v>356</v>
      </c>
    </row>
    <row r="176" spans="1:5" ht="12.75">
      <c r="A176" t="s">
        <v>357</v>
      </c>
      <c r="D176" t="s">
        <v>358</v>
      </c>
      <c r="E176" t="s">
        <v>461</v>
      </c>
    </row>
    <row r="177" spans="1:5" ht="12.75">
      <c r="A177" t="s">
        <v>359</v>
      </c>
      <c r="D177" t="s">
        <v>360</v>
      </c>
      <c r="E177" t="s">
        <v>458</v>
      </c>
    </row>
    <row r="178" spans="1:5" ht="12.75">
      <c r="A178" t="s">
        <v>361</v>
      </c>
      <c r="D178" t="s">
        <v>362</v>
      </c>
      <c r="E178" t="s">
        <v>461</v>
      </c>
    </row>
    <row r="179" spans="1:5" ht="12.75">
      <c r="A179" t="s">
        <v>363</v>
      </c>
      <c r="D179" t="s">
        <v>364</v>
      </c>
      <c r="E179" t="s">
        <v>458</v>
      </c>
    </row>
    <row r="180" spans="1:4" ht="12.75">
      <c r="A180" t="s">
        <v>365</v>
      </c>
      <c r="D180" t="s">
        <v>355</v>
      </c>
    </row>
    <row r="181" spans="1:5" ht="12.75">
      <c r="A181" t="s">
        <v>366</v>
      </c>
      <c r="D181" t="s">
        <v>367</v>
      </c>
      <c r="E181" t="s">
        <v>459</v>
      </c>
    </row>
    <row r="182" spans="1:5" ht="12.75">
      <c r="A182" t="s">
        <v>368</v>
      </c>
      <c r="D182" t="s">
        <v>369</v>
      </c>
      <c r="E182" t="s">
        <v>459</v>
      </c>
    </row>
    <row r="183" spans="1:9" ht="12.75">
      <c r="A183" t="s">
        <v>370</v>
      </c>
      <c r="D183" t="s">
        <v>371</v>
      </c>
      <c r="E183" t="s">
        <v>459</v>
      </c>
      <c r="I183" t="s">
        <v>437</v>
      </c>
    </row>
    <row r="184" spans="1:5" ht="12.75">
      <c r="A184" t="s">
        <v>372</v>
      </c>
      <c r="D184" t="s">
        <v>373</v>
      </c>
      <c r="E184" t="s">
        <v>461</v>
      </c>
    </row>
    <row r="185" spans="1:5" ht="12.75">
      <c r="A185" t="s">
        <v>374</v>
      </c>
      <c r="D185" t="s">
        <v>375</v>
      </c>
      <c r="E185" t="s">
        <v>459</v>
      </c>
    </row>
    <row r="186" spans="1:5" ht="12.75">
      <c r="A186" t="s">
        <v>376</v>
      </c>
      <c r="D186" t="s">
        <v>377</v>
      </c>
      <c r="E186" t="s">
        <v>461</v>
      </c>
    </row>
    <row r="187" spans="1:5" ht="12.75">
      <c r="A187" t="s">
        <v>378</v>
      </c>
      <c r="D187" t="s">
        <v>379</v>
      </c>
      <c r="E187" t="s">
        <v>461</v>
      </c>
    </row>
    <row r="188" spans="1:5" ht="12.75">
      <c r="A188" t="s">
        <v>380</v>
      </c>
      <c r="D188" t="s">
        <v>381</v>
      </c>
      <c r="E188" t="s">
        <v>458</v>
      </c>
    </row>
    <row r="189" spans="1:5" ht="12.75">
      <c r="A189" t="s">
        <v>382</v>
      </c>
      <c r="D189" t="s">
        <v>383</v>
      </c>
      <c r="E189" t="s">
        <v>461</v>
      </c>
    </row>
    <row r="190" spans="1:5" ht="12.75">
      <c r="A190" t="s">
        <v>384</v>
      </c>
      <c r="D190" t="s">
        <v>385</v>
      </c>
      <c r="E190" t="s">
        <v>458</v>
      </c>
    </row>
    <row r="191" spans="1:5" ht="12.75">
      <c r="A191" t="s">
        <v>386</v>
      </c>
      <c r="D191" t="s">
        <v>387</v>
      </c>
      <c r="E191" t="s">
        <v>458</v>
      </c>
    </row>
    <row r="192" spans="1:5" ht="12.75">
      <c r="A192" t="s">
        <v>388</v>
      </c>
      <c r="D192" t="s">
        <v>389</v>
      </c>
      <c r="E192" t="s">
        <v>461</v>
      </c>
    </row>
    <row r="193" spans="1:5" ht="12.75">
      <c r="A193" t="s">
        <v>390</v>
      </c>
      <c r="D193" t="s">
        <v>391</v>
      </c>
      <c r="E193" t="s">
        <v>458</v>
      </c>
    </row>
    <row r="194" spans="1:5" ht="12.75">
      <c r="A194" t="s">
        <v>392</v>
      </c>
      <c r="D194" t="s">
        <v>393</v>
      </c>
      <c r="E194" t="s">
        <v>458</v>
      </c>
    </row>
    <row r="197" ht="12.75">
      <c r="A197" t="s">
        <v>394</v>
      </c>
    </row>
    <row r="199" spans="1:3" ht="12.75">
      <c r="A199" t="s">
        <v>395</v>
      </c>
      <c r="C199" t="s">
        <v>396</v>
      </c>
    </row>
    <row r="200" spans="1:3" ht="12.75">
      <c r="A200" t="s">
        <v>397</v>
      </c>
      <c r="C200" t="s">
        <v>398</v>
      </c>
    </row>
    <row r="201" spans="1:3" ht="12.75">
      <c r="A201" t="s">
        <v>399</v>
      </c>
      <c r="C201" t="s">
        <v>209</v>
      </c>
    </row>
    <row r="202" spans="1:3" ht="12.75">
      <c r="A202" t="s">
        <v>400</v>
      </c>
      <c r="C202" t="s">
        <v>401</v>
      </c>
    </row>
    <row r="203" spans="1:3" ht="12.75">
      <c r="A203" t="s">
        <v>402</v>
      </c>
      <c r="C203" t="s">
        <v>403</v>
      </c>
    </row>
    <row r="204" spans="1:3" ht="12.75">
      <c r="A204" t="s">
        <v>404</v>
      </c>
      <c r="C204" t="s">
        <v>405</v>
      </c>
    </row>
    <row r="205" spans="1:3" ht="12.75">
      <c r="A205" t="s">
        <v>406</v>
      </c>
      <c r="C205" t="s">
        <v>407</v>
      </c>
    </row>
    <row r="206" spans="1:3" ht="12.75">
      <c r="A206" t="s">
        <v>408</v>
      </c>
      <c r="C206" t="s">
        <v>409</v>
      </c>
    </row>
    <row r="207" spans="1:3" ht="12.75">
      <c r="A207" t="s">
        <v>410</v>
      </c>
      <c r="C207" t="s">
        <v>411</v>
      </c>
    </row>
    <row r="208" spans="1:3" ht="12.75">
      <c r="A208" t="s">
        <v>412</v>
      </c>
      <c r="C208" t="s">
        <v>325</v>
      </c>
    </row>
    <row r="209" spans="1:3" ht="12.75">
      <c r="A209" t="s">
        <v>413</v>
      </c>
      <c r="C209" t="s">
        <v>220</v>
      </c>
    </row>
    <row r="210" spans="1:3" ht="12.75">
      <c r="A210" t="s">
        <v>414</v>
      </c>
      <c r="C210" t="s">
        <v>328</v>
      </c>
    </row>
    <row r="211" spans="1:3" ht="12.75">
      <c r="A211" t="s">
        <v>415</v>
      </c>
      <c r="C211" t="s">
        <v>272</v>
      </c>
    </row>
    <row r="212" spans="1:3" ht="12.75">
      <c r="A212" t="s">
        <v>416</v>
      </c>
      <c r="C212" t="s">
        <v>330</v>
      </c>
    </row>
    <row r="215" ht="12.75">
      <c r="A215" t="s">
        <v>438</v>
      </c>
    </row>
    <row r="217" ht="12.75">
      <c r="A217" t="s">
        <v>439</v>
      </c>
    </row>
  </sheetData>
  <printOptions/>
  <pageMargins left="0.75" right="0.75" top="1" bottom="1" header="0.4921259845" footer="0.4921259845"/>
  <pageSetup horizontalDpi="600" verticalDpi="600" orientation="landscape" paperSize="9" scale="60" r:id="rId3"/>
  <rowBreaks count="2" manualBreakCount="2">
    <brk id="66" max="17" man="1"/>
    <brk id="138" max="255" man="1"/>
  </rowBreaks>
  <colBreaks count="1" manualBreakCount="1">
    <brk id="8" min="15" max="19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jmlehton</dc:creator>
  <cp:keywords/>
  <dc:description/>
  <cp:lastModifiedBy>nvirtamo</cp:lastModifiedBy>
  <cp:lastPrinted>2009-09-04T07:01:23Z</cp:lastPrinted>
  <dcterms:created xsi:type="dcterms:W3CDTF">2008-01-15T10:42:02Z</dcterms:created>
  <dcterms:modified xsi:type="dcterms:W3CDTF">2009-09-21T05:22:13Z</dcterms:modified>
  <cp:category/>
  <cp:version/>
  <cp:contentType/>
  <cp:contentStatus/>
</cp:coreProperties>
</file>