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ikari\Desktop\"/>
    </mc:Choice>
  </mc:AlternateContent>
  <xr:revisionPtr revIDLastSave="0" documentId="8_{E3F60954-9AE3-4C54-ADC7-18DA348987A3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Talousarvio" sheetId="1" r:id="rId1"/>
    <sheet name="Suurten kuluerien erittely" sheetId="3" r:id="rId2"/>
    <sheet name="Pilari 3 Työkykyohjelma" sheetId="9" r:id="rId3"/>
    <sheet name="Pilari 3 IPS" sheetId="8" r:id="rId4"/>
    <sheet name="Pilari 4 investointi 1" sheetId="4" r:id="rId5"/>
    <sheet name="Pilari 4 investointi 2" sheetId="5" r:id="rId6"/>
    <sheet name="Pilari 4 investointi 3" sheetId="6" r:id="rId7"/>
    <sheet name="Pilari 4 investointi 4" sheetId="7" r:id="rId8"/>
  </sheets>
  <definedNames>
    <definedName name="_xlnm.Print_Area" localSheetId="4">'Pilari 4 investointi 1'!$A$1:$C$46</definedName>
    <definedName name="_xlnm.Print_Area" localSheetId="5">'Pilari 4 investointi 2'!$A$1:$C$46</definedName>
    <definedName name="_xlnm.Print_Area" localSheetId="6">'Pilari 4 investointi 3'!$A$1:$C$46</definedName>
    <definedName name="_xlnm.Print_Area" localSheetId="7">'Pilari 4 investointi 4'!$A$1:$C$46</definedName>
    <definedName name="_xlnm.Print_Area" localSheetId="0">Talousarvio!$A$1:$E$48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8" l="1"/>
  <c r="A11" i="7" l="1"/>
  <c r="A11" i="6"/>
  <c r="A11" i="5"/>
  <c r="A11" i="4"/>
  <c r="A11" i="9"/>
  <c r="B4" i="9"/>
  <c r="B22" i="8"/>
  <c r="C22" i="8"/>
  <c r="D22" i="8"/>
  <c r="A7" i="4"/>
  <c r="A7" i="8"/>
  <c r="A7" i="9"/>
  <c r="B15" i="1"/>
  <c r="E18" i="9"/>
  <c r="C44" i="1"/>
  <c r="D44" i="1"/>
  <c r="C43" i="1"/>
  <c r="D43" i="1"/>
  <c r="C46" i="1"/>
  <c r="D46" i="1"/>
  <c r="C47" i="1"/>
  <c r="D47" i="1"/>
  <c r="C39" i="1"/>
  <c r="D39" i="1"/>
  <c r="C33" i="1"/>
  <c r="D33" i="1"/>
  <c r="C34" i="1"/>
  <c r="D34" i="1"/>
  <c r="C35" i="1"/>
  <c r="D35" i="1"/>
  <c r="C36" i="1"/>
  <c r="D36" i="1"/>
  <c r="C30" i="1"/>
  <c r="D30" i="1"/>
  <c r="C28" i="1"/>
  <c r="D28" i="1"/>
  <c r="C26" i="1"/>
  <c r="D26" i="1"/>
  <c r="C21" i="1"/>
  <c r="D21" i="1"/>
  <c r="C22" i="1"/>
  <c r="D22" i="1"/>
  <c r="C23" i="1"/>
  <c r="D23" i="1"/>
  <c r="C20" i="1"/>
  <c r="D20" i="1"/>
  <c r="C17" i="1"/>
  <c r="D17" i="1"/>
  <c r="C15" i="1"/>
  <c r="D15" i="1"/>
  <c r="E15" i="1" s="1"/>
  <c r="B17" i="1"/>
  <c r="B20" i="1"/>
  <c r="B21" i="1"/>
  <c r="B22" i="1"/>
  <c r="B23" i="1"/>
  <c r="B26" i="1"/>
  <c r="E26" i="1" s="1"/>
  <c r="B28" i="1"/>
  <c r="B30" i="1"/>
  <c r="B33" i="1"/>
  <c r="E33" i="1" s="1"/>
  <c r="B34" i="1"/>
  <c r="B35" i="1"/>
  <c r="B36" i="1"/>
  <c r="B39" i="1"/>
  <c r="B43" i="1"/>
  <c r="B44" i="1"/>
  <c r="B46" i="1"/>
  <c r="B47" i="1"/>
  <c r="E45" i="7"/>
  <c r="E44" i="7"/>
  <c r="E42" i="7"/>
  <c r="E41" i="7"/>
  <c r="E37" i="7"/>
  <c r="D35" i="7"/>
  <c r="C35" i="7"/>
  <c r="B35" i="7"/>
  <c r="E34" i="7"/>
  <c r="E33" i="7"/>
  <c r="E32" i="7"/>
  <c r="E31" i="7"/>
  <c r="E28" i="7"/>
  <c r="E26" i="7"/>
  <c r="E24" i="7"/>
  <c r="D22" i="7"/>
  <c r="D39" i="7"/>
  <c r="D43" i="7" s="1"/>
  <c r="D46" i="7" s="1"/>
  <c r="C22" i="7"/>
  <c r="B22" i="7"/>
  <c r="E21" i="7"/>
  <c r="E20" i="7"/>
  <c r="E19" i="7"/>
  <c r="E18" i="7"/>
  <c r="E15" i="7"/>
  <c r="E13" i="7"/>
  <c r="E45" i="6"/>
  <c r="E44" i="6"/>
  <c r="E42" i="6"/>
  <c r="E41" i="6"/>
  <c r="E37" i="6"/>
  <c r="D35" i="6"/>
  <c r="C35" i="6"/>
  <c r="B35" i="6"/>
  <c r="E34" i="6"/>
  <c r="E33" i="6"/>
  <c r="E32" i="6"/>
  <c r="E31" i="6"/>
  <c r="E28" i="6"/>
  <c r="E26" i="6"/>
  <c r="E24" i="6"/>
  <c r="D22" i="6"/>
  <c r="C22" i="6"/>
  <c r="B22" i="6"/>
  <c r="E21" i="6"/>
  <c r="E20" i="6"/>
  <c r="E19" i="6"/>
  <c r="E18" i="6"/>
  <c r="E15" i="6"/>
  <c r="E13" i="6"/>
  <c r="E45" i="5"/>
  <c r="E44" i="5"/>
  <c r="E42" i="5"/>
  <c r="E41" i="5"/>
  <c r="E37" i="5"/>
  <c r="D35" i="5"/>
  <c r="C35" i="5"/>
  <c r="B35" i="5"/>
  <c r="E34" i="5"/>
  <c r="E33" i="5"/>
  <c r="E32" i="5"/>
  <c r="E31" i="5"/>
  <c r="E35" i="5" s="1"/>
  <c r="E28" i="5"/>
  <c r="E26" i="5"/>
  <c r="E24" i="5"/>
  <c r="D22" i="5"/>
  <c r="C22" i="5"/>
  <c r="C39" i="5" s="1"/>
  <c r="C43" i="5" s="1"/>
  <c r="C46" i="5" s="1"/>
  <c r="B22" i="5"/>
  <c r="B39" i="5" s="1"/>
  <c r="B43" i="5" s="1"/>
  <c r="B46" i="5" s="1"/>
  <c r="E21" i="5"/>
  <c r="E20" i="5"/>
  <c r="E19" i="5"/>
  <c r="E18" i="5"/>
  <c r="E22" i="5" s="1"/>
  <c r="E15" i="5"/>
  <c r="E13" i="5"/>
  <c r="E45" i="4"/>
  <c r="E44" i="4"/>
  <c r="E42" i="4"/>
  <c r="E41" i="4"/>
  <c r="E37" i="4"/>
  <c r="D35" i="4"/>
  <c r="C35" i="4"/>
  <c r="B35" i="4"/>
  <c r="E34" i="4"/>
  <c r="E33" i="4"/>
  <c r="E32" i="4"/>
  <c r="E31" i="4"/>
  <c r="E28" i="4"/>
  <c r="E26" i="4"/>
  <c r="E24" i="4"/>
  <c r="D22" i="4"/>
  <c r="D39" i="4"/>
  <c r="D43" i="4" s="1"/>
  <c r="D46" i="4" s="1"/>
  <c r="C22" i="4"/>
  <c r="B22" i="4"/>
  <c r="B39" i="4"/>
  <c r="B43" i="4" s="1"/>
  <c r="B46" i="4" s="1"/>
  <c r="E21" i="4"/>
  <c r="E20" i="4"/>
  <c r="E19" i="4"/>
  <c r="E18" i="4"/>
  <c r="E15" i="4"/>
  <c r="E13" i="4"/>
  <c r="E45" i="8"/>
  <c r="E44" i="8"/>
  <c r="E42" i="8"/>
  <c r="E41" i="8"/>
  <c r="E37" i="8"/>
  <c r="D35" i="8"/>
  <c r="C35" i="8"/>
  <c r="B35" i="8"/>
  <c r="E34" i="8"/>
  <c r="E33" i="8"/>
  <c r="E32" i="8"/>
  <c r="E31" i="8"/>
  <c r="E28" i="8"/>
  <c r="E26" i="8"/>
  <c r="E24" i="8"/>
  <c r="D39" i="8"/>
  <c r="D43" i="8"/>
  <c r="D46" i="8"/>
  <c r="E21" i="8"/>
  <c r="E20" i="8"/>
  <c r="E19" i="8"/>
  <c r="E18" i="8"/>
  <c r="E22" i="8" s="1"/>
  <c r="E15" i="8"/>
  <c r="E13" i="8"/>
  <c r="C35" i="9"/>
  <c r="D35" i="9"/>
  <c r="B35" i="9"/>
  <c r="C22" i="9"/>
  <c r="D22" i="9"/>
  <c r="D39" i="9"/>
  <c r="D43" i="9"/>
  <c r="D46" i="9"/>
  <c r="B22" i="9"/>
  <c r="B39" i="9"/>
  <c r="B43" i="9" s="1"/>
  <c r="B46" i="9" s="1"/>
  <c r="E45" i="9"/>
  <c r="E44" i="9"/>
  <c r="E42" i="9"/>
  <c r="E41" i="9"/>
  <c r="E37" i="9"/>
  <c r="E34" i="9"/>
  <c r="E33" i="9"/>
  <c r="E32" i="9"/>
  <c r="E31" i="9"/>
  <c r="E28" i="9"/>
  <c r="E26" i="9"/>
  <c r="E24" i="9"/>
  <c r="E21" i="9"/>
  <c r="E20" i="9"/>
  <c r="E19" i="9"/>
  <c r="E22" i="9"/>
  <c r="E15" i="9"/>
  <c r="E13" i="9"/>
  <c r="A9" i="8"/>
  <c r="B4" i="8"/>
  <c r="A9" i="9"/>
  <c r="E35" i="9"/>
  <c r="E35" i="7"/>
  <c r="E22" i="6"/>
  <c r="E35" i="6"/>
  <c r="E35" i="1"/>
  <c r="E35" i="8"/>
  <c r="E28" i="1"/>
  <c r="E47" i="1"/>
  <c r="E46" i="1"/>
  <c r="E44" i="1"/>
  <c r="E43" i="1"/>
  <c r="E17" i="1"/>
  <c r="C39" i="9"/>
  <c r="C43" i="9" s="1"/>
  <c r="C46" i="9" s="1"/>
  <c r="C24" i="1"/>
  <c r="E23" i="1"/>
  <c r="E21" i="1"/>
  <c r="A9" i="4"/>
  <c r="B4" i="6"/>
  <c r="A7" i="6"/>
  <c r="B4" i="7"/>
  <c r="B4" i="4"/>
  <c r="A9" i="7"/>
  <c r="A7" i="7"/>
  <c r="A9" i="6"/>
  <c r="A9" i="5"/>
  <c r="A7" i="5"/>
  <c r="B4" i="5"/>
  <c r="E39" i="9" l="1"/>
  <c r="E43" i="9" s="1"/>
  <c r="E46" i="9" s="1"/>
  <c r="D39" i="5"/>
  <c r="D43" i="5" s="1"/>
  <c r="D46" i="5" s="1"/>
  <c r="C39" i="6"/>
  <c r="C43" i="6" s="1"/>
  <c r="C46" i="6" s="1"/>
  <c r="D39" i="6"/>
  <c r="D43" i="6" s="1"/>
  <c r="D46" i="6" s="1"/>
  <c r="D37" i="1"/>
  <c r="C39" i="8"/>
  <c r="C43" i="8" s="1"/>
  <c r="C46" i="8" s="1"/>
  <c r="B39" i="8"/>
  <c r="B43" i="8" s="1"/>
  <c r="B46" i="8" s="1"/>
  <c r="C39" i="7"/>
  <c r="C43" i="7" s="1"/>
  <c r="C46" i="7" s="1"/>
  <c r="B39" i="7"/>
  <c r="B43" i="7" s="1"/>
  <c r="B46" i="7" s="1"/>
  <c r="E22" i="7"/>
  <c r="E39" i="7" s="1"/>
  <c r="E43" i="7" s="1"/>
  <c r="E46" i="7" s="1"/>
  <c r="B39" i="6"/>
  <c r="B43" i="6" s="1"/>
  <c r="B46" i="6" s="1"/>
  <c r="E39" i="6"/>
  <c r="E43" i="6" s="1"/>
  <c r="E46" i="6" s="1"/>
  <c r="B37" i="1"/>
  <c r="E30" i="1"/>
  <c r="E22" i="1"/>
  <c r="E39" i="5"/>
  <c r="E43" i="5" s="1"/>
  <c r="E46" i="5" s="1"/>
  <c r="E39" i="1"/>
  <c r="E34" i="1"/>
  <c r="E22" i="4"/>
  <c r="D24" i="1"/>
  <c r="D41" i="1" s="1"/>
  <c r="D45" i="1" s="1"/>
  <c r="D48" i="1" s="1"/>
  <c r="B24" i="1"/>
  <c r="E39" i="8"/>
  <c r="E43" i="8" s="1"/>
  <c r="E46" i="8" s="1"/>
  <c r="E20" i="1"/>
  <c r="E35" i="4"/>
  <c r="E39" i="4" s="1"/>
  <c r="E43" i="4" s="1"/>
  <c r="E46" i="4" s="1"/>
  <c r="C39" i="4"/>
  <c r="C43" i="4" s="1"/>
  <c r="C46" i="4" s="1"/>
  <c r="E36" i="1"/>
  <c r="C37" i="1"/>
  <c r="E24" i="1" l="1"/>
  <c r="B41" i="1"/>
  <c r="B45" i="1" s="1"/>
  <c r="B48" i="1" s="1"/>
  <c r="C41" i="1"/>
  <c r="E37" i="1"/>
  <c r="C45" i="1" l="1"/>
  <c r="C48" i="1" s="1"/>
  <c r="E48" i="1" s="1"/>
  <c r="E41" i="1"/>
  <c r="E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Parikka Heli (STM)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Parikka Heli (STM):</t>
        </r>
        <r>
          <rPr>
            <sz val="9"/>
            <color indexed="81"/>
            <rFont val="Tahoma"/>
            <family val="2"/>
          </rPr>
          <t xml:space="preserve">
Pilarin ja investoinnin numero lisättävä</t>
        </r>
      </text>
    </comment>
  </commentList>
</comments>
</file>

<file path=xl/sharedStrings.xml><?xml version="1.0" encoding="utf-8"?>
<sst xmlns="http://schemas.openxmlformats.org/spreadsheetml/2006/main" count="381" uniqueCount="93">
  <si>
    <t>HANKKEEN TALOUSARVIO</t>
  </si>
  <si>
    <t>Huom! Lomake vie automaattisesti päivämäärä ja hakijatiedot talousarvio-lomakkeelta osa-hankkeille</t>
  </si>
  <si>
    <t>Päivämäärä</t>
  </si>
  <si>
    <t>Tyhjä rivi</t>
  </si>
  <si>
    <t>HAKIJA JA HANKE</t>
  </si>
  <si>
    <t xml:space="preserve">Hakija </t>
  </si>
  <si>
    <t>Varsinais-Suomen hyvinvointialue</t>
  </si>
  <si>
    <t>Y-tunnus</t>
  </si>
  <si>
    <t>3221065-1</t>
  </si>
  <si>
    <t xml:space="preserve">Huom! Lomake noutaa automaattisesti osa-hankkeiden talousarviot yhteenvetolomakkeelle, kun osa-hankkeiden tiedot on viety lomakkeille (taulukot Pilari 3 investoinnit 1.2 ja1.3 sekä Pilari 4 investoinnit 1-4). </t>
  </si>
  <si>
    <t xml:space="preserve"> </t>
  </si>
  <si>
    <t>Hankkeen nimi</t>
  </si>
  <si>
    <t>Varsinais-Suomen kestävän kasvun hanke</t>
  </si>
  <si>
    <t>Vuosi 2023</t>
  </si>
  <si>
    <t>Vuosi 2024</t>
  </si>
  <si>
    <t>Vuosi 2025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</si>
  <si>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</si>
  <si>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</si>
  <si>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</si>
  <si>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</si>
  <si>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</si>
  <si>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</si>
  <si>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</si>
  <si>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</si>
  <si>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</si>
  <si>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</si>
  <si>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</si>
  <si>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</si>
  <si>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</si>
  <si>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</si>
  <si>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</si>
  <si>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</si>
  <si>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</si>
  <si>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</si>
  <si>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</si>
  <si>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</si>
  <si>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</si>
  <si>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</si>
  <si>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</si>
  <si>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</si>
  <si>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</si>
  <si>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</si>
  <si>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</si>
  <si>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</si>
  <si>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</si>
  <si>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Investoinnin numero</t>
  </si>
  <si>
    <t>Ostettavan palvelun sisältö</t>
  </si>
  <si>
    <t>Arvio kustannuksista euroina</t>
  </si>
  <si>
    <t>Perustelu hankinnan tarpeellisuudelle</t>
  </si>
  <si>
    <t>Pilari 3. IPS</t>
  </si>
  <si>
    <t>Henkilöstökoulutus</t>
  </si>
  <si>
    <t>Toimenpiteen osan toteuttaminen vaatii erityisosaamista, jota alueella ei ole.</t>
  </si>
  <si>
    <t>Pilari 4. Investoinnit 1- 4</t>
  </si>
  <si>
    <t>Viestinnän kulut</t>
  </si>
  <si>
    <t>Pilari 4. Investointi 1</t>
  </si>
  <si>
    <t>Työpaketti 1 ja 2: Nuorten ja lasten psykososiaalisten palveluiden vahvistaminen / Koulutus- ja menetelmäohjauskustannuksia</t>
  </si>
  <si>
    <t>Työpaketti 5: Sosiaali- ja terveydenhuollon ammattilaisten työnjaon ja tehtävärakenteiden alueellinen kehittäminen / Ostopalvelukumppani</t>
  </si>
  <si>
    <t>Pilari 4. Investointi 2</t>
  </si>
  <si>
    <t>Työpaketti 2: Alueellisen toimintamallin luominen asiakasohjaukseen / Mittarointi ja analyysien päivitykset sekä materiaalit, koulutukset ja jalkauttamisen tuki</t>
  </si>
  <si>
    <t>Työpaketti 3: Alueellisten hyte-palvelujen kehittäminen / Koulutukset ja ryhmäliikuntamalli</t>
  </si>
  <si>
    <t>Työpaketti 3: Alueellisten hyte-palvelujen kehittäminen / Digisovellus</t>
  </si>
  <si>
    <t>Pilari 4. Investointi 3</t>
  </si>
  <si>
    <t>Työpaketti 3: Vaikuttavuusperusteisuuden ja tiedolla johtamisen kehittäminen, Sosiaalityön pilotti / Mittareiden käyttöönotto</t>
  </si>
  <si>
    <t>Työpaketti 3: Vaikuttavuusperusteisuuden ja tiedolla johtamisen kehittäminen, Sepelvaltimopotilaan hoitokustannusten pilotti / Analysointiportaali ja ohjelmistolisenssit/työkalut</t>
  </si>
  <si>
    <t>Työpaketti 4: PROMIS / Käännöspalvelut, koulutus ja käyttäjälisenssimaksut, pilottilomakkeistot - rakentaminen ja käyttöönotto</t>
  </si>
  <si>
    <t>Työpaketti 4: PROMIS, Lapsi- ja harvinaissairauspotilaiden elämänlaadun…/ Tekniset toteutukset, pilottien arviointi</t>
  </si>
  <si>
    <t>Työpaketti 4: PROMIS, PROMIS-CAT/ Suunnittelu, toteutus ja käyttöönotto, ohjelmistolisenssit</t>
  </si>
  <si>
    <t>Pilari 4. Investointi 4</t>
  </si>
  <si>
    <t>1. Kansalaisten digitaaliset palvelut: Työpaketti 1: Kansalaisen sähköinen kokonaisasiointi ja omahoidon etäpalvelukokonaisuus / Palvelunohjausjärjestelmien käyttöönotto- ja mukautus, järjestelmäintegraatiot</t>
  </si>
  <si>
    <t>1. Kansalaisten digitaaliset palvelut: Työpaketti 2: Hyvinvoinnin ja terveyden edistämisen kansallisen palvelukonseptin digitaaliset ratkaisut / Järjestelmäintegraatiot ja -lisenssit</t>
  </si>
  <si>
    <t>1. Kansalaisten digitaaliset palvelut: Työpaketti 3: Itse- ja omahoitoa tukevien digitaalisten palvelusisältöjen ja -polkujen tekninen kehittäminen / Integraatiot ja ostot</t>
  </si>
  <si>
    <t xml:space="preserve">Pilari 4. Investointi 4 </t>
  </si>
  <si>
    <t>2. Ammattilaisten digitaaliset järjestelmät: Työpaketti 2: Palveluihin ohjaus / Ammattilaisen palveluohjauksen tuotantojärjestelmien käyttöönotto- ja mukautustyöt</t>
  </si>
  <si>
    <t>2. Ammattilaisten digitaaliset järjestelmät: Työpaketti 3: Mobiilikirjaus ja etäseuranta / Järjestelmäintegraatiot</t>
  </si>
  <si>
    <t>3. Johtamisen ratkaisut: Työpaketti 1: Yhtenäiset palveluohjauksen prosessiautomaatiojärjestelmät / Prosessiautomaatiojärjestelmät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</si>
  <si>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</si>
  <si>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</si>
  <si>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</si>
  <si>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Matkakustannukset</t>
  </si>
  <si>
    <t>Toimenpiteen toteuttamiseen osallistuvan henkilöstön matkakulut.</t>
  </si>
  <si>
    <t>Toimenpiteen toteuttamiseen osallistuvan henkilöstön työskentelyssä tarvittavat työtilat.</t>
  </si>
  <si>
    <t>Puhelin ja ICT -kulut</t>
  </si>
  <si>
    <t>Toimenpiteen toteuttamiseen osallistuvan henkilöstön työskentelyssä tarvittavat välineet ja -kulut.</t>
  </si>
  <si>
    <t>Pilari 3 Työkykyohjelman laajentaminen</t>
  </si>
  <si>
    <t>Huom! Lomake hakee automaattisesti päivämäärä ja hakijatiedot talousarvio-lomakkeelta</t>
  </si>
  <si>
    <t>Pilari 3 IPS - Sijoita ja valmenna kehittämishankkeen laajentaminen</t>
  </si>
  <si>
    <t>Huom! Lomake hakee automaattisesti päivämäärän ja hakijatiedot talousarvio-lomakkeelta</t>
  </si>
  <si>
    <t>Pilari 4 investointi 1. Edistetään hoitotakuun toteutumista (mukaan lukien mielenterveyspalvelut) sekä puretaan koronavirustilanteen aiheuttamaa sosiaali- ja terveydenhuolloin hoito-, kuntoutus- ja palveluvelkaa</t>
  </si>
  <si>
    <t>Pilari 4 investointi 2: Edistetään hoitotakuun toteutumista vahvistamalla ennaltaehkäisyä ja ongelmien varhaista tunnistamista</t>
  </si>
  <si>
    <t>Hakija</t>
  </si>
  <si>
    <t>Hankkeen (ja/tai osahankkeen) nimi</t>
  </si>
  <si>
    <t>Pilari 4 investointi 3: Vahvistetaan sosiaali- ja terveydenhuollon kustannusvaikuttavuutta tukevaa tietopohjaa ja vaikuttavuusperusteista ohjausta</t>
  </si>
  <si>
    <t>Pilari 4 investointi 4: Otetaan käyttöön hoitotakuuta edistävät palvelumuotoillut digitaaliset innovaatiot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</si>
</sst>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1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2"/>
      <name val="Helvetica"/>
    </font>
    <font>
      <b/>
      <sz val="9"/>
      <color rgb="FF2D06BA"/>
      <name val="Helvetica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0" fontId="1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0" fontId="9" fillId="0" borderId="8" xfId="0" applyFont="1" applyBorder="1"/>
    <xf numFmtId="14" fontId="0" fillId="0" borderId="8" xfId="0" applyNumberFormat="1" applyBorder="1"/>
    <xf numFmtId="3" fontId="6" fillId="0" borderId="8" xfId="0" applyNumberFormat="1" applyFont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8" fillId="2" borderId="9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>
      <alignment horizontal="right" vertical="top"/>
    </xf>
    <xf numFmtId="14" fontId="0" fillId="0" borderId="8" xfId="0" applyNumberFormat="1" applyBorder="1" applyProtection="1"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4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Protection="1">
      <protection locked="0"/>
    </xf>
    <xf numFmtId="3" fontId="0" fillId="0" borderId="0" xfId="0" applyNumberFormat="1"/>
    <xf numFmtId="3" fontId="18" fillId="2" borderId="8" xfId="0" applyNumberFormat="1" applyFont="1" applyFill="1" applyBorder="1" applyAlignment="1">
      <alignment horizontal="right" vertical="top"/>
    </xf>
    <xf numFmtId="3" fontId="19" fillId="2" borderId="9" xfId="0" applyNumberFormat="1" applyFont="1" applyFill="1" applyBorder="1" applyAlignment="1">
      <alignment horizontal="right" vertical="top"/>
    </xf>
    <xf numFmtId="164" fontId="0" fillId="0" borderId="8" xfId="1" applyNumberFormat="1" applyFont="1" applyBorder="1"/>
    <xf numFmtId="0" fontId="0" fillId="0" borderId="15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</cellXfs>
  <cellStyles count="2">
    <cellStyle name="Normaali" xfId="0" builtinId="0"/>
    <cellStyle name="Valuutta" xfId="1" builtinId="4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318557</xdr:colOff>
      <xdr:row>0</xdr:row>
      <xdr:rowOff>581025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0"/>
          <a:ext cx="188065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2279650</xdr:colOff>
      <xdr:row>0</xdr:row>
      <xdr:rowOff>603250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79649" cy="603250"/>
        </a:xfrm>
        <a:prstGeom prst="rect">
          <a:avLst/>
        </a:prstGeom>
      </xdr:spPr>
    </xdr:pic>
    <xdr:clientData/>
  </xdr:twoCellAnchor>
  <xdr:twoCellAnchor>
    <xdr:from>
      <xdr:col>0</xdr:col>
      <xdr:colOff>2463800</xdr:colOff>
      <xdr:row>0</xdr:row>
      <xdr:rowOff>88901</xdr:rowOff>
    </xdr:from>
    <xdr:to>
      <xdr:col>4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2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0</xdr:row>
      <xdr:rowOff>654050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00299" cy="654050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0</xdr:row>
      <xdr:rowOff>82551</xdr:rowOff>
    </xdr:from>
    <xdr:to>
      <xdr:col>2</xdr:col>
      <xdr:colOff>759431</xdr:colOff>
      <xdr:row>0</xdr:row>
      <xdr:rowOff>558801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8250" y="82551"/>
          <a:ext cx="1603981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133350</xdr:rowOff>
    </xdr:from>
    <xdr:to>
      <xdr:col>3</xdr:col>
      <xdr:colOff>585257</xdr:colOff>
      <xdr:row>0</xdr:row>
      <xdr:rowOff>714375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33350"/>
          <a:ext cx="1880657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>
    <xdr:from>
      <xdr:col>1</xdr:col>
      <xdr:colOff>368300</xdr:colOff>
      <xdr:row>0</xdr:row>
      <xdr:rowOff>152400</xdr:rowOff>
    </xdr:from>
    <xdr:to>
      <xdr:col>3</xdr:col>
      <xdr:colOff>572557</xdr:colOff>
      <xdr:row>0</xdr:row>
      <xdr:rowOff>733425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00" y="152400"/>
          <a:ext cx="1880657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95250</xdr:rowOff>
    </xdr:from>
    <xdr:to>
      <xdr:col>4</xdr:col>
      <xdr:colOff>4232</xdr:colOff>
      <xdr:row>0</xdr:row>
      <xdr:rowOff>676275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2725" y="95250"/>
          <a:ext cx="1880657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0</xdr:row>
      <xdr:rowOff>66675</xdr:rowOff>
    </xdr:from>
    <xdr:to>
      <xdr:col>3</xdr:col>
      <xdr:colOff>451907</xdr:colOff>
      <xdr:row>0</xdr:row>
      <xdr:rowOff>647700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9850" y="66675"/>
          <a:ext cx="1880657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lveluostot" displayName="Palveluostot" ref="B3:D21" totalsRowShown="0" headerRowDxfId="13" headerRowBorderDxfId="12" tableBorderDxfId="11" totalsRowBorderDxfId="10">
  <autoFilter ref="B3:D2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Ostettavan palvelun sisältö" dataDxfId="9"/>
    <tableColumn id="2" xr3:uid="{00000000-0010-0000-0000-000002000000}" name="Arvio kustannuksista euroina" dataDxfId="8"/>
    <tableColumn id="3" xr3:uid="{00000000-0010-0000-0000-000003000000}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uutSuuretKuluerät" displayName="MuutSuuretKuluerät" ref="B23:D33" totalsRowShown="0" headerRowDxfId="6" headerRowBorderDxfId="5" tableBorderDxfId="4" totalsRowBorderDxfId="3">
  <autoFilter ref="B23:D33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Kulun nimi / sisältö" dataDxfId="2"/>
    <tableColumn id="2" xr3:uid="{00000000-0010-0000-0100-000002000000}" name="Arvio kustannuksista euroina" dataDxfId="1"/>
    <tableColumn id="3" xr3:uid="{00000000-0010-0000-0100-000003000000}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zoomScaleNormal="100" workbookViewId="0">
      <selection activeCell="A13" sqref="A13:E13"/>
    </sheetView>
  </sheetViews>
  <sheetFormatPr defaultColWidth="8.6640625" defaultRowHeight="13.2" x14ac:dyDescent="0.25"/>
  <cols>
    <col min="1" max="1" width="35.44140625" customWidth="1"/>
    <col min="2" max="5" width="12.5546875" customWidth="1"/>
  </cols>
  <sheetData>
    <row r="1" spans="1:7" ht="50.7" customHeight="1" x14ac:dyDescent="0.25">
      <c r="A1" s="87"/>
      <c r="B1" s="87"/>
      <c r="C1" s="87"/>
      <c r="D1" s="87"/>
      <c r="E1" s="87"/>
      <c r="F1" s="87"/>
    </row>
    <row r="2" spans="1:7" ht="23.1" customHeight="1" x14ac:dyDescent="0.25">
      <c r="A2" s="22" t="s">
        <v>0</v>
      </c>
      <c r="B2" s="22"/>
      <c r="C2" s="22"/>
      <c r="D2" s="22"/>
    </row>
    <row r="3" spans="1:7" ht="23.1" customHeight="1" x14ac:dyDescent="0.25">
      <c r="A3" s="81" t="s">
        <v>1</v>
      </c>
      <c r="B3" s="82"/>
      <c r="C3" s="63"/>
      <c r="D3" s="63"/>
    </row>
    <row r="4" spans="1:7" ht="14.7" customHeight="1" x14ac:dyDescent="0.25">
      <c r="A4" s="21" t="s">
        <v>2</v>
      </c>
      <c r="B4" s="59">
        <v>44839</v>
      </c>
      <c r="C4" s="65"/>
      <c r="D4" s="65"/>
    </row>
    <row r="5" spans="1:7" ht="11.7" customHeight="1" x14ac:dyDescent="0.25">
      <c r="A5" s="23" t="s">
        <v>3</v>
      </c>
    </row>
    <row r="6" spans="1:7" ht="12.75" customHeight="1" x14ac:dyDescent="0.25">
      <c r="A6" s="1" t="s">
        <v>4</v>
      </c>
      <c r="B6" s="2"/>
      <c r="C6" s="2"/>
      <c r="D6" s="2"/>
      <c r="E6" s="2"/>
    </row>
    <row r="7" spans="1:7" ht="12.75" customHeight="1" x14ac:dyDescent="0.25">
      <c r="A7" s="3" t="s">
        <v>5</v>
      </c>
      <c r="B7" s="4"/>
      <c r="C7" s="4"/>
      <c r="D7" s="4"/>
      <c r="E7" s="5"/>
    </row>
    <row r="8" spans="1:7" ht="12.75" customHeight="1" x14ac:dyDescent="0.25">
      <c r="A8" s="78" t="s">
        <v>6</v>
      </c>
      <c r="B8" s="79"/>
      <c r="C8" s="79"/>
      <c r="D8" s="79"/>
      <c r="E8" s="80"/>
    </row>
    <row r="9" spans="1:7" ht="12.75" customHeight="1" x14ac:dyDescent="0.25">
      <c r="A9" s="6" t="s">
        <v>7</v>
      </c>
      <c r="B9" s="34"/>
      <c r="C9" s="34"/>
      <c r="D9" s="34"/>
      <c r="E9" s="7"/>
    </row>
    <row r="10" spans="1:7" ht="12.75" customHeight="1" x14ac:dyDescent="0.25">
      <c r="A10" s="78" t="s">
        <v>8</v>
      </c>
      <c r="B10" s="79"/>
      <c r="C10" s="79"/>
      <c r="D10" s="79"/>
      <c r="E10" s="80"/>
    </row>
    <row r="11" spans="1:7" ht="35.700000000000003" customHeight="1" x14ac:dyDescent="0.25">
      <c r="A11" s="83" t="s">
        <v>9</v>
      </c>
      <c r="B11" s="83"/>
      <c r="C11" s="83"/>
      <c r="D11" s="83"/>
      <c r="E11" s="84"/>
      <c r="G11" t="s">
        <v>10</v>
      </c>
    </row>
    <row r="12" spans="1:7" x14ac:dyDescent="0.25">
      <c r="A12" s="85" t="s">
        <v>11</v>
      </c>
      <c r="B12" s="86"/>
      <c r="C12" s="86"/>
      <c r="D12" s="86"/>
      <c r="E12" s="86"/>
    </row>
    <row r="13" spans="1:7" ht="20.7" customHeight="1" x14ac:dyDescent="0.25">
      <c r="A13" s="88" t="s">
        <v>12</v>
      </c>
      <c r="B13" s="89"/>
      <c r="C13" s="89"/>
      <c r="D13" s="89"/>
      <c r="E13" s="89"/>
    </row>
    <row r="14" spans="1:7" x14ac:dyDescent="0.25">
      <c r="A14" s="62"/>
      <c r="B14" s="8" t="s">
        <v>13</v>
      </c>
      <c r="C14" s="8" t="s">
        <v>14</v>
      </c>
      <c r="D14" s="8" t="s">
        <v>15</v>
      </c>
      <c r="E14" s="8" t="s">
        <v>16</v>
      </c>
    </row>
    <row r="15" spans="1:7" ht="13.5" customHeight="1" x14ac:dyDescent="0.25">
      <c r="A15" s="9" t="s">
        <v>17</v>
      </c>
      <c r="B15" s="37">
        <f>'Pilari 3 Työkykyohjelma'!B13+'Pilari 3 IPS'!B13+'Pilari 4 investointi 1'!B13+'Pilari 4 investointi 2'!B13+'Pilari 4 investointi 3'!B13+'Pilari 4 investointi 4'!B13</f>
        <v>4305323</v>
      </c>
      <c r="C15" s="37">
        <f>'Pilari 3 Työkykyohjelma'!C13+'Pilari 3 IPS'!C13+'Pilari 4 investointi 1'!C13+'Pilari 4 investointi 2'!C13+'Pilari 4 investointi 3'!C13+'Pilari 4 investointi 4'!C13</f>
        <v>8345225</v>
      </c>
      <c r="D15" s="37">
        <f>'Pilari 3 Työkykyohjelma'!D13+'Pilari 3 IPS'!D13+'Pilari 4 investointi 1'!D13+'Pilari 4 investointi 2'!D13+'Pilari 4 investointi 3'!D13+'Pilari 4 investointi 4'!D13</f>
        <v>6997393</v>
      </c>
      <c r="E15" s="67">
        <f>SUM(B15:D15)</f>
        <v>19647941</v>
      </c>
    </row>
    <row r="16" spans="1:7" ht="13.5" customHeight="1" x14ac:dyDescent="0.25">
      <c r="A16" s="96" t="s">
        <v>3</v>
      </c>
      <c r="B16" s="96"/>
      <c r="C16" s="96"/>
      <c r="D16" s="96"/>
      <c r="E16" s="96"/>
    </row>
    <row r="17" spans="1:5" ht="13.5" customHeight="1" x14ac:dyDescent="0.25">
      <c r="A17" s="9" t="s">
        <v>18</v>
      </c>
      <c r="B17" s="37">
        <f>'Pilari 3 Työkykyohjelma'!B15+'Pilari 3 IPS'!B15+'Pilari 4 investointi 1'!B15+'Pilari 4 investointi 2'!B15+'Pilari 4 investointi 3'!B15+'Pilari 4 investointi 4'!B15</f>
        <v>0</v>
      </c>
      <c r="C17" s="37">
        <f>'Pilari 3 Työkykyohjelma'!C15+'Pilari 3 IPS'!C15+'Pilari 4 investointi 1'!C15+'Pilari 4 investointi 2'!C15+'Pilari 4 investointi 3'!C15+'Pilari 4 investointi 4'!C15</f>
        <v>0</v>
      </c>
      <c r="D17" s="37">
        <f>'Pilari 3 Työkykyohjelma'!D15+'Pilari 3 IPS'!D15+'Pilari 4 investointi 1'!D15+'Pilari 4 investointi 2'!D15+'Pilari 4 investointi 3'!D15+'Pilari 4 investointi 4'!D15</f>
        <v>0</v>
      </c>
      <c r="E17" s="67">
        <f>SUM(B17:D17)</f>
        <v>0</v>
      </c>
    </row>
    <row r="18" spans="1:5" ht="13.5" customHeight="1" x14ac:dyDescent="0.25">
      <c r="A18" s="97"/>
      <c r="B18" s="98"/>
      <c r="C18" s="98"/>
      <c r="D18" s="98"/>
      <c r="E18" s="99"/>
    </row>
    <row r="19" spans="1:5" ht="13.5" customHeight="1" x14ac:dyDescent="0.25">
      <c r="A19" s="93" t="s">
        <v>19</v>
      </c>
      <c r="B19" s="94"/>
      <c r="C19" s="94"/>
      <c r="D19" s="94"/>
      <c r="E19" s="95"/>
    </row>
    <row r="20" spans="1:5" ht="13.5" customHeight="1" x14ac:dyDescent="0.25">
      <c r="A20" s="12" t="s">
        <v>20</v>
      </c>
      <c r="B20" s="37">
        <f>'Pilari 3 Työkykyohjelma'!B18+'Pilari 3 IPS'!B18+'Pilari 4 investointi 1'!B18+'Pilari 4 investointi 2'!B18+'Pilari 4 investointi 3'!B18+'Pilari 4 investointi 4'!B18</f>
        <v>1214000</v>
      </c>
      <c r="C20" s="37">
        <f>'Pilari 3 Työkykyohjelma'!C18+'Pilari 3 IPS'!C18+'Pilari 4 investointi 1'!C18+'Pilari 4 investointi 2'!C18+'Pilari 4 investointi 3'!C18+'Pilari 4 investointi 4'!C18</f>
        <v>1101000</v>
      </c>
      <c r="D20" s="37">
        <f>'Pilari 3 Työkykyohjelma'!D18+'Pilari 3 IPS'!D18+'Pilari 4 investointi 1'!D18+'Pilari 4 investointi 2'!D18+'Pilari 4 investointi 3'!D18+'Pilari 4 investointi 4'!D18</f>
        <v>1005000</v>
      </c>
      <c r="E20" s="58">
        <f>SUM(B20:D20)</f>
        <v>3320000</v>
      </c>
    </row>
    <row r="21" spans="1:5" ht="13.5" customHeight="1" x14ac:dyDescent="0.25">
      <c r="A21" s="12" t="s">
        <v>21</v>
      </c>
      <c r="B21" s="37">
        <f>'Pilari 3 Työkykyohjelma'!B19+'Pilari 3 IPS'!B19+'Pilari 4 investointi 1'!B19+'Pilari 4 investointi 2'!B19+'Pilari 4 investointi 3'!B19+'Pilari 4 investointi 4'!B19</f>
        <v>0</v>
      </c>
      <c r="C21" s="37">
        <f>'Pilari 3 Työkykyohjelma'!C19+'Pilari 3 IPS'!C19+'Pilari 4 investointi 1'!C19+'Pilari 4 investointi 2'!C19+'Pilari 4 investointi 3'!C19+'Pilari 4 investointi 4'!C19</f>
        <v>0</v>
      </c>
      <c r="D21" s="37">
        <f>'Pilari 3 Työkykyohjelma'!D19+'Pilari 3 IPS'!D19+'Pilari 4 investointi 1'!D19+'Pilari 4 investointi 2'!D19+'Pilari 4 investointi 3'!D19+'Pilari 4 investointi 4'!D19</f>
        <v>0</v>
      </c>
      <c r="E21" s="58">
        <f t="shared" ref="E21:E23" si="0">SUM(B21:D21)</f>
        <v>0</v>
      </c>
    </row>
    <row r="22" spans="1:5" x14ac:dyDescent="0.25">
      <c r="A22" s="10" t="s">
        <v>22</v>
      </c>
      <c r="B22" s="37">
        <f>'Pilari 3 Työkykyohjelma'!B20+'Pilari 3 IPS'!B20+'Pilari 4 investointi 1'!B20+'Pilari 4 investointi 2'!B20+'Pilari 4 investointi 3'!B20+'Pilari 4 investointi 4'!B20</f>
        <v>20000</v>
      </c>
      <c r="C22" s="37">
        <f>'Pilari 3 Työkykyohjelma'!C20+'Pilari 3 IPS'!C20+'Pilari 4 investointi 1'!C20+'Pilari 4 investointi 2'!C20+'Pilari 4 investointi 3'!C20+'Pilari 4 investointi 4'!C20</f>
        <v>20000</v>
      </c>
      <c r="D22" s="37">
        <f>'Pilari 3 Työkykyohjelma'!D20+'Pilari 3 IPS'!D20+'Pilari 4 investointi 1'!D20+'Pilari 4 investointi 2'!D20+'Pilari 4 investointi 3'!D20+'Pilari 4 investointi 4'!D20</f>
        <v>20000</v>
      </c>
      <c r="E22" s="58">
        <f t="shared" si="0"/>
        <v>60000</v>
      </c>
    </row>
    <row r="23" spans="1:5" x14ac:dyDescent="0.25">
      <c r="A23" s="10" t="s">
        <v>23</v>
      </c>
      <c r="B23" s="37">
        <f>'Pilari 3 Työkykyohjelma'!B21+'Pilari 3 IPS'!B21+'Pilari 4 investointi 1'!B21+'Pilari 4 investointi 2'!B21+'Pilari 4 investointi 3'!B21+'Pilari 4 investointi 4'!B21</f>
        <v>0</v>
      </c>
      <c r="C23" s="37">
        <f>'Pilari 3 Työkykyohjelma'!C21+'Pilari 3 IPS'!C21+'Pilari 4 investointi 1'!C21+'Pilari 4 investointi 2'!C21+'Pilari 4 investointi 3'!C21+'Pilari 4 investointi 4'!C21</f>
        <v>0</v>
      </c>
      <c r="D23" s="37">
        <f>'Pilari 3 Työkykyohjelma'!D21+'Pilari 3 IPS'!D21+'Pilari 4 investointi 1'!D21+'Pilari 4 investointi 2'!D21+'Pilari 4 investointi 3'!D21+'Pilari 4 investointi 4'!D21</f>
        <v>0</v>
      </c>
      <c r="E23" s="58">
        <f t="shared" si="0"/>
        <v>0</v>
      </c>
    </row>
    <row r="24" spans="1:5" x14ac:dyDescent="0.25">
      <c r="A24" s="11" t="s">
        <v>24</v>
      </c>
      <c r="B24" s="38">
        <f>SUM(B20:B23)</f>
        <v>1234000</v>
      </c>
      <c r="C24" s="38">
        <f t="shared" ref="C24:D24" si="1">SUM(C20:C23)</f>
        <v>1121000</v>
      </c>
      <c r="D24" s="38">
        <f t="shared" si="1"/>
        <v>1025000</v>
      </c>
      <c r="E24" s="67">
        <f>SUM(B24:D24)</f>
        <v>3380000</v>
      </c>
    </row>
    <row r="25" spans="1:5" x14ac:dyDescent="0.25">
      <c r="A25" s="106" t="s">
        <v>3</v>
      </c>
      <c r="B25" s="107"/>
      <c r="C25" s="107"/>
      <c r="D25" s="107"/>
      <c r="E25" s="108"/>
    </row>
    <row r="26" spans="1:5" ht="13.5" customHeight="1" x14ac:dyDescent="0.25">
      <c r="A26" s="9" t="s">
        <v>25</v>
      </c>
      <c r="B26" s="37">
        <f>'Pilari 3 Työkykyohjelma'!B24+'Pilari 3 IPS'!B24+'Pilari 4 investointi 1'!B24+'Pilari 4 investointi 2'!B24+'Pilari 4 investointi 3'!B24+'Pilari 4 investointi 4'!B24</f>
        <v>51000</v>
      </c>
      <c r="C26" s="37">
        <f>'Pilari 3 Työkykyohjelma'!C24+'Pilari 3 IPS'!C24+'Pilari 4 investointi 1'!C24+'Pilari 4 investointi 2'!C24+'Pilari 4 investointi 3'!C24+'Pilari 4 investointi 4'!C24</f>
        <v>61750</v>
      </c>
      <c r="D26" s="37">
        <f>'Pilari 3 Työkykyohjelma'!D24+'Pilari 3 IPS'!D24+'Pilari 4 investointi 1'!D24+'Pilari 4 investointi 2'!D24+'Pilari 4 investointi 3'!D24+'Pilari 4 investointi 4'!D24</f>
        <v>36750</v>
      </c>
      <c r="E26" s="67">
        <f t="shared" ref="E26" si="2">SUM(B26:D26)</f>
        <v>149500</v>
      </c>
    </row>
    <row r="27" spans="1:5" ht="13.5" customHeight="1" x14ac:dyDescent="0.25">
      <c r="A27" s="106" t="s">
        <v>3</v>
      </c>
      <c r="B27" s="107"/>
      <c r="C27" s="107"/>
      <c r="D27" s="107"/>
      <c r="E27" s="108"/>
    </row>
    <row r="28" spans="1:5" ht="13.5" customHeight="1" x14ac:dyDescent="0.25">
      <c r="A28" s="9" t="s">
        <v>26</v>
      </c>
      <c r="B28" s="37">
        <f>'Pilari 3 Työkykyohjelma'!B26+'Pilari 3 IPS'!B26+'Pilari 4 investointi 1'!B26+'Pilari 4 investointi 2'!B26+'Pilari 4 investointi 3'!B26+'Pilari 4 investointi 4'!B26</f>
        <v>8000</v>
      </c>
      <c r="C28" s="37">
        <f>'Pilari 3 Työkykyohjelma'!C26+'Pilari 3 IPS'!C26+'Pilari 4 investointi 1'!C26+'Pilari 4 investointi 2'!C26+'Pilari 4 investointi 3'!C26+'Pilari 4 investointi 4'!C26</f>
        <v>3001</v>
      </c>
      <c r="D28" s="37">
        <f>'Pilari 3 Työkykyohjelma'!D26+'Pilari 3 IPS'!D26+'Pilari 4 investointi 1'!D26+'Pilari 4 investointi 2'!D26+'Pilari 4 investointi 3'!D26+'Pilari 4 investointi 4'!D26</f>
        <v>3001</v>
      </c>
      <c r="E28" s="67">
        <f t="shared" ref="E28" si="3">SUM(B28:D28)</f>
        <v>14002</v>
      </c>
    </row>
    <row r="29" spans="1:5" ht="13.5" customHeight="1" x14ac:dyDescent="0.25">
      <c r="A29" s="100" t="s">
        <v>3</v>
      </c>
      <c r="B29" s="101"/>
      <c r="C29" s="101"/>
      <c r="D29" s="101"/>
      <c r="E29" s="102"/>
    </row>
    <row r="30" spans="1:5" ht="13.5" customHeight="1" x14ac:dyDescent="0.25">
      <c r="A30" s="9" t="s">
        <v>27</v>
      </c>
      <c r="B30" s="37">
        <f>'Pilari 3 Työkykyohjelma'!B28+'Pilari 3 IPS'!B28+'Pilari 4 investointi 1'!B28+'Pilari 4 investointi 2'!B28+'Pilari 4 investointi 3'!B28+'Pilari 4 investointi 4'!B28</f>
        <v>73518</v>
      </c>
      <c r="C30" s="37">
        <f>'Pilari 3 Työkykyohjelma'!C28+'Pilari 3 IPS'!C28+'Pilari 4 investointi 1'!C28+'Pilari 4 investointi 2'!C28+'Pilari 4 investointi 3'!C28+'Pilari 4 investointi 4'!C28</f>
        <v>147751</v>
      </c>
      <c r="D30" s="37">
        <f>'Pilari 3 Työkykyohjelma'!D28+'Pilari 3 IPS'!D28+'Pilari 4 investointi 1'!D28+'Pilari 4 investointi 2'!D28+'Pilari 4 investointi 3'!D28+'Pilari 4 investointi 4'!D28</f>
        <v>147751</v>
      </c>
      <c r="E30" s="67">
        <f t="shared" ref="E30" si="4">SUM(B30:D30)</f>
        <v>369020</v>
      </c>
    </row>
    <row r="31" spans="1:5" ht="13.5" customHeight="1" x14ac:dyDescent="0.25">
      <c r="A31" s="100" t="s">
        <v>3</v>
      </c>
      <c r="B31" s="101"/>
      <c r="C31" s="101"/>
      <c r="D31" s="101"/>
      <c r="E31" s="102"/>
    </row>
    <row r="32" spans="1:5" ht="13.5" customHeight="1" x14ac:dyDescent="0.25">
      <c r="A32" s="93" t="s">
        <v>28</v>
      </c>
      <c r="B32" s="94"/>
      <c r="C32" s="94"/>
      <c r="D32" s="94"/>
      <c r="E32" s="95"/>
    </row>
    <row r="33" spans="1:5" ht="13.5" customHeight="1" x14ac:dyDescent="0.25">
      <c r="A33" s="10" t="s">
        <v>29</v>
      </c>
      <c r="B33" s="37">
        <f>'Pilari 3 Työkykyohjelma'!B31+'Pilari 3 IPS'!B31+'Pilari 4 investointi 1'!B31+'Pilari 4 investointi 2'!B31+'Pilari 4 investointi 3'!B31+'Pilari 4 investointi 4'!B31</f>
        <v>251667</v>
      </c>
      <c r="C33" s="37">
        <f>'Pilari 3 Työkykyohjelma'!C31+'Pilari 3 IPS'!C31+'Pilari 4 investointi 1'!C31+'Pilari 4 investointi 2'!C31+'Pilari 4 investointi 3'!C31+'Pilari 4 investointi 4'!C31</f>
        <v>536667</v>
      </c>
      <c r="D33" s="37">
        <f>'Pilari 3 Työkykyohjelma'!D31+'Pilari 3 IPS'!D31+'Pilari 4 investointi 1'!D31+'Pilari 4 investointi 2'!D31+'Pilari 4 investointi 3'!D31+'Pilari 4 investointi 4'!D31</f>
        <v>419667</v>
      </c>
      <c r="E33" s="58">
        <f t="shared" ref="E33:E48" si="5">SUM(B33:D33)</f>
        <v>1208001</v>
      </c>
    </row>
    <row r="34" spans="1:5" ht="13.5" customHeight="1" x14ac:dyDescent="0.25">
      <c r="A34" s="10" t="s">
        <v>30</v>
      </c>
      <c r="B34" s="37">
        <f>'Pilari 3 Työkykyohjelma'!B32+'Pilari 3 IPS'!B32+'Pilari 4 investointi 1'!B32+'Pilari 4 investointi 2'!B32+'Pilari 4 investointi 3'!B32+'Pilari 4 investointi 4'!B32</f>
        <v>22080</v>
      </c>
      <c r="C34" s="37">
        <f>'Pilari 3 Työkykyohjelma'!C32+'Pilari 3 IPS'!C32+'Pilari 4 investointi 1'!C32+'Pilari 4 investointi 2'!C32+'Pilari 4 investointi 3'!C32+'Pilari 4 investointi 4'!C32</f>
        <v>56680</v>
      </c>
      <c r="D34" s="37">
        <f>'Pilari 3 Työkykyohjelma'!D32+'Pilari 3 IPS'!D32+'Pilari 4 investointi 1'!D32+'Pilari 4 investointi 2'!D32+'Pilari 4 investointi 3'!D32+'Pilari 4 investointi 4'!D32</f>
        <v>56680</v>
      </c>
      <c r="E34" s="58">
        <f t="shared" si="5"/>
        <v>135440</v>
      </c>
    </row>
    <row r="35" spans="1:5" ht="13.5" customHeight="1" x14ac:dyDescent="0.25">
      <c r="A35" s="10" t="s">
        <v>31</v>
      </c>
      <c r="B35" s="37">
        <f>'Pilari 3 Työkykyohjelma'!B33+'Pilari 3 IPS'!B33+'Pilari 4 investointi 1'!B33+'Pilari 4 investointi 2'!B33+'Pilari 4 investointi 3'!B33+'Pilari 4 investointi 4'!B33</f>
        <v>0</v>
      </c>
      <c r="C35" s="37">
        <f>'Pilari 3 Työkykyohjelma'!C33+'Pilari 3 IPS'!C33+'Pilari 4 investointi 1'!C33+'Pilari 4 investointi 2'!C33+'Pilari 4 investointi 3'!C33+'Pilari 4 investointi 4'!C33</f>
        <v>0</v>
      </c>
      <c r="D35" s="37">
        <f>'Pilari 3 Työkykyohjelma'!D33+'Pilari 3 IPS'!D33+'Pilari 4 investointi 1'!D33+'Pilari 4 investointi 2'!D33+'Pilari 4 investointi 3'!D33+'Pilari 4 investointi 4'!D33</f>
        <v>0</v>
      </c>
      <c r="E35" s="58">
        <f t="shared" si="5"/>
        <v>0</v>
      </c>
    </row>
    <row r="36" spans="1:5" ht="13.5" customHeight="1" x14ac:dyDescent="0.25">
      <c r="A36" s="10" t="s">
        <v>32</v>
      </c>
      <c r="B36" s="37">
        <f>'Pilari 3 Työkykyohjelma'!B34+'Pilari 3 IPS'!B34+'Pilari 4 investointi 1'!B34+'Pilari 4 investointi 2'!B34+'Pilari 4 investointi 3'!B34+'Pilari 4 investointi 4'!B34</f>
        <v>0</v>
      </c>
      <c r="C36" s="37">
        <f>'Pilari 3 Työkykyohjelma'!C34+'Pilari 3 IPS'!C34+'Pilari 4 investointi 1'!C34+'Pilari 4 investointi 2'!C34+'Pilari 4 investointi 3'!C34+'Pilari 4 investointi 4'!C34</f>
        <v>0</v>
      </c>
      <c r="D36" s="37">
        <f>'Pilari 3 Työkykyohjelma'!D34+'Pilari 3 IPS'!D34+'Pilari 4 investointi 1'!D34+'Pilari 4 investointi 2'!D34+'Pilari 4 investointi 3'!D34+'Pilari 4 investointi 4'!D34</f>
        <v>0</v>
      </c>
      <c r="E36" s="58">
        <f t="shared" si="5"/>
        <v>0</v>
      </c>
    </row>
    <row r="37" spans="1:5" ht="12.75" customHeight="1" x14ac:dyDescent="0.25">
      <c r="A37" s="9" t="s">
        <v>33</v>
      </c>
      <c r="B37" s="38">
        <f>SUM(B33:B36)</f>
        <v>273747</v>
      </c>
      <c r="C37" s="38">
        <f>SUM(C33:C36)</f>
        <v>593347</v>
      </c>
      <c r="D37" s="38">
        <f>SUM(D33:D36)</f>
        <v>476347</v>
      </c>
      <c r="E37" s="67">
        <f t="shared" si="5"/>
        <v>1343441</v>
      </c>
    </row>
    <row r="38" spans="1:5" ht="13.5" customHeight="1" x14ac:dyDescent="0.25">
      <c r="A38" s="100" t="s">
        <v>3</v>
      </c>
      <c r="B38" s="101"/>
      <c r="C38" s="101"/>
      <c r="D38" s="101"/>
      <c r="E38" s="102"/>
    </row>
    <row r="39" spans="1:5" ht="27" customHeight="1" x14ac:dyDescent="0.25">
      <c r="A39" s="9" t="s">
        <v>34</v>
      </c>
      <c r="B39" s="37">
        <f>'Pilari 3 Työkykyohjelma'!B37+'Pilari 3 IPS'!B37+'Pilari 4 investointi 1'!B37+'Pilari 4 investointi 2'!B37+'Pilari 4 investointi 3'!B37+'Pilari 4 investointi 4'!B37</f>
        <v>621390</v>
      </c>
      <c r="C39" s="37">
        <f>'Pilari 3 Työkykyohjelma'!C37+'Pilari 3 IPS'!C37+'Pilari 4 investointi 1'!C37+'Pilari 4 investointi 2'!C37+'Pilari 4 investointi 3'!C37+'Pilari 4 investointi 4'!C37</f>
        <v>165000</v>
      </c>
      <c r="D39" s="37">
        <f>'Pilari 3 Työkykyohjelma'!D37+'Pilari 3 IPS'!D37+'Pilari 4 investointi 1'!D37+'Pilari 4 investointi 2'!D37+'Pilari 4 investointi 3'!D37+'Pilari 4 investointi 4'!D37</f>
        <v>55000</v>
      </c>
      <c r="E39" s="67">
        <f t="shared" si="5"/>
        <v>841390</v>
      </c>
    </row>
    <row r="40" spans="1:5" ht="13.8" thickBot="1" x14ac:dyDescent="0.3">
      <c r="A40" s="103"/>
      <c r="B40" s="104"/>
      <c r="C40" s="104"/>
      <c r="D40" s="104"/>
      <c r="E40" s="105"/>
    </row>
    <row r="41" spans="1:5" ht="13.5" customHeight="1" thickTop="1" thickBot="1" x14ac:dyDescent="0.3">
      <c r="A41" s="13" t="s">
        <v>35</v>
      </c>
      <c r="B41" s="39">
        <f>SUM(B15,B17,B24,B26,B28,B30,B37,B39)</f>
        <v>6566978</v>
      </c>
      <c r="C41" s="39">
        <f>SUM(C15,C17,C24,C26,C28,C30,C37,C39)</f>
        <v>10437074</v>
      </c>
      <c r="D41" s="39">
        <f t="shared" ref="D41" si="6">SUM(D15,D17,D24,D26,D28,D30,D37,D39)</f>
        <v>8741242</v>
      </c>
      <c r="E41" s="67">
        <f t="shared" si="5"/>
        <v>25745294</v>
      </c>
    </row>
    <row r="42" spans="1:5" ht="13.5" customHeight="1" thickTop="1" x14ac:dyDescent="0.25">
      <c r="A42" s="90" t="s">
        <v>3</v>
      </c>
      <c r="B42" s="91"/>
      <c r="C42" s="91"/>
      <c r="D42" s="91"/>
      <c r="E42" s="92"/>
    </row>
    <row r="43" spans="1:5" ht="27" customHeight="1" x14ac:dyDescent="0.25">
      <c r="A43" s="9" t="s">
        <v>36</v>
      </c>
      <c r="B43" s="37">
        <f>'Pilari 3 Työkykyohjelma'!B41+'Pilari 3 IPS'!B41+'Pilari 4 investointi 1'!B41+'Pilari 4 investointi 2'!B41+'Pilari 4 investointi 3'!B41+'Pilari 4 investointi 4'!B41</f>
        <v>0</v>
      </c>
      <c r="C43" s="37">
        <f>'Pilari 3 Työkykyohjelma'!C41+'Pilari 3 IPS'!C41+'Pilari 4 investointi 1'!C41+'Pilari 4 investointi 2'!C41+'Pilari 4 investointi 3'!C41+'Pilari 4 investointi 4'!C41</f>
        <v>0</v>
      </c>
      <c r="D43" s="37">
        <f>'Pilari 3 Työkykyohjelma'!D41+'Pilari 3 IPS'!D41+'Pilari 4 investointi 1'!D41+'Pilari 4 investointi 2'!D41+'Pilari 4 investointi 3'!D41+'Pilari 4 investointi 4'!D41</f>
        <v>0</v>
      </c>
      <c r="E43" s="67">
        <f t="shared" si="5"/>
        <v>0</v>
      </c>
    </row>
    <row r="44" spans="1:5" ht="13.5" customHeight="1" thickBot="1" x14ac:dyDescent="0.3">
      <c r="A44" s="14" t="s">
        <v>37</v>
      </c>
      <c r="B44" s="37">
        <f>'Pilari 3 Työkykyohjelma'!B42+'Pilari 3 IPS'!B42+'Pilari 4 investointi 1'!B42+'Pilari 4 investointi 2'!B42+'Pilari 4 investointi 3'!B42+'Pilari 4 investointi 4'!B42</f>
        <v>0</v>
      </c>
      <c r="C44" s="37">
        <f>'Pilari 3 Työkykyohjelma'!C42+'Pilari 3 IPS'!C42+'Pilari 4 investointi 1'!C42+'Pilari 4 investointi 2'!C42+'Pilari 4 investointi 3'!C42+'Pilari 4 investointi 4'!C42</f>
        <v>0</v>
      </c>
      <c r="D44" s="37">
        <f>'Pilari 3 Työkykyohjelma'!D42+'Pilari 3 IPS'!D42+'Pilari 4 investointi 1'!D42+'Pilari 4 investointi 2'!D42+'Pilari 4 investointi 3'!D42+'Pilari 4 investointi 4'!D42</f>
        <v>0</v>
      </c>
      <c r="E44" s="67">
        <f t="shared" si="5"/>
        <v>0</v>
      </c>
    </row>
    <row r="45" spans="1:5" ht="24.75" customHeight="1" thickTop="1" thickBot="1" x14ac:dyDescent="0.3">
      <c r="A45" s="15" t="s">
        <v>38</v>
      </c>
      <c r="B45" s="40">
        <f>(B41-B43-B44)</f>
        <v>6566978</v>
      </c>
      <c r="C45" s="40">
        <f t="shared" ref="C45:D45" si="7">(C41-C43-C44)</f>
        <v>10437074</v>
      </c>
      <c r="D45" s="40">
        <f t="shared" si="7"/>
        <v>8741242</v>
      </c>
      <c r="E45" s="68">
        <f>E41-E43-E44</f>
        <v>25745294</v>
      </c>
    </row>
    <row r="46" spans="1:5" ht="13.5" customHeight="1" thickTop="1" x14ac:dyDescent="0.25">
      <c r="A46" s="16" t="s">
        <v>39</v>
      </c>
      <c r="B46" s="37">
        <f>'Pilari 3 Työkykyohjelma'!B44+'Pilari 3 IPS'!B44+'Pilari 4 investointi 1'!B44+'Pilari 4 investointi 2'!B44+'Pilari 4 investointi 3'!B44+'Pilari 4 investointi 4'!B44</f>
        <v>0</v>
      </c>
      <c r="C46" s="37">
        <f>'Pilari 3 Työkykyohjelma'!C44+'Pilari 3 IPS'!C44+'Pilari 4 investointi 1'!C44+'Pilari 4 investointi 2'!C44+'Pilari 4 investointi 3'!C44+'Pilari 4 investointi 4'!C44</f>
        <v>0</v>
      </c>
      <c r="D46" s="37">
        <f>'Pilari 3 Työkykyohjelma'!D44+'Pilari 3 IPS'!D44+'Pilari 4 investointi 1'!D44+'Pilari 4 investointi 2'!D44+'Pilari 4 investointi 3'!D44+'Pilari 4 investointi 4'!D44</f>
        <v>0</v>
      </c>
      <c r="E46" s="67">
        <f t="shared" si="5"/>
        <v>0</v>
      </c>
    </row>
    <row r="47" spans="1:5" ht="24" x14ac:dyDescent="0.25">
      <c r="A47" s="9" t="s">
        <v>40</v>
      </c>
      <c r="B47" s="37">
        <f>'Pilari 3 Työkykyohjelma'!B45+'Pilari 3 IPS'!B45+'Pilari 4 investointi 1'!B45+'Pilari 4 investointi 2'!B45+'Pilari 4 investointi 3'!B45+'Pilari 4 investointi 4'!B45</f>
        <v>0</v>
      </c>
      <c r="C47" s="37">
        <f>'Pilari 3 Työkykyohjelma'!C45+'Pilari 3 IPS'!C45+'Pilari 4 investointi 1'!C45+'Pilari 4 investointi 2'!C45+'Pilari 4 investointi 3'!C45+'Pilari 4 investointi 4'!C45</f>
        <v>0</v>
      </c>
      <c r="D47" s="37">
        <f>'Pilari 3 Työkykyohjelma'!D45+'Pilari 3 IPS'!D45+'Pilari 4 investointi 1'!D45+'Pilari 4 investointi 2'!D45+'Pilari 4 investointi 3'!D45+'Pilari 4 investointi 4'!D45</f>
        <v>0</v>
      </c>
      <c r="E47" s="67">
        <f t="shared" si="5"/>
        <v>0</v>
      </c>
    </row>
    <row r="48" spans="1:5" x14ac:dyDescent="0.25">
      <c r="A48" s="9" t="s">
        <v>41</v>
      </c>
      <c r="B48" s="41">
        <f>(B45-B46-B47)</f>
        <v>6566978</v>
      </c>
      <c r="C48" s="41">
        <f t="shared" ref="C48:D48" si="8">(C45-C46-C47)</f>
        <v>10437074</v>
      </c>
      <c r="D48" s="41">
        <f t="shared" si="8"/>
        <v>8741242</v>
      </c>
      <c r="E48" s="67">
        <f t="shared" si="5"/>
        <v>25745294</v>
      </c>
    </row>
    <row r="49" spans="1:5" x14ac:dyDescent="0.25">
      <c r="A49" s="24" t="s">
        <v>42</v>
      </c>
      <c r="B49" s="17"/>
      <c r="C49" s="17"/>
      <c r="D49" s="17"/>
      <c r="E49" s="17"/>
    </row>
    <row r="50" spans="1:5" x14ac:dyDescent="0.25">
      <c r="A50" s="18"/>
      <c r="B50" s="17"/>
      <c r="C50" s="17"/>
      <c r="D50" s="17"/>
      <c r="E50" s="17"/>
    </row>
  </sheetData>
  <sheetProtection algorithmName="SHA-512" hashValue="ywisK6NUOTXD995/FH7NgmSUjtXW5BwT5BppZ0VjT77V6JfSy2Jifawa3ThnhnRah7gE1FNwYrm7TeqT0Q3GDg==" saltValue="yRcOf2fuvsvNUASHxeO2Rg==" spinCount="100000" sheet="1" objects="1" scenarios="1" selectLockedCells="1"/>
  <protectedRanges>
    <protectedRange algorithmName="SHA-512" hashValue="hlq2J6sWUVeyw7LIKcwlhQx+X1fPqdHiwrifeCEF/4AKYIpHtxnPIGvvn3mOEL+nfImySOSQqGHvaQypxRMLCQ==" saltValue="D9Ou8bxrdoBiCgVgb34a3A==" spinCount="100000" sqref="B4:D4 A8 A10 A13" name="Alue1"/>
  </protectedRanges>
  <mergeCells count="18">
    <mergeCell ref="A13:E13"/>
    <mergeCell ref="A10:E10"/>
    <mergeCell ref="A42:E42"/>
    <mergeCell ref="A19:E19"/>
    <mergeCell ref="A32:E32"/>
    <mergeCell ref="A16:E16"/>
    <mergeCell ref="A18:E18"/>
    <mergeCell ref="A38:E38"/>
    <mergeCell ref="A40:E40"/>
    <mergeCell ref="A25:E25"/>
    <mergeCell ref="A29:E29"/>
    <mergeCell ref="A27:E27"/>
    <mergeCell ref="A31:E31"/>
    <mergeCell ref="A8:E8"/>
    <mergeCell ref="A3:B3"/>
    <mergeCell ref="A11:E11"/>
    <mergeCell ref="A12:E12"/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zoomScale="80" zoomScaleNormal="80" workbookViewId="0">
      <selection activeCell="A2" sqref="A2:D2"/>
    </sheetView>
  </sheetViews>
  <sheetFormatPr defaultColWidth="8.6640625" defaultRowHeight="13.2" x14ac:dyDescent="0.25"/>
  <cols>
    <col min="1" max="1" width="21.5546875" customWidth="1"/>
    <col min="2" max="2" width="60.5546875" customWidth="1"/>
    <col min="3" max="3" width="27.5546875" customWidth="1"/>
    <col min="4" max="4" width="83.88671875" customWidth="1"/>
  </cols>
  <sheetData>
    <row r="1" spans="1:4" ht="15.6" x14ac:dyDescent="0.3">
      <c r="A1" s="25" t="s">
        <v>43</v>
      </c>
    </row>
    <row r="2" spans="1:4" ht="30" customHeight="1" x14ac:dyDescent="0.25">
      <c r="A2" s="109" t="s">
        <v>44</v>
      </c>
      <c r="B2" s="84"/>
      <c r="C2" s="84"/>
      <c r="D2" s="84"/>
    </row>
    <row r="3" spans="1:4" x14ac:dyDescent="0.25">
      <c r="A3" s="35" t="s">
        <v>45</v>
      </c>
      <c r="B3" s="28" t="s">
        <v>46</v>
      </c>
      <c r="C3" s="29" t="s">
        <v>47</v>
      </c>
      <c r="D3" s="30" t="s">
        <v>48</v>
      </c>
    </row>
    <row r="4" spans="1:4" x14ac:dyDescent="0.25">
      <c r="A4" s="71" t="s">
        <v>49</v>
      </c>
      <c r="B4" s="72" t="s">
        <v>50</v>
      </c>
      <c r="C4" s="73">
        <v>20000</v>
      </c>
      <c r="D4" s="74" t="s">
        <v>51</v>
      </c>
    </row>
    <row r="5" spans="1:4" x14ac:dyDescent="0.25">
      <c r="A5" s="76" t="s">
        <v>52</v>
      </c>
      <c r="B5" s="72" t="s">
        <v>53</v>
      </c>
      <c r="C5" s="73">
        <v>60000</v>
      </c>
      <c r="D5" s="74" t="s">
        <v>51</v>
      </c>
    </row>
    <row r="6" spans="1:4" ht="26.4" x14ac:dyDescent="0.25">
      <c r="A6" s="71" t="s">
        <v>54</v>
      </c>
      <c r="B6" s="75" t="s">
        <v>55</v>
      </c>
      <c r="C6" s="73">
        <v>20000</v>
      </c>
      <c r="D6" s="74" t="s">
        <v>51</v>
      </c>
    </row>
    <row r="7" spans="1:4" ht="26.4" x14ac:dyDescent="0.25">
      <c r="A7" s="71" t="s">
        <v>54</v>
      </c>
      <c r="B7" s="75" t="s">
        <v>56</v>
      </c>
      <c r="C7" s="73">
        <v>100000</v>
      </c>
      <c r="D7" s="74" t="s">
        <v>51</v>
      </c>
    </row>
    <row r="8" spans="1:4" ht="39.6" x14ac:dyDescent="0.25">
      <c r="A8" s="71" t="s">
        <v>57</v>
      </c>
      <c r="B8" s="75" t="s">
        <v>58</v>
      </c>
      <c r="C8" s="73">
        <v>180000</v>
      </c>
      <c r="D8" s="74" t="s">
        <v>51</v>
      </c>
    </row>
    <row r="9" spans="1:4" ht="26.4" x14ac:dyDescent="0.25">
      <c r="A9" s="71" t="s">
        <v>57</v>
      </c>
      <c r="B9" s="70" t="s">
        <v>59</v>
      </c>
      <c r="C9" s="73">
        <v>375000</v>
      </c>
      <c r="D9" s="74" t="s">
        <v>51</v>
      </c>
    </row>
    <row r="10" spans="1:4" x14ac:dyDescent="0.25">
      <c r="A10" s="71" t="s">
        <v>57</v>
      </c>
      <c r="B10" s="70" t="s">
        <v>60</v>
      </c>
      <c r="C10" s="69">
        <v>43000</v>
      </c>
      <c r="D10" s="74" t="s">
        <v>51</v>
      </c>
    </row>
    <row r="11" spans="1:4" ht="26.4" x14ac:dyDescent="0.25">
      <c r="A11" s="71" t="s">
        <v>61</v>
      </c>
      <c r="B11" s="70" t="s">
        <v>62</v>
      </c>
      <c r="C11" s="73">
        <v>30000</v>
      </c>
      <c r="D11" s="74" t="s">
        <v>51</v>
      </c>
    </row>
    <row r="12" spans="1:4" ht="39.6" x14ac:dyDescent="0.25">
      <c r="A12" s="71" t="s">
        <v>61</v>
      </c>
      <c r="B12" s="70" t="s">
        <v>63</v>
      </c>
      <c r="C12" s="73">
        <v>360000</v>
      </c>
      <c r="D12" s="74" t="s">
        <v>51</v>
      </c>
    </row>
    <row r="13" spans="1:4" ht="26.4" x14ac:dyDescent="0.25">
      <c r="A13" s="71" t="s">
        <v>61</v>
      </c>
      <c r="B13" s="70" t="s">
        <v>64</v>
      </c>
      <c r="C13" s="73">
        <v>500000</v>
      </c>
      <c r="D13" s="74" t="s">
        <v>51</v>
      </c>
    </row>
    <row r="14" spans="1:4" ht="26.4" x14ac:dyDescent="0.25">
      <c r="A14" s="71" t="s">
        <v>61</v>
      </c>
      <c r="B14" s="75" t="s">
        <v>65</v>
      </c>
      <c r="C14" s="73">
        <v>200000</v>
      </c>
      <c r="D14" s="74" t="s">
        <v>51</v>
      </c>
    </row>
    <row r="15" spans="1:4" ht="26.4" x14ac:dyDescent="0.25">
      <c r="A15" s="71" t="s">
        <v>61</v>
      </c>
      <c r="B15" s="75" t="s">
        <v>66</v>
      </c>
      <c r="C15" s="73">
        <v>300000</v>
      </c>
      <c r="D15" s="74" t="s">
        <v>51</v>
      </c>
    </row>
    <row r="16" spans="1:4" ht="52.8" x14ac:dyDescent="0.25">
      <c r="A16" s="71" t="s">
        <v>67</v>
      </c>
      <c r="B16" s="75" t="s">
        <v>68</v>
      </c>
      <c r="C16" s="73">
        <v>570000</v>
      </c>
      <c r="D16" s="74" t="s">
        <v>51</v>
      </c>
    </row>
    <row r="17" spans="1:4" ht="39.6" x14ac:dyDescent="0.25">
      <c r="A17" s="71" t="s">
        <v>67</v>
      </c>
      <c r="B17" s="75" t="s">
        <v>69</v>
      </c>
      <c r="C17" s="73">
        <v>260000</v>
      </c>
      <c r="D17" s="74" t="s">
        <v>51</v>
      </c>
    </row>
    <row r="18" spans="1:4" ht="39.6" x14ac:dyDescent="0.25">
      <c r="A18" s="71" t="s">
        <v>67</v>
      </c>
      <c r="B18" s="75" t="s">
        <v>70</v>
      </c>
      <c r="C18" s="73">
        <v>600000</v>
      </c>
      <c r="D18" s="74" t="s">
        <v>51</v>
      </c>
    </row>
    <row r="19" spans="1:4" ht="39.6" x14ac:dyDescent="0.25">
      <c r="A19" s="71" t="s">
        <v>71</v>
      </c>
      <c r="B19" s="75" t="s">
        <v>72</v>
      </c>
      <c r="C19" s="73">
        <v>320000</v>
      </c>
      <c r="D19" s="74" t="s">
        <v>51</v>
      </c>
    </row>
    <row r="20" spans="1:4" ht="26.4" x14ac:dyDescent="0.25">
      <c r="A20" s="71" t="s">
        <v>71</v>
      </c>
      <c r="B20" s="75" t="s">
        <v>73</v>
      </c>
      <c r="C20" s="73">
        <v>220000</v>
      </c>
      <c r="D20" s="74" t="s">
        <v>51</v>
      </c>
    </row>
    <row r="21" spans="1:4" ht="26.4" x14ac:dyDescent="0.25">
      <c r="A21" s="71" t="s">
        <v>71</v>
      </c>
      <c r="B21" s="77" t="s">
        <v>74</v>
      </c>
      <c r="C21" s="73">
        <v>520000</v>
      </c>
      <c r="D21" s="74" t="s">
        <v>51</v>
      </c>
    </row>
    <row r="22" spans="1:4" ht="30" customHeight="1" x14ac:dyDescent="0.25">
      <c r="A22" s="109" t="s">
        <v>75</v>
      </c>
      <c r="B22" s="84"/>
      <c r="C22" s="84"/>
      <c r="D22" s="84"/>
    </row>
    <row r="23" spans="1:4" s="20" customFormat="1" x14ac:dyDescent="0.25">
      <c r="A23" s="35" t="s">
        <v>45</v>
      </c>
      <c r="B23" s="28" t="s">
        <v>76</v>
      </c>
      <c r="C23" s="29" t="s">
        <v>47</v>
      </c>
      <c r="D23" s="30" t="s">
        <v>77</v>
      </c>
    </row>
    <row r="24" spans="1:4" s="63" customFormat="1" x14ac:dyDescent="0.25">
      <c r="A24" s="19" t="s">
        <v>49</v>
      </c>
      <c r="B24" s="70" t="s">
        <v>78</v>
      </c>
      <c r="C24" s="73">
        <v>20000</v>
      </c>
      <c r="D24" s="27" t="s">
        <v>79</v>
      </c>
    </row>
    <row r="25" spans="1:4" x14ac:dyDescent="0.25">
      <c r="A25" s="71" t="s">
        <v>54</v>
      </c>
      <c r="B25" s="26" t="s">
        <v>78</v>
      </c>
      <c r="C25" s="73">
        <v>69500</v>
      </c>
      <c r="D25" s="27" t="s">
        <v>79</v>
      </c>
    </row>
    <row r="26" spans="1:4" x14ac:dyDescent="0.25">
      <c r="A26" s="71" t="s">
        <v>54</v>
      </c>
      <c r="B26" s="26" t="s">
        <v>27</v>
      </c>
      <c r="C26" s="73">
        <v>324020</v>
      </c>
      <c r="D26" s="27" t="s">
        <v>80</v>
      </c>
    </row>
    <row r="27" spans="1:4" x14ac:dyDescent="0.25">
      <c r="A27" s="71" t="s">
        <v>54</v>
      </c>
      <c r="B27" s="26" t="s">
        <v>81</v>
      </c>
      <c r="C27" s="73">
        <v>135440</v>
      </c>
      <c r="D27" s="27" t="s">
        <v>82</v>
      </c>
    </row>
    <row r="28" spans="1:4" x14ac:dyDescent="0.25">
      <c r="A28" s="19" t="s">
        <v>61</v>
      </c>
      <c r="B28" s="26" t="s">
        <v>78</v>
      </c>
      <c r="C28" s="73">
        <v>60000</v>
      </c>
      <c r="D28" s="27" t="s">
        <v>79</v>
      </c>
    </row>
    <row r="29" spans="1:4" x14ac:dyDescent="0.25">
      <c r="A29" s="19"/>
      <c r="B29" s="26"/>
      <c r="C29" s="73"/>
      <c r="D29" s="27"/>
    </row>
    <row r="30" spans="1:4" x14ac:dyDescent="0.25">
      <c r="A30" s="19"/>
      <c r="B30" s="26"/>
      <c r="C30" s="73"/>
      <c r="D30" s="27"/>
    </row>
    <row r="31" spans="1:4" x14ac:dyDescent="0.25">
      <c r="A31" s="19"/>
      <c r="B31" s="26"/>
      <c r="C31" s="73"/>
      <c r="D31" s="27"/>
    </row>
    <row r="32" spans="1:4" x14ac:dyDescent="0.25">
      <c r="A32" s="19"/>
      <c r="B32" s="26"/>
      <c r="C32" s="19"/>
      <c r="D32" s="27"/>
    </row>
    <row r="33" spans="1:4" x14ac:dyDescent="0.25">
      <c r="A33" s="19"/>
      <c r="B33" s="31"/>
      <c r="C33" s="32"/>
      <c r="D33" s="33"/>
    </row>
    <row r="34" spans="1:4" x14ac:dyDescent="0.25">
      <c r="B34" s="23" t="s">
        <v>42</v>
      </c>
    </row>
  </sheetData>
  <mergeCells count="2">
    <mergeCell ref="A22:D22"/>
    <mergeCell ref="A2:D2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zoomScaleNormal="100" workbookViewId="0">
      <selection activeCell="A11" sqref="A11:E11"/>
    </sheetView>
  </sheetViews>
  <sheetFormatPr defaultColWidth="8.6640625" defaultRowHeight="13.2" x14ac:dyDescent="0.25"/>
  <cols>
    <col min="1" max="1" width="35.44140625" customWidth="1"/>
    <col min="2" max="5" width="12.5546875" customWidth="1"/>
  </cols>
  <sheetData>
    <row r="1" spans="1:6" ht="60.6" customHeight="1" x14ac:dyDescent="0.25">
      <c r="A1" s="87"/>
      <c r="B1" s="87"/>
      <c r="C1" s="87"/>
      <c r="D1" s="87"/>
      <c r="E1" s="87"/>
      <c r="F1" s="87"/>
    </row>
    <row r="2" spans="1:6" ht="72.599999999999994" customHeight="1" x14ac:dyDescent="0.25">
      <c r="A2" s="110" t="s">
        <v>83</v>
      </c>
      <c r="B2" s="111"/>
      <c r="C2" s="111"/>
      <c r="D2" s="111"/>
      <c r="E2" s="111"/>
    </row>
    <row r="3" spans="1:6" ht="27" customHeight="1" x14ac:dyDescent="0.25">
      <c r="A3" s="81" t="s">
        <v>84</v>
      </c>
      <c r="B3" s="82"/>
      <c r="C3" s="63"/>
      <c r="D3" s="63"/>
    </row>
    <row r="4" spans="1:6" ht="21.6" customHeight="1" x14ac:dyDescent="0.25">
      <c r="A4" s="21" t="s">
        <v>2</v>
      </c>
      <c r="B4" s="36">
        <f>Talousarvio!B4</f>
        <v>44839</v>
      </c>
      <c r="C4" s="64"/>
      <c r="D4" s="64"/>
    </row>
    <row r="5" spans="1:6" ht="17.100000000000001" customHeight="1" x14ac:dyDescent="0.25">
      <c r="A5" s="1" t="s">
        <v>4</v>
      </c>
      <c r="B5" s="2"/>
      <c r="C5" s="2"/>
      <c r="D5" s="2"/>
      <c r="E5" s="2"/>
    </row>
    <row r="6" spans="1:6" ht="12.75" customHeight="1" x14ac:dyDescent="0.25">
      <c r="A6" s="3" t="s">
        <v>5</v>
      </c>
      <c r="B6" s="4"/>
      <c r="C6" s="4"/>
      <c r="D6" s="4"/>
      <c r="E6" s="5"/>
    </row>
    <row r="7" spans="1:6" ht="12.75" customHeight="1" x14ac:dyDescent="0.25">
      <c r="A7" s="112" t="str">
        <f>Talousarvio!A8</f>
        <v>Varsinais-Suomen hyvinvointialue</v>
      </c>
      <c r="B7" s="111"/>
      <c r="C7" s="111"/>
      <c r="D7" s="111"/>
      <c r="E7" s="113"/>
    </row>
    <row r="8" spans="1:6" ht="12.75" customHeight="1" x14ac:dyDescent="0.25">
      <c r="A8" s="6" t="s">
        <v>7</v>
      </c>
      <c r="B8" s="34"/>
      <c r="C8" s="34"/>
      <c r="D8" s="34"/>
      <c r="E8" s="7"/>
    </row>
    <row r="9" spans="1:6" ht="12.75" customHeight="1" x14ac:dyDescent="0.25">
      <c r="A9" s="112" t="str">
        <f>Talousarvio!A10</f>
        <v>3221065-1</v>
      </c>
      <c r="B9" s="111"/>
      <c r="C9" s="111"/>
      <c r="D9" s="111"/>
      <c r="E9" s="113"/>
    </row>
    <row r="10" spans="1:6" ht="12.75" customHeight="1" x14ac:dyDescent="0.25">
      <c r="A10" s="85" t="s">
        <v>11</v>
      </c>
      <c r="B10" s="86"/>
      <c r="C10" s="86"/>
      <c r="D10" s="86"/>
      <c r="E10" s="86"/>
    </row>
    <row r="11" spans="1:6" ht="26.7" customHeight="1" x14ac:dyDescent="0.25">
      <c r="A11" s="88" t="str">
        <f>Talousarvio!A13</f>
        <v>Varsinais-Suomen kestävän kasvun hanke</v>
      </c>
      <c r="B11" s="89"/>
      <c r="C11" s="89"/>
      <c r="D11" s="89"/>
      <c r="E11" s="89"/>
    </row>
    <row r="12" spans="1:6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6" x14ac:dyDescent="0.25">
      <c r="A13" s="47" t="s">
        <v>17</v>
      </c>
      <c r="B13" s="61">
        <v>902346</v>
      </c>
      <c r="C13" s="61">
        <v>902346</v>
      </c>
      <c r="D13" s="61"/>
      <c r="E13" s="38">
        <f>SUM(B13:D13)</f>
        <v>1804692</v>
      </c>
    </row>
    <row r="14" spans="1:6" x14ac:dyDescent="0.25">
      <c r="A14" s="117"/>
      <c r="B14" s="117"/>
      <c r="C14" s="117"/>
      <c r="D14" s="117"/>
      <c r="E14" s="117"/>
    </row>
    <row r="15" spans="1:6" ht="13.5" customHeight="1" x14ac:dyDescent="0.25">
      <c r="A15" s="47" t="s">
        <v>18</v>
      </c>
      <c r="B15" s="43"/>
      <c r="C15" s="43"/>
      <c r="D15" s="43"/>
      <c r="E15" s="38">
        <f>SUM(B15:D15)</f>
        <v>0</v>
      </c>
    </row>
    <row r="16" spans="1:6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43"/>
      <c r="C18" s="43"/>
      <c r="D18" s="43"/>
      <c r="E18" s="38">
        <f>SUM(B18:D18)</f>
        <v>0</v>
      </c>
    </row>
    <row r="19" spans="1:5" ht="13.5" customHeight="1" x14ac:dyDescent="0.25">
      <c r="A19" s="44" t="s">
        <v>21</v>
      </c>
      <c r="B19" s="43"/>
      <c r="C19" s="43"/>
      <c r="D19" s="43"/>
      <c r="E19" s="38">
        <f>SUM(B19:D19)</f>
        <v>0</v>
      </c>
    </row>
    <row r="20" spans="1:5" ht="13.5" customHeight="1" x14ac:dyDescent="0.25">
      <c r="A20" s="45" t="s">
        <v>22</v>
      </c>
      <c r="B20" s="43"/>
      <c r="C20" s="43"/>
      <c r="D20" s="43"/>
      <c r="E20" s="38">
        <f>SUM(B20:D20)</f>
        <v>0</v>
      </c>
    </row>
    <row r="21" spans="1:5" ht="13.5" customHeight="1" x14ac:dyDescent="0.25">
      <c r="A21" s="45" t="s">
        <v>23</v>
      </c>
      <c r="B21" s="43"/>
      <c r="C21" s="43"/>
      <c r="D21" s="43"/>
      <c r="E21" s="38">
        <f>SUM(B21:D21)</f>
        <v>0</v>
      </c>
    </row>
    <row r="22" spans="1:5" x14ac:dyDescent="0.25">
      <c r="A22" s="46" t="s">
        <v>24</v>
      </c>
      <c r="B22" s="42">
        <f>SUM(B18:B21)</f>
        <v>0</v>
      </c>
      <c r="C22" s="42">
        <f t="shared" ref="C22:D22" si="0">SUM(C18:C21)</f>
        <v>0</v>
      </c>
      <c r="D22" s="42">
        <f t="shared" si="0"/>
        <v>0</v>
      </c>
      <c r="E22" s="42">
        <f>SUM(E18:E21)</f>
        <v>0</v>
      </c>
    </row>
    <row r="23" spans="1:5" x14ac:dyDescent="0.25">
      <c r="A23" s="124">
        <v>1111</v>
      </c>
      <c r="B23" s="125"/>
      <c r="C23" s="125"/>
      <c r="D23" s="125"/>
      <c r="E23" s="126"/>
    </row>
    <row r="24" spans="1:5" x14ac:dyDescent="0.25">
      <c r="A24" s="47" t="s">
        <v>25</v>
      </c>
      <c r="B24" s="60"/>
      <c r="C24" s="60"/>
      <c r="D24" s="60"/>
      <c r="E24" s="38">
        <f>SUM(B24:D24)</f>
        <v>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/>
      <c r="C26" s="61"/>
      <c r="D26" s="61"/>
      <c r="E26" s="38">
        <f>SUM(B26:D26)</f>
        <v>0</v>
      </c>
    </row>
    <row r="27" spans="1:5" ht="13.5" customHeight="1" x14ac:dyDescent="0.25">
      <c r="A27" s="130" t="s">
        <v>3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/>
      <c r="C28" s="61"/>
      <c r="D28" s="61"/>
      <c r="E28" s="38">
        <f>SUM(B28:D28)</f>
        <v>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43"/>
      <c r="C31" s="43"/>
      <c r="D31" s="43"/>
      <c r="E31" s="38">
        <f>SUM(B31:D31)</f>
        <v>0</v>
      </c>
    </row>
    <row r="32" spans="1:5" ht="13.5" customHeight="1" x14ac:dyDescent="0.25">
      <c r="A32" s="45" t="s">
        <v>30</v>
      </c>
      <c r="B32" s="43"/>
      <c r="C32" s="43"/>
      <c r="D32" s="43"/>
      <c r="E32" s="38">
        <f>SUM(B32:D32)</f>
        <v>0</v>
      </c>
    </row>
    <row r="33" spans="1:6" ht="13.5" customHeight="1" x14ac:dyDescent="0.25">
      <c r="A33" s="45" t="s">
        <v>31</v>
      </c>
      <c r="B33" s="43"/>
      <c r="C33" s="43"/>
      <c r="D33" s="43"/>
      <c r="E33" s="38">
        <f>SUM(B33:D33)</f>
        <v>0</v>
      </c>
    </row>
    <row r="34" spans="1:6" ht="13.5" customHeight="1" x14ac:dyDescent="0.25">
      <c r="A34" s="45" t="s">
        <v>32</v>
      </c>
      <c r="B34" s="43"/>
      <c r="C34" s="43"/>
      <c r="D34" s="43"/>
      <c r="E34" s="38">
        <f>SUM(B34:D34)</f>
        <v>0</v>
      </c>
    </row>
    <row r="35" spans="1:6" ht="13.5" customHeight="1" x14ac:dyDescent="0.25">
      <c r="A35" s="47" t="s">
        <v>33</v>
      </c>
      <c r="B35" s="42">
        <f>SUM(B31:B34)</f>
        <v>0</v>
      </c>
      <c r="C35" s="42">
        <f t="shared" ref="C35:D35" si="1">SUM(C31:C34)</f>
        <v>0</v>
      </c>
      <c r="D35" s="42">
        <f t="shared" si="1"/>
        <v>0</v>
      </c>
      <c r="E35" s="42">
        <f>SUM(E31:E34)</f>
        <v>0</v>
      </c>
    </row>
    <row r="36" spans="1:6" ht="13.5" customHeight="1" x14ac:dyDescent="0.25">
      <c r="A36" s="130" t="s">
        <v>3</v>
      </c>
      <c r="B36" s="131"/>
      <c r="C36" s="131"/>
      <c r="D36" s="131"/>
      <c r="E36" s="132"/>
    </row>
    <row r="37" spans="1:6" ht="12.75" customHeight="1" x14ac:dyDescent="0.25">
      <c r="A37" s="47" t="s">
        <v>34</v>
      </c>
      <c r="B37" s="48">
        <v>80000</v>
      </c>
      <c r="C37" s="48">
        <v>80000</v>
      </c>
      <c r="D37" s="48"/>
      <c r="E37" s="38">
        <f>SUM(B37:D37)</f>
        <v>160000</v>
      </c>
    </row>
    <row r="38" spans="1:6" ht="13.5" customHeight="1" thickBot="1" x14ac:dyDescent="0.3">
      <c r="A38" s="133"/>
      <c r="B38" s="134"/>
      <c r="C38" s="134"/>
      <c r="D38" s="134"/>
      <c r="E38" s="135"/>
    </row>
    <row r="39" spans="1:6" ht="27" customHeight="1" thickTop="1" thickBot="1" x14ac:dyDescent="0.3">
      <c r="A39" s="49" t="s">
        <v>35</v>
      </c>
      <c r="B39" s="50">
        <f>SUM(B13,B15,B22,B24,B26,B28,B35,B37)</f>
        <v>982346</v>
      </c>
      <c r="C39" s="50">
        <f t="shared" ref="C39:D39" si="2">SUM(C13,C15,C22,C24,C26,C28,C35,C37)</f>
        <v>982346</v>
      </c>
      <c r="D39" s="50">
        <f t="shared" si="2"/>
        <v>0</v>
      </c>
      <c r="E39" s="39">
        <f>SUM(E37+E35+E28+E26+E24+E22+E15+E13)</f>
        <v>1964692</v>
      </c>
      <c r="F39" s="66"/>
    </row>
    <row r="40" spans="1:6" ht="13.8" thickTop="1" x14ac:dyDescent="0.25">
      <c r="A40" s="114" t="s">
        <v>3</v>
      </c>
      <c r="B40" s="115"/>
      <c r="C40" s="115"/>
      <c r="D40" s="115"/>
      <c r="E40" s="116"/>
    </row>
    <row r="41" spans="1:6" ht="13.5" customHeight="1" x14ac:dyDescent="0.25">
      <c r="A41" s="47" t="s">
        <v>36</v>
      </c>
      <c r="B41" s="43"/>
      <c r="C41" s="43"/>
      <c r="D41" s="43"/>
      <c r="E41" s="38">
        <f>SUM(B41:D41)</f>
        <v>0</v>
      </c>
    </row>
    <row r="42" spans="1:6" ht="13.5" customHeight="1" thickBot="1" x14ac:dyDescent="0.3">
      <c r="A42" s="51" t="s">
        <v>37</v>
      </c>
      <c r="B42" s="43"/>
      <c r="C42" s="43"/>
      <c r="D42" s="43"/>
      <c r="E42" s="38">
        <f>SUM(B42:D42)</f>
        <v>0</v>
      </c>
    </row>
    <row r="43" spans="1:6" ht="27" customHeight="1" thickTop="1" thickBot="1" x14ac:dyDescent="0.3">
      <c r="A43" s="53" t="s">
        <v>38</v>
      </c>
      <c r="B43" s="54">
        <f>(B39-B41-B42)</f>
        <v>982346</v>
      </c>
      <c r="C43" s="54">
        <f t="shared" ref="C43:D43" si="3">(C39-C41-C42)</f>
        <v>982346</v>
      </c>
      <c r="D43" s="54">
        <f t="shared" si="3"/>
        <v>0</v>
      </c>
      <c r="E43" s="54">
        <f>(E39-E41-E42)</f>
        <v>1964692</v>
      </c>
    </row>
    <row r="44" spans="1:6" ht="13.5" customHeight="1" thickTop="1" x14ac:dyDescent="0.25">
      <c r="A44" s="55" t="s">
        <v>39</v>
      </c>
      <c r="B44" s="56"/>
      <c r="C44" s="56"/>
      <c r="D44" s="56"/>
      <c r="E44" s="38">
        <f>SUM(B44:D44)</f>
        <v>0</v>
      </c>
    </row>
    <row r="45" spans="1:6" ht="24.75" customHeight="1" x14ac:dyDescent="0.25">
      <c r="A45" s="47" t="s">
        <v>40</v>
      </c>
      <c r="B45" s="56"/>
      <c r="C45" s="56"/>
      <c r="D45" s="56"/>
      <c r="E45" s="38">
        <f>SUM(B45:D45)</f>
        <v>0</v>
      </c>
    </row>
    <row r="46" spans="1:6" ht="13.5" customHeight="1" x14ac:dyDescent="0.25">
      <c r="A46" s="47" t="s">
        <v>41</v>
      </c>
      <c r="B46" s="57">
        <f>(B43-B44-B45)</f>
        <v>982346</v>
      </c>
      <c r="C46" s="57">
        <f t="shared" ref="C46:E46" si="4">(C43-C44-C45)</f>
        <v>982346</v>
      </c>
      <c r="D46" s="57">
        <f t="shared" si="4"/>
        <v>0</v>
      </c>
      <c r="E46" s="57">
        <f t="shared" si="4"/>
        <v>1964692</v>
      </c>
    </row>
    <row r="47" spans="1:6" x14ac:dyDescent="0.25">
      <c r="A47" s="24" t="s">
        <v>42</v>
      </c>
      <c r="B47" s="17"/>
      <c r="C47" s="17"/>
      <c r="D47" s="17"/>
      <c r="E47" s="17"/>
    </row>
    <row r="48" spans="1:6" x14ac:dyDescent="0.25">
      <c r="A48" s="18"/>
      <c r="B48" s="17"/>
      <c r="C48" s="17"/>
      <c r="D48" s="17"/>
      <c r="E48" s="17"/>
    </row>
  </sheetData>
  <sheetProtection algorithmName="SHA-512" hashValue="3TO49buR1C+jeqEVsjxIbQb54VwE/9Tr6CJF78+tsBPuVkoc7isVC0XLrzlCxeAiOJ8w0wnEw9mmSx7cWJWuBw==" saltValue="+kr4KeCnroyMH8nyjmMpJQ==" spinCount="100000" sheet="1" objects="1" scenarios="1" selectLockedCells="1"/>
  <protectedRanges>
    <protectedRange algorithmName="SHA-512" hashValue="kre7764EjPxCjGfd/Gdk/q58rQpwsaG4zHtX0xzmCBU4kQprPCImksodshHAjOsFLJSfw+pGGpMlRK3Nu6uinA==" saltValue="JTvQN8h+3bkQtT0Go4uduw==" spinCount="100000" sqref="B15:D15 B18:D21 B24:D24 B26:D26 B28:D28 B31:D34 B37:D37 B41:D42 B44:D45 B13:D13" name="Alue1"/>
  </protectedRanges>
  <mergeCells count="18">
    <mergeCell ref="A40:E40"/>
    <mergeCell ref="A11:E11"/>
    <mergeCell ref="A14:E14"/>
    <mergeCell ref="A16:E16"/>
    <mergeCell ref="A17:E17"/>
    <mergeCell ref="A23:E23"/>
    <mergeCell ref="A25:E25"/>
    <mergeCell ref="A27:E27"/>
    <mergeCell ref="A29:E29"/>
    <mergeCell ref="A30:E30"/>
    <mergeCell ref="A36:E36"/>
    <mergeCell ref="A38:E38"/>
    <mergeCell ref="A10:E10"/>
    <mergeCell ref="A1:F1"/>
    <mergeCell ref="A2:E2"/>
    <mergeCell ref="A3:B3"/>
    <mergeCell ref="A7:E7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>
      <selection activeCell="A11" sqref="A11:C11"/>
    </sheetView>
  </sheetViews>
  <sheetFormatPr defaultColWidth="8.6640625" defaultRowHeight="13.2" x14ac:dyDescent="0.25"/>
  <cols>
    <col min="1" max="1" width="35.44140625" customWidth="1"/>
    <col min="2" max="3" width="12.5546875" customWidth="1"/>
  </cols>
  <sheetData>
    <row r="1" spans="1:5" ht="60.6" customHeight="1" x14ac:dyDescent="0.25">
      <c r="A1" s="87"/>
      <c r="B1" s="87"/>
      <c r="C1" s="87"/>
      <c r="D1" s="87"/>
    </row>
    <row r="2" spans="1:5" ht="72.599999999999994" customHeight="1" x14ac:dyDescent="0.25">
      <c r="A2" s="110" t="s">
        <v>85</v>
      </c>
      <c r="B2" s="111"/>
      <c r="C2" s="111"/>
    </row>
    <row r="3" spans="1:5" ht="27" customHeight="1" x14ac:dyDescent="0.25">
      <c r="A3" s="81" t="s">
        <v>86</v>
      </c>
      <c r="B3" s="82"/>
    </row>
    <row r="4" spans="1:5" ht="21.6" customHeight="1" x14ac:dyDescent="0.25">
      <c r="A4" s="21" t="s">
        <v>2</v>
      </c>
      <c r="B4" s="36">
        <f>Talousarvio!B4</f>
        <v>44839</v>
      </c>
    </row>
    <row r="5" spans="1:5" ht="17.100000000000001" customHeight="1" x14ac:dyDescent="0.25">
      <c r="A5" s="1" t="s">
        <v>4</v>
      </c>
      <c r="B5" s="2"/>
      <c r="C5" s="2"/>
    </row>
    <row r="6" spans="1:5" ht="12.75" customHeight="1" x14ac:dyDescent="0.25">
      <c r="A6" s="3" t="s">
        <v>5</v>
      </c>
      <c r="B6" s="4"/>
      <c r="C6" s="5"/>
    </row>
    <row r="7" spans="1:5" ht="12.75" customHeight="1" x14ac:dyDescent="0.25">
      <c r="A7" s="112" t="str">
        <f>Talousarvio!A8</f>
        <v>Varsinais-Suomen hyvinvointialue</v>
      </c>
      <c r="B7" s="111"/>
      <c r="C7" s="113"/>
    </row>
    <row r="8" spans="1:5" ht="12.75" customHeight="1" x14ac:dyDescent="0.25">
      <c r="A8" s="6" t="s">
        <v>7</v>
      </c>
      <c r="B8" s="34"/>
      <c r="C8" s="7"/>
    </row>
    <row r="9" spans="1:5" ht="12.75" customHeight="1" x14ac:dyDescent="0.25">
      <c r="A9" s="112" t="str">
        <f>Talousarvio!A10</f>
        <v>3221065-1</v>
      </c>
      <c r="B9" s="111"/>
      <c r="C9" s="113"/>
    </row>
    <row r="10" spans="1:5" ht="12.75" customHeight="1" x14ac:dyDescent="0.25">
      <c r="A10" s="85" t="s">
        <v>11</v>
      </c>
      <c r="B10" s="86"/>
      <c r="C10" s="86"/>
    </row>
    <row r="11" spans="1:5" ht="26.7" customHeight="1" x14ac:dyDescent="0.25">
      <c r="A11" s="88" t="str">
        <f>Talousarvio!A13</f>
        <v>Varsinais-Suomen kestävän kasvun hanke</v>
      </c>
      <c r="B11" s="89"/>
      <c r="C11" s="89"/>
    </row>
    <row r="12" spans="1:5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5" x14ac:dyDescent="0.25">
      <c r="A13" s="47" t="s">
        <v>17</v>
      </c>
      <c r="B13" s="61">
        <v>295486</v>
      </c>
      <c r="C13" s="61">
        <v>295486</v>
      </c>
      <c r="D13" s="61"/>
      <c r="E13" s="38">
        <f>SUM(B13:D13)</f>
        <v>590972</v>
      </c>
    </row>
    <row r="14" spans="1:5" x14ac:dyDescent="0.25">
      <c r="A14" s="117"/>
      <c r="B14" s="117"/>
      <c r="C14" s="117"/>
      <c r="D14" s="117"/>
      <c r="E14" s="117"/>
    </row>
    <row r="15" spans="1:5" ht="13.5" customHeight="1" x14ac:dyDescent="0.25">
      <c r="A15" s="47" t="s">
        <v>18</v>
      </c>
      <c r="B15" s="43"/>
      <c r="C15" s="43"/>
      <c r="D15" s="43"/>
      <c r="E15" s="38">
        <f>SUM(B15:D15)</f>
        <v>0</v>
      </c>
    </row>
    <row r="16" spans="1:5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43">
        <v>10000</v>
      </c>
      <c r="C18" s="43">
        <v>10000</v>
      </c>
      <c r="D18" s="43"/>
      <c r="E18" s="38">
        <f>SUM(B18:D18)</f>
        <v>20000</v>
      </c>
    </row>
    <row r="19" spans="1:5" ht="13.5" customHeight="1" x14ac:dyDescent="0.25">
      <c r="A19" s="44" t="s">
        <v>21</v>
      </c>
      <c r="B19" s="43"/>
      <c r="C19" s="43"/>
      <c r="D19" s="43"/>
      <c r="E19" s="38">
        <f>SUM(B19:D19)</f>
        <v>0</v>
      </c>
    </row>
    <row r="20" spans="1:5" ht="13.5" customHeight="1" x14ac:dyDescent="0.25">
      <c r="A20" s="45" t="s">
        <v>22</v>
      </c>
      <c r="B20" s="43"/>
      <c r="C20" s="43"/>
      <c r="D20" s="43"/>
      <c r="E20" s="38">
        <f>SUM(B20:D20)</f>
        <v>0</v>
      </c>
    </row>
    <row r="21" spans="1:5" ht="13.5" customHeight="1" x14ac:dyDescent="0.25">
      <c r="A21" s="45" t="s">
        <v>23</v>
      </c>
      <c r="B21" s="43"/>
      <c r="C21" s="43"/>
      <c r="D21" s="43"/>
      <c r="E21" s="38">
        <f>SUM(B21:D21)</f>
        <v>0</v>
      </c>
    </row>
    <row r="22" spans="1:5" x14ac:dyDescent="0.25">
      <c r="A22" s="46" t="s">
        <v>24</v>
      </c>
      <c r="B22" s="42">
        <f>SUM(B18:B21)</f>
        <v>10000</v>
      </c>
      <c r="C22" s="42">
        <f t="shared" ref="C22:D22" si="0">SUM(C18:C21)</f>
        <v>10000</v>
      </c>
      <c r="D22" s="42">
        <f t="shared" si="0"/>
        <v>0</v>
      </c>
      <c r="E22" s="42">
        <f>SUM(E18:E21)</f>
        <v>20000</v>
      </c>
    </row>
    <row r="23" spans="1:5" x14ac:dyDescent="0.25">
      <c r="A23" s="124" t="s">
        <v>3</v>
      </c>
      <c r="B23" s="125"/>
      <c r="C23" s="125"/>
      <c r="D23" s="125"/>
      <c r="E23" s="126"/>
    </row>
    <row r="24" spans="1:5" x14ac:dyDescent="0.25">
      <c r="A24" s="47" t="s">
        <v>25</v>
      </c>
      <c r="B24" s="43">
        <v>10000</v>
      </c>
      <c r="C24" s="43">
        <v>10000</v>
      </c>
      <c r="D24" s="60"/>
      <c r="E24" s="38">
        <f>SUM(B24:D24)</f>
        <v>20000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/>
      <c r="C26" s="61"/>
      <c r="D26" s="61"/>
      <c r="E26" s="38">
        <f>SUM(B26:D26)</f>
        <v>0</v>
      </c>
    </row>
    <row r="27" spans="1:5" ht="13.5" customHeight="1" x14ac:dyDescent="0.25">
      <c r="A27" s="130">
        <v>1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/>
      <c r="C28" s="61"/>
      <c r="D28" s="61"/>
      <c r="E28" s="38">
        <f>SUM(B28:D28)</f>
        <v>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43"/>
      <c r="C31" s="43"/>
      <c r="D31" s="43"/>
      <c r="E31" s="38">
        <f>SUM(B31:D31)</f>
        <v>0</v>
      </c>
    </row>
    <row r="32" spans="1:5" ht="13.5" customHeight="1" x14ac:dyDescent="0.25">
      <c r="A32" s="45" t="s">
        <v>30</v>
      </c>
      <c r="B32" s="43"/>
      <c r="C32" s="43"/>
      <c r="D32" s="43"/>
      <c r="E32" s="38">
        <f>SUM(B32:D32)</f>
        <v>0</v>
      </c>
    </row>
    <row r="33" spans="1:5" ht="13.5" customHeight="1" x14ac:dyDescent="0.25">
      <c r="A33" s="45" t="s">
        <v>31</v>
      </c>
      <c r="B33" s="43"/>
      <c r="C33" s="43"/>
      <c r="D33" s="43"/>
      <c r="E33" s="38">
        <f>SUM(B33:D33)</f>
        <v>0</v>
      </c>
    </row>
    <row r="34" spans="1:5" ht="13.5" customHeight="1" x14ac:dyDescent="0.25">
      <c r="A34" s="45" t="s">
        <v>32</v>
      </c>
      <c r="B34" s="43"/>
      <c r="C34" s="43"/>
      <c r="D34" s="43"/>
      <c r="E34" s="38">
        <f>SUM(B34:D34)</f>
        <v>0</v>
      </c>
    </row>
    <row r="35" spans="1:5" ht="13.5" customHeight="1" x14ac:dyDescent="0.25">
      <c r="A35" s="47" t="s">
        <v>33</v>
      </c>
      <c r="B35" s="42">
        <f>SUM(B31:B34)</f>
        <v>0</v>
      </c>
      <c r="C35" s="42">
        <f t="shared" ref="C35:E35" si="1">SUM(C31:C34)</f>
        <v>0</v>
      </c>
      <c r="D35" s="42">
        <f t="shared" si="1"/>
        <v>0</v>
      </c>
      <c r="E35" s="42">
        <f t="shared" si="1"/>
        <v>0</v>
      </c>
    </row>
    <row r="36" spans="1:5" ht="13.5" customHeight="1" x14ac:dyDescent="0.25">
      <c r="A36" s="130" t="s">
        <v>3</v>
      </c>
      <c r="B36" s="131"/>
      <c r="C36" s="131"/>
      <c r="D36" s="131"/>
      <c r="E36" s="132"/>
    </row>
    <row r="37" spans="1:5" ht="12.75" customHeight="1" x14ac:dyDescent="0.25">
      <c r="A37" s="47" t="s">
        <v>34</v>
      </c>
      <c r="B37" s="48">
        <v>30000</v>
      </c>
      <c r="C37" s="48">
        <v>30000</v>
      </c>
      <c r="D37" s="48"/>
      <c r="E37" s="38">
        <f>SUM(B37:D37)</f>
        <v>60000</v>
      </c>
    </row>
    <row r="38" spans="1:5" ht="13.5" customHeight="1" thickBot="1" x14ac:dyDescent="0.3">
      <c r="A38" s="133"/>
      <c r="B38" s="134"/>
      <c r="C38" s="134"/>
      <c r="D38" s="134"/>
      <c r="E38" s="135"/>
    </row>
    <row r="39" spans="1:5" ht="27" customHeight="1" thickTop="1" thickBot="1" x14ac:dyDescent="0.3">
      <c r="A39" s="49" t="s">
        <v>35</v>
      </c>
      <c r="B39" s="50">
        <f>SUM(B13,B15,B22,B24,B26,B28,B35,B37)</f>
        <v>345486</v>
      </c>
      <c r="C39" s="50">
        <f t="shared" ref="C39:D39" si="2">SUM(C13,C15,C22,C24,C26,C28,C35,C37)</f>
        <v>345486</v>
      </c>
      <c r="D39" s="50">
        <f t="shared" si="2"/>
        <v>0</v>
      </c>
      <c r="E39" s="39">
        <f>SUM(E13+E15+E22+E24+E26+E28+E35+E37)</f>
        <v>690972</v>
      </c>
    </row>
    <row r="40" spans="1:5" ht="13.8" thickTop="1" x14ac:dyDescent="0.25">
      <c r="A40" s="114" t="s">
        <v>3</v>
      </c>
      <c r="B40" s="115"/>
      <c r="C40" s="115"/>
      <c r="D40" s="115"/>
      <c r="E40" s="116"/>
    </row>
    <row r="41" spans="1:5" ht="13.5" customHeight="1" x14ac:dyDescent="0.25">
      <c r="A41" s="47" t="s">
        <v>36</v>
      </c>
      <c r="B41" s="43"/>
      <c r="C41" s="43"/>
      <c r="D41" s="43"/>
      <c r="E41" s="38">
        <f>SUM(B41:D41)</f>
        <v>0</v>
      </c>
    </row>
    <row r="42" spans="1:5" ht="13.5" customHeight="1" thickBot="1" x14ac:dyDescent="0.3">
      <c r="A42" s="51" t="s">
        <v>37</v>
      </c>
      <c r="B42" s="52"/>
      <c r="C42" s="52"/>
      <c r="D42" s="52"/>
      <c r="E42" s="38">
        <f>SUM(B42:D42)</f>
        <v>0</v>
      </c>
    </row>
    <row r="43" spans="1:5" ht="27" customHeight="1" thickTop="1" thickBot="1" x14ac:dyDescent="0.3">
      <c r="A43" s="53" t="s">
        <v>38</v>
      </c>
      <c r="B43" s="54">
        <f>(B39-B41-B42)</f>
        <v>345486</v>
      </c>
      <c r="C43" s="54">
        <f t="shared" ref="C43:E43" si="3">(C39-C41-C42)</f>
        <v>345486</v>
      </c>
      <c r="D43" s="54">
        <f t="shared" si="3"/>
        <v>0</v>
      </c>
      <c r="E43" s="54">
        <f t="shared" si="3"/>
        <v>690972</v>
      </c>
    </row>
    <row r="44" spans="1:5" ht="13.5" customHeight="1" thickTop="1" x14ac:dyDescent="0.25">
      <c r="A44" s="55" t="s">
        <v>39</v>
      </c>
      <c r="B44" s="56"/>
      <c r="C44" s="56"/>
      <c r="D44" s="56"/>
      <c r="E44" s="38">
        <f>SUM(B44:D44)</f>
        <v>0</v>
      </c>
    </row>
    <row r="45" spans="1:5" ht="24.75" customHeight="1" x14ac:dyDescent="0.25">
      <c r="A45" s="47" t="s">
        <v>40</v>
      </c>
      <c r="B45" s="43"/>
      <c r="C45" s="43"/>
      <c r="D45" s="43"/>
      <c r="E45" s="38">
        <f>SUM(B45:D45)</f>
        <v>0</v>
      </c>
    </row>
    <row r="46" spans="1:5" ht="13.5" customHeight="1" x14ac:dyDescent="0.25">
      <c r="A46" s="47" t="s">
        <v>41</v>
      </c>
      <c r="B46" s="57">
        <f>(B43-B44-B45)</f>
        <v>345486</v>
      </c>
      <c r="C46" s="57">
        <f t="shared" ref="C46:E46" si="4">(C43-C44-C45)</f>
        <v>345486</v>
      </c>
      <c r="D46" s="57">
        <f t="shared" si="4"/>
        <v>0</v>
      </c>
      <c r="E46" s="57">
        <f t="shared" si="4"/>
        <v>690972</v>
      </c>
    </row>
    <row r="47" spans="1:5" x14ac:dyDescent="0.25">
      <c r="A47" s="24" t="s">
        <v>42</v>
      </c>
      <c r="B47" s="17"/>
      <c r="C47" s="17"/>
    </row>
    <row r="48" spans="1:5" x14ac:dyDescent="0.25">
      <c r="A48" s="18"/>
      <c r="B48" s="17"/>
      <c r="C48" s="17"/>
    </row>
  </sheetData>
  <sheetProtection algorithmName="SHA-512" hashValue="7KY5pT9puALo7YqoQatztoboUGrBvajEzbR3iZO6iljL+ZZplI3DigyuLQ2NipUYOFK0J8XLMtF/wHfkBWdTIg==" saltValue="ioGRXwcN1vHp+E0hRUt22g==" spinCount="100000" sheet="1" objects="1" scenarios="1" selectLockedCells="1"/>
  <protectedRanges>
    <protectedRange algorithmName="SHA-512" hashValue="kre7764EjPxCjGfd/Gdk/q58rQpwsaG4zHtX0xzmCBU4kQprPCImksodshHAjOsFLJSfw+pGGpMlRK3Nu6uinA==" saltValue="JTvQN8h+3bkQtT0Go4uduw==" spinCount="100000" sqref="B15:D15 B18:D21 B24:D24 B26:D26 B28:D28 B37:D37 B44:D45 B13:D13 B31:D34 B41:D42" name="Alue1_2"/>
  </protectedRanges>
  <mergeCells count="18">
    <mergeCell ref="A38:E38"/>
    <mergeCell ref="A40:E40"/>
    <mergeCell ref="A11:C11"/>
    <mergeCell ref="A14:E14"/>
    <mergeCell ref="A16:E16"/>
    <mergeCell ref="A17:E17"/>
    <mergeCell ref="A23:E23"/>
    <mergeCell ref="A25:E25"/>
    <mergeCell ref="A27:E27"/>
    <mergeCell ref="A29:E29"/>
    <mergeCell ref="A30:E30"/>
    <mergeCell ref="A36:E36"/>
    <mergeCell ref="A10:C10"/>
    <mergeCell ref="A1:D1"/>
    <mergeCell ref="A2:C2"/>
    <mergeCell ref="A3:B3"/>
    <mergeCell ref="A7:C7"/>
    <mergeCell ref="A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8"/>
  <sheetViews>
    <sheetView zoomScaleNormal="100" workbookViewId="0">
      <selection activeCell="A11" sqref="A11:C11"/>
    </sheetView>
  </sheetViews>
  <sheetFormatPr defaultColWidth="8.6640625" defaultRowHeight="13.2" x14ac:dyDescent="0.25"/>
  <cols>
    <col min="1" max="1" width="35.44140625" customWidth="1"/>
    <col min="2" max="3" width="12.5546875" customWidth="1"/>
  </cols>
  <sheetData>
    <row r="1" spans="1:5" ht="60.6" customHeight="1" x14ac:dyDescent="0.25">
      <c r="A1" s="87"/>
      <c r="B1" s="87"/>
      <c r="C1" s="87"/>
      <c r="D1" s="87"/>
    </row>
    <row r="2" spans="1:5" ht="72.599999999999994" customHeight="1" x14ac:dyDescent="0.25">
      <c r="A2" s="110" t="s">
        <v>87</v>
      </c>
      <c r="B2" s="111"/>
      <c r="C2" s="111"/>
    </row>
    <row r="3" spans="1:5" ht="27" customHeight="1" x14ac:dyDescent="0.25">
      <c r="A3" s="81" t="s">
        <v>84</v>
      </c>
      <c r="B3" s="82"/>
    </row>
    <row r="4" spans="1:5" ht="21.6" customHeight="1" x14ac:dyDescent="0.25">
      <c r="A4" s="21" t="s">
        <v>2</v>
      </c>
      <c r="B4" s="36">
        <f>Talousarvio!B4</f>
        <v>44839</v>
      </c>
    </row>
    <row r="5" spans="1:5" ht="17.100000000000001" customHeight="1" x14ac:dyDescent="0.25">
      <c r="A5" s="1" t="s">
        <v>4</v>
      </c>
      <c r="B5" s="2"/>
      <c r="C5" s="2"/>
    </row>
    <row r="6" spans="1:5" ht="12.75" customHeight="1" x14ac:dyDescent="0.25">
      <c r="A6" s="3" t="s">
        <v>5</v>
      </c>
      <c r="B6" s="4"/>
      <c r="C6" s="5"/>
    </row>
    <row r="7" spans="1:5" ht="12.75" customHeight="1" x14ac:dyDescent="0.25">
      <c r="A7" s="112" t="str">
        <f>Talousarvio!A8</f>
        <v>Varsinais-Suomen hyvinvointialue</v>
      </c>
      <c r="B7" s="111"/>
      <c r="C7" s="113"/>
    </row>
    <row r="8" spans="1:5" ht="12.75" customHeight="1" x14ac:dyDescent="0.25">
      <c r="A8" s="6" t="s">
        <v>7</v>
      </c>
      <c r="B8" s="34"/>
      <c r="C8" s="7"/>
    </row>
    <row r="9" spans="1:5" ht="12.75" customHeight="1" x14ac:dyDescent="0.25">
      <c r="A9" s="112" t="str">
        <f>Talousarvio!A10</f>
        <v>3221065-1</v>
      </c>
      <c r="B9" s="111"/>
      <c r="C9" s="113"/>
    </row>
    <row r="10" spans="1:5" ht="12.75" customHeight="1" x14ac:dyDescent="0.25">
      <c r="A10" s="85" t="s">
        <v>11</v>
      </c>
      <c r="B10" s="86"/>
      <c r="C10" s="86"/>
    </row>
    <row r="11" spans="1:5" ht="26.7" customHeight="1" x14ac:dyDescent="0.25">
      <c r="A11" s="88" t="str">
        <f>Talousarvio!A13</f>
        <v>Varsinais-Suomen kestävän kasvun hanke</v>
      </c>
      <c r="B11" s="89"/>
      <c r="C11" s="89"/>
    </row>
    <row r="12" spans="1:5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5" x14ac:dyDescent="0.25">
      <c r="A13" s="47" t="s">
        <v>17</v>
      </c>
      <c r="B13" s="61">
        <v>1745958</v>
      </c>
      <c r="C13" s="61">
        <v>5040051</v>
      </c>
      <c r="D13" s="61">
        <v>5040051</v>
      </c>
      <c r="E13" s="38">
        <f>SUM(B13:D13)</f>
        <v>11826060</v>
      </c>
    </row>
    <row r="14" spans="1:5" x14ac:dyDescent="0.25">
      <c r="A14" s="117"/>
      <c r="B14" s="117"/>
      <c r="C14" s="117"/>
      <c r="D14" s="117"/>
      <c r="E14" s="117"/>
    </row>
    <row r="15" spans="1:5" ht="13.5" customHeight="1" x14ac:dyDescent="0.25">
      <c r="A15" s="47" t="s">
        <v>18</v>
      </c>
      <c r="B15" s="61"/>
      <c r="C15" s="61"/>
      <c r="D15" s="61"/>
      <c r="E15" s="38">
        <f>SUM(B15:D15)</f>
        <v>0</v>
      </c>
    </row>
    <row r="16" spans="1:5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61">
        <v>75000</v>
      </c>
      <c r="C18" s="61">
        <v>35000</v>
      </c>
      <c r="D18" s="61">
        <v>10000</v>
      </c>
      <c r="E18" s="38">
        <f>SUM(B18:D18)</f>
        <v>120000</v>
      </c>
    </row>
    <row r="19" spans="1:5" ht="13.5" customHeight="1" x14ac:dyDescent="0.25">
      <c r="A19" s="44" t="s">
        <v>21</v>
      </c>
      <c r="B19" s="61"/>
      <c r="C19" s="61"/>
      <c r="D19" s="61"/>
      <c r="E19" s="38">
        <f>SUM(B19:D19)</f>
        <v>0</v>
      </c>
    </row>
    <row r="20" spans="1:5" ht="13.5" customHeight="1" x14ac:dyDescent="0.25">
      <c r="A20" s="45" t="s">
        <v>22</v>
      </c>
      <c r="B20" s="61">
        <v>5000</v>
      </c>
      <c r="C20" s="61">
        <v>5000</v>
      </c>
      <c r="D20" s="61">
        <v>5000</v>
      </c>
      <c r="E20" s="38">
        <f>SUM(B20:D20)</f>
        <v>15000</v>
      </c>
    </row>
    <row r="21" spans="1:5" ht="13.5" customHeight="1" x14ac:dyDescent="0.25">
      <c r="A21" s="45" t="s">
        <v>23</v>
      </c>
      <c r="B21" s="61"/>
      <c r="C21" s="61"/>
      <c r="D21" s="61"/>
      <c r="E21" s="38">
        <f>SUM(B21:D21)</f>
        <v>0</v>
      </c>
    </row>
    <row r="22" spans="1:5" x14ac:dyDescent="0.25">
      <c r="A22" s="46" t="s">
        <v>24</v>
      </c>
      <c r="B22" s="42">
        <f>SUM(B18:B21)</f>
        <v>80000</v>
      </c>
      <c r="C22" s="42">
        <f t="shared" ref="C22:E22" si="0">SUM(C18:C21)</f>
        <v>40000</v>
      </c>
      <c r="D22" s="42">
        <f t="shared" si="0"/>
        <v>15000</v>
      </c>
      <c r="E22" s="42">
        <f t="shared" si="0"/>
        <v>135000</v>
      </c>
    </row>
    <row r="23" spans="1:5" x14ac:dyDescent="0.25">
      <c r="A23" s="124" t="s">
        <v>3</v>
      </c>
      <c r="B23" s="125"/>
      <c r="C23" s="125"/>
      <c r="D23" s="125"/>
      <c r="E23" s="126"/>
    </row>
    <row r="24" spans="1:5" x14ac:dyDescent="0.25">
      <c r="A24" s="47" t="s">
        <v>25</v>
      </c>
      <c r="B24" s="61">
        <v>21000</v>
      </c>
      <c r="C24" s="61">
        <v>31750</v>
      </c>
      <c r="D24" s="61">
        <v>16750</v>
      </c>
      <c r="E24" s="38">
        <f>SUM(B24:D24)</f>
        <v>69500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>
        <v>8000</v>
      </c>
      <c r="C26" s="61">
        <v>3001</v>
      </c>
      <c r="D26" s="61">
        <v>3001</v>
      </c>
      <c r="E26" s="38">
        <f>SUM(B26:D26)</f>
        <v>14002</v>
      </c>
    </row>
    <row r="27" spans="1:5" ht="13.5" customHeight="1" x14ac:dyDescent="0.25">
      <c r="A27" s="130" t="s">
        <v>3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>
        <v>58518</v>
      </c>
      <c r="C28" s="61">
        <v>132751</v>
      </c>
      <c r="D28" s="61">
        <v>132751</v>
      </c>
      <c r="E28" s="38">
        <f>SUM(B28:D28)</f>
        <v>324020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61"/>
      <c r="C31" s="61"/>
      <c r="D31" s="61"/>
      <c r="E31" s="38">
        <f>SUM(B31:D31)</f>
        <v>0</v>
      </c>
    </row>
    <row r="32" spans="1:5" ht="13.5" customHeight="1" x14ac:dyDescent="0.25">
      <c r="A32" s="45" t="s">
        <v>30</v>
      </c>
      <c r="B32" s="61">
        <v>22080</v>
      </c>
      <c r="C32" s="61">
        <v>56680</v>
      </c>
      <c r="D32" s="61">
        <v>56680</v>
      </c>
      <c r="E32" s="38">
        <f>SUM(B32:D32)</f>
        <v>135440</v>
      </c>
    </row>
    <row r="33" spans="1:5" ht="13.5" customHeight="1" x14ac:dyDescent="0.25">
      <c r="A33" s="45" t="s">
        <v>31</v>
      </c>
      <c r="B33" s="61"/>
      <c r="C33" s="61"/>
      <c r="D33" s="61"/>
      <c r="E33" s="38">
        <f>SUM(B33:D33)</f>
        <v>0</v>
      </c>
    </row>
    <row r="34" spans="1:5" ht="13.5" customHeight="1" x14ac:dyDescent="0.25">
      <c r="A34" s="45" t="s">
        <v>32</v>
      </c>
      <c r="B34" s="61"/>
      <c r="C34" s="61"/>
      <c r="D34" s="61"/>
      <c r="E34" s="38">
        <f>SUM(B34:D34)</f>
        <v>0</v>
      </c>
    </row>
    <row r="35" spans="1:5" ht="13.5" customHeight="1" x14ac:dyDescent="0.25">
      <c r="A35" s="47" t="s">
        <v>33</v>
      </c>
      <c r="B35" s="42">
        <f>SUM(B31:B34)</f>
        <v>22080</v>
      </c>
      <c r="C35" s="42">
        <f t="shared" ref="C35:E35" si="1">SUM(C31:C34)</f>
        <v>56680</v>
      </c>
      <c r="D35" s="42">
        <f t="shared" si="1"/>
        <v>56680</v>
      </c>
      <c r="E35" s="42">
        <f t="shared" si="1"/>
        <v>135440</v>
      </c>
    </row>
    <row r="36" spans="1:5" ht="13.5" customHeight="1" x14ac:dyDescent="0.25">
      <c r="A36" s="130" t="s">
        <v>3</v>
      </c>
      <c r="B36" s="131"/>
      <c r="C36" s="131"/>
      <c r="D36" s="131"/>
      <c r="E36" s="132"/>
    </row>
    <row r="37" spans="1:5" ht="12.75" customHeight="1" x14ac:dyDescent="0.25">
      <c r="A37" s="47" t="s">
        <v>34</v>
      </c>
      <c r="B37" s="61">
        <v>255890</v>
      </c>
      <c r="C37" s="61">
        <v>15000</v>
      </c>
      <c r="D37" s="61">
        <v>15000</v>
      </c>
      <c r="E37" s="38">
        <f>SUM(B37:D37)</f>
        <v>285890</v>
      </c>
    </row>
    <row r="38" spans="1:5" ht="13.5" customHeight="1" thickBot="1" x14ac:dyDescent="0.3">
      <c r="A38" s="133"/>
      <c r="B38" s="134"/>
      <c r="C38" s="134"/>
      <c r="D38" s="134"/>
      <c r="E38" s="135"/>
    </row>
    <row r="39" spans="1:5" ht="27" customHeight="1" thickTop="1" thickBot="1" x14ac:dyDescent="0.3">
      <c r="A39" s="49" t="s">
        <v>35</v>
      </c>
      <c r="B39" s="50">
        <f>SUM(B13,B15,B22,B24,B26,B28,B35,B37)</f>
        <v>2191446</v>
      </c>
      <c r="C39" s="50">
        <f t="shared" ref="C39:D39" si="2">SUM(C13,C15,C22,C24,C26,C28,C35,C37)</f>
        <v>5319233</v>
      </c>
      <c r="D39" s="50">
        <f t="shared" si="2"/>
        <v>5279233</v>
      </c>
      <c r="E39" s="39">
        <f>SUM(E13+E15+E22+E24+E26+E28+E35+E37)</f>
        <v>12789912</v>
      </c>
    </row>
    <row r="40" spans="1:5" ht="13.8" thickTop="1" x14ac:dyDescent="0.25">
      <c r="A40" s="114" t="s">
        <v>3</v>
      </c>
      <c r="B40" s="115"/>
      <c r="C40" s="115"/>
      <c r="D40" s="115"/>
      <c r="E40" s="116"/>
    </row>
    <row r="41" spans="1:5" ht="13.5" customHeight="1" x14ac:dyDescent="0.25">
      <c r="A41" s="47" t="s">
        <v>36</v>
      </c>
      <c r="B41" s="61"/>
      <c r="C41" s="61"/>
      <c r="D41" s="61"/>
      <c r="E41" s="38">
        <f>SUM(B41:D41)</f>
        <v>0</v>
      </c>
    </row>
    <row r="42" spans="1:5" ht="13.5" customHeight="1" thickBot="1" x14ac:dyDescent="0.3">
      <c r="A42" s="51" t="s">
        <v>37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">
      <c r="A43" s="53" t="s">
        <v>38</v>
      </c>
      <c r="B43" s="54">
        <f>(B39-B41-B42)</f>
        <v>2191446</v>
      </c>
      <c r="C43" s="54">
        <f t="shared" ref="C43:E43" si="3">(C39-C41-C42)</f>
        <v>5319233</v>
      </c>
      <c r="D43" s="54">
        <f t="shared" si="3"/>
        <v>5279233</v>
      </c>
      <c r="E43" s="54">
        <f t="shared" si="3"/>
        <v>12789912</v>
      </c>
    </row>
    <row r="44" spans="1:5" ht="13.5" customHeight="1" thickTop="1" x14ac:dyDescent="0.25">
      <c r="A44" s="55" t="s">
        <v>39</v>
      </c>
      <c r="B44" s="61"/>
      <c r="C44" s="61"/>
      <c r="D44" s="61"/>
      <c r="E44" s="38">
        <f>SUM(B44:D44)</f>
        <v>0</v>
      </c>
    </row>
    <row r="45" spans="1:5" ht="24.75" customHeight="1" x14ac:dyDescent="0.25">
      <c r="A45" s="47" t="s">
        <v>40</v>
      </c>
      <c r="B45" s="61"/>
      <c r="C45" s="61"/>
      <c r="D45" s="61"/>
      <c r="E45" s="38">
        <f>SUM(B45:D45)</f>
        <v>0</v>
      </c>
    </row>
    <row r="46" spans="1:5" ht="13.5" customHeight="1" x14ac:dyDescent="0.25">
      <c r="A46" s="47" t="s">
        <v>41</v>
      </c>
      <c r="B46" s="57">
        <f>(B43-B44-B45)</f>
        <v>2191446</v>
      </c>
      <c r="C46" s="57">
        <f t="shared" ref="C46:E46" si="4">(C43-C44-C45)</f>
        <v>5319233</v>
      </c>
      <c r="D46" s="57">
        <f t="shared" si="4"/>
        <v>5279233</v>
      </c>
      <c r="E46" s="57">
        <f t="shared" si="4"/>
        <v>12789912</v>
      </c>
    </row>
    <row r="47" spans="1:5" x14ac:dyDescent="0.25">
      <c r="A47" s="24" t="s">
        <v>42</v>
      </c>
      <c r="B47" s="17"/>
      <c r="C47" s="17"/>
    </row>
    <row r="48" spans="1:5" x14ac:dyDescent="0.25">
      <c r="A48" s="18"/>
      <c r="B48" s="17"/>
      <c r="C48" s="17"/>
    </row>
  </sheetData>
  <sheetProtection algorithmName="SHA-512" hashValue="ghZ84ZpURonJhyU+NbumDL782qZVE5OgRZDnQHMdHLd5+58FVDRToxbD3BInYaZJKWi4qBTX6MwP6GSnSwwaPg==" saltValue="45ptRwOZIB6UTW5a2Iwy9Q==" spinCount="100000" sheet="1" objects="1" scenarios="1" selectLockedCells="1"/>
  <protectedRanges>
    <protectedRange algorithmName="SHA-512" hashValue="kre7764EjPxCjGfd/Gdk/q58rQpwsaG4zHtX0xzmCBU4kQprPCImksodshHAjOsFLJSfw+pGGpMlRK3Nu6uinA==" saltValue="JTvQN8h+3bkQtT0Go4uduw==" spinCount="100000" sqref="B13:D13 B15:D15 B18:D21 B24:D24 B26:D26 B28:D28 B37:D37 B44:D45 B41:D42 B31:D34" name="Alue1_2"/>
  </protectedRanges>
  <mergeCells count="18">
    <mergeCell ref="A40:E40"/>
    <mergeCell ref="A16:E16"/>
    <mergeCell ref="A17:E17"/>
    <mergeCell ref="A23:E23"/>
    <mergeCell ref="A25:E25"/>
    <mergeCell ref="A27:E27"/>
    <mergeCell ref="A29:E29"/>
    <mergeCell ref="A30:E30"/>
    <mergeCell ref="A36:E36"/>
    <mergeCell ref="A14:E14"/>
    <mergeCell ref="A38:E38"/>
    <mergeCell ref="A1:D1"/>
    <mergeCell ref="A11:C11"/>
    <mergeCell ref="A2:C2"/>
    <mergeCell ref="A3:B3"/>
    <mergeCell ref="A7:C7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8"/>
  <sheetViews>
    <sheetView zoomScaleNormal="100" workbookViewId="0">
      <selection activeCell="A11" sqref="A11:C11"/>
    </sheetView>
  </sheetViews>
  <sheetFormatPr defaultColWidth="8.6640625" defaultRowHeight="13.2" x14ac:dyDescent="0.25"/>
  <cols>
    <col min="1" max="1" width="35.44140625" customWidth="1"/>
    <col min="2" max="3" width="12.5546875" customWidth="1"/>
  </cols>
  <sheetData>
    <row r="1" spans="1:5" ht="64.2" customHeight="1" x14ac:dyDescent="0.25">
      <c r="A1" s="87"/>
      <c r="B1" s="87"/>
      <c r="C1" s="87"/>
      <c r="D1" s="87"/>
    </row>
    <row r="2" spans="1:5" ht="46.5" customHeight="1" x14ac:dyDescent="0.25">
      <c r="A2" s="110" t="s">
        <v>88</v>
      </c>
      <c r="B2" s="84"/>
      <c r="C2" s="84"/>
    </row>
    <row r="3" spans="1:5" ht="27" customHeight="1" x14ac:dyDescent="0.25">
      <c r="A3" s="81" t="s">
        <v>84</v>
      </c>
      <c r="B3" s="82"/>
    </row>
    <row r="4" spans="1:5" ht="21.6" customHeight="1" x14ac:dyDescent="0.25">
      <c r="A4" s="21" t="s">
        <v>2</v>
      </c>
      <c r="B4" s="36">
        <f>Talousarvio!B4</f>
        <v>44839</v>
      </c>
    </row>
    <row r="5" spans="1:5" ht="17.100000000000001" customHeight="1" x14ac:dyDescent="0.25">
      <c r="A5" s="1" t="s">
        <v>4</v>
      </c>
      <c r="B5" s="2"/>
      <c r="C5" s="2"/>
    </row>
    <row r="6" spans="1:5" ht="12.75" customHeight="1" x14ac:dyDescent="0.25">
      <c r="A6" s="3" t="s">
        <v>89</v>
      </c>
      <c r="B6" s="4"/>
      <c r="C6" s="5"/>
    </row>
    <row r="7" spans="1:5" ht="12.75" customHeight="1" x14ac:dyDescent="0.25">
      <c r="A7" s="112" t="str">
        <f>Talousarvio!A8</f>
        <v>Varsinais-Suomen hyvinvointialue</v>
      </c>
      <c r="B7" s="111"/>
      <c r="C7" s="113"/>
    </row>
    <row r="8" spans="1:5" ht="12.75" customHeight="1" x14ac:dyDescent="0.25">
      <c r="A8" s="6" t="s">
        <v>7</v>
      </c>
      <c r="B8" s="34"/>
      <c r="C8" s="7"/>
    </row>
    <row r="9" spans="1:5" ht="12.75" customHeight="1" x14ac:dyDescent="0.25">
      <c r="A9" s="112" t="str">
        <f>Talousarvio!A10</f>
        <v>3221065-1</v>
      </c>
      <c r="B9" s="111"/>
      <c r="C9" s="113"/>
    </row>
    <row r="10" spans="1:5" ht="12.75" customHeight="1" x14ac:dyDescent="0.25">
      <c r="A10" s="85" t="s">
        <v>90</v>
      </c>
      <c r="B10" s="86"/>
      <c r="C10" s="86"/>
    </row>
    <row r="11" spans="1:5" ht="26.7" customHeight="1" x14ac:dyDescent="0.25">
      <c r="A11" s="88" t="str">
        <f>Talousarvio!A13</f>
        <v>Varsinais-Suomen kestävän kasvun hanke</v>
      </c>
      <c r="B11" s="89"/>
      <c r="C11" s="89"/>
    </row>
    <row r="12" spans="1:5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5" x14ac:dyDescent="0.25">
      <c r="A13" s="47" t="s">
        <v>17</v>
      </c>
      <c r="B13" s="61">
        <v>116690</v>
      </c>
      <c r="C13" s="61">
        <v>154190</v>
      </c>
      <c r="D13" s="61">
        <v>154190</v>
      </c>
      <c r="E13" s="38">
        <f>SUM(B13:D13)</f>
        <v>425070</v>
      </c>
    </row>
    <row r="14" spans="1:5" x14ac:dyDescent="0.25">
      <c r="A14" s="117"/>
      <c r="B14" s="117"/>
      <c r="C14" s="117"/>
      <c r="D14" s="117"/>
      <c r="E14" s="117"/>
    </row>
    <row r="15" spans="1:5" ht="13.5" customHeight="1" x14ac:dyDescent="0.25">
      <c r="A15" s="47" t="s">
        <v>18</v>
      </c>
      <c r="B15" s="61"/>
      <c r="C15" s="61"/>
      <c r="D15" s="61"/>
      <c r="E15" s="38">
        <f>SUM(B15:D15)</f>
        <v>0</v>
      </c>
    </row>
    <row r="16" spans="1:5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61">
        <v>155000</v>
      </c>
      <c r="C18" s="61">
        <v>155000</v>
      </c>
      <c r="D18" s="61">
        <v>155000</v>
      </c>
      <c r="E18" s="38">
        <f>SUM(B18:D18)</f>
        <v>465000</v>
      </c>
    </row>
    <row r="19" spans="1:5" ht="13.5" customHeight="1" x14ac:dyDescent="0.25">
      <c r="A19" s="44" t="s">
        <v>21</v>
      </c>
      <c r="B19" s="61"/>
      <c r="C19" s="61"/>
      <c r="D19" s="61"/>
      <c r="E19" s="38">
        <f>SUM(B19:D19)</f>
        <v>0</v>
      </c>
    </row>
    <row r="20" spans="1:5" ht="13.5" customHeight="1" x14ac:dyDescent="0.25">
      <c r="A20" s="45" t="s">
        <v>22</v>
      </c>
      <c r="B20" s="61">
        <v>5000</v>
      </c>
      <c r="C20" s="61">
        <v>5000</v>
      </c>
      <c r="D20" s="61">
        <v>5000</v>
      </c>
      <c r="E20" s="38">
        <f>SUM(B20:D20)</f>
        <v>15000</v>
      </c>
    </row>
    <row r="21" spans="1:5" ht="13.5" customHeight="1" x14ac:dyDescent="0.25">
      <c r="A21" s="45" t="s">
        <v>23</v>
      </c>
      <c r="B21" s="61"/>
      <c r="C21" s="61"/>
      <c r="D21" s="61"/>
      <c r="E21" s="38">
        <f>SUM(B21:D21)</f>
        <v>0</v>
      </c>
    </row>
    <row r="22" spans="1:5" x14ac:dyDescent="0.25">
      <c r="A22" s="46" t="s">
        <v>24</v>
      </c>
      <c r="B22" s="42">
        <f>SUM(B18:B21)</f>
        <v>160000</v>
      </c>
      <c r="C22" s="42">
        <f t="shared" ref="C22:D22" si="0">SUM(C18:C21)</f>
        <v>160000</v>
      </c>
      <c r="D22" s="42">
        <f t="shared" si="0"/>
        <v>160000</v>
      </c>
      <c r="E22" s="42">
        <f>SUM(E18:E21)</f>
        <v>480000</v>
      </c>
    </row>
    <row r="23" spans="1:5" x14ac:dyDescent="0.25">
      <c r="A23" s="124" t="s">
        <v>3</v>
      </c>
      <c r="B23" s="125"/>
      <c r="C23" s="125"/>
      <c r="D23" s="125"/>
      <c r="E23" s="126"/>
    </row>
    <row r="24" spans="1:5" x14ac:dyDescent="0.25">
      <c r="A24" s="47" t="s">
        <v>25</v>
      </c>
      <c r="B24" s="61"/>
      <c r="C24" s="61"/>
      <c r="D24" s="61"/>
      <c r="E24" s="38">
        <f>SUM(B24:D24)</f>
        <v>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/>
      <c r="C26" s="61"/>
      <c r="D26" s="61"/>
      <c r="E26" s="38">
        <f>SUM(B26:D26)</f>
        <v>0</v>
      </c>
    </row>
    <row r="27" spans="1:5" ht="13.5" customHeight="1" x14ac:dyDescent="0.25">
      <c r="A27" s="130" t="s">
        <v>3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>
        <v>5000</v>
      </c>
      <c r="C28" s="61">
        <v>5000</v>
      </c>
      <c r="D28" s="61">
        <v>5000</v>
      </c>
      <c r="E28" s="38">
        <f>SUM(B28:D28)</f>
        <v>15000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61">
        <v>40000</v>
      </c>
      <c r="C31" s="61"/>
      <c r="D31" s="61">
        <v>3000</v>
      </c>
      <c r="E31" s="38">
        <f>SUM(B31:D31)</f>
        <v>43000</v>
      </c>
    </row>
    <row r="32" spans="1:5" ht="13.5" customHeight="1" x14ac:dyDescent="0.25">
      <c r="A32" s="45" t="s">
        <v>30</v>
      </c>
      <c r="B32" s="61"/>
      <c r="C32" s="61"/>
      <c r="D32" s="61"/>
      <c r="E32" s="38">
        <f>SUM(B32:D32)</f>
        <v>0</v>
      </c>
    </row>
    <row r="33" spans="1:5" ht="13.5" customHeight="1" x14ac:dyDescent="0.25">
      <c r="A33" s="45" t="s">
        <v>31</v>
      </c>
      <c r="B33" s="61"/>
      <c r="C33" s="61"/>
      <c r="D33" s="61"/>
      <c r="E33" s="38">
        <f>SUM(B33:D33)</f>
        <v>0</v>
      </c>
    </row>
    <row r="34" spans="1:5" ht="13.5" customHeight="1" x14ac:dyDescent="0.25">
      <c r="A34" s="45" t="s">
        <v>32</v>
      </c>
      <c r="B34" s="61"/>
      <c r="C34" s="61"/>
      <c r="D34" s="61"/>
      <c r="E34" s="38">
        <f>SUM(B34:D34)</f>
        <v>0</v>
      </c>
    </row>
    <row r="35" spans="1:5" ht="13.5" customHeight="1" x14ac:dyDescent="0.25">
      <c r="A35" s="47" t="s">
        <v>33</v>
      </c>
      <c r="B35" s="42">
        <f>SUM(B31:B34)</f>
        <v>40000</v>
      </c>
      <c r="C35" s="42">
        <f t="shared" ref="C35:E35" si="1">SUM(C31:C34)</f>
        <v>0</v>
      </c>
      <c r="D35" s="42">
        <f t="shared" si="1"/>
        <v>3000</v>
      </c>
      <c r="E35" s="42">
        <f t="shared" si="1"/>
        <v>43000</v>
      </c>
    </row>
    <row r="36" spans="1:5" ht="13.5" customHeight="1" x14ac:dyDescent="0.25">
      <c r="A36" s="130" t="s">
        <v>3</v>
      </c>
      <c r="B36" s="131"/>
      <c r="C36" s="131"/>
      <c r="D36" s="131"/>
      <c r="E36" s="132"/>
    </row>
    <row r="37" spans="1:5" ht="12.75" customHeight="1" x14ac:dyDescent="0.25">
      <c r="A37" s="47" t="s">
        <v>34</v>
      </c>
      <c r="B37" s="61">
        <v>67500</v>
      </c>
      <c r="C37" s="61">
        <v>30000</v>
      </c>
      <c r="D37" s="61">
        <v>30000</v>
      </c>
      <c r="E37" s="38">
        <f>SUM(B37:D37)</f>
        <v>127500</v>
      </c>
    </row>
    <row r="38" spans="1:5" ht="13.5" customHeight="1" thickBot="1" x14ac:dyDescent="0.3">
      <c r="A38" s="133"/>
      <c r="B38" s="134"/>
      <c r="C38" s="134"/>
      <c r="D38" s="134"/>
      <c r="E38" s="135"/>
    </row>
    <row r="39" spans="1:5" ht="27" customHeight="1" thickTop="1" thickBot="1" x14ac:dyDescent="0.3">
      <c r="A39" s="49" t="s">
        <v>35</v>
      </c>
      <c r="B39" s="50">
        <f>SUM(B13,B15,B22,B24,B26,B28,B35,B37)</f>
        <v>389190</v>
      </c>
      <c r="C39" s="50">
        <f t="shared" ref="C39:D39" si="2">SUM(C13,C15,C22,C24,C26,C28,C35,C37)</f>
        <v>349190</v>
      </c>
      <c r="D39" s="50">
        <f t="shared" si="2"/>
        <v>352190</v>
      </c>
      <c r="E39" s="39">
        <f>SUM(E13+E15+E22+E24+E26+E28+E35+E37)</f>
        <v>1090570</v>
      </c>
    </row>
    <row r="40" spans="1:5" ht="13.8" thickTop="1" x14ac:dyDescent="0.25">
      <c r="A40" s="114" t="s">
        <v>3</v>
      </c>
      <c r="B40" s="115"/>
      <c r="C40" s="115"/>
      <c r="D40" s="115"/>
      <c r="E40" s="116"/>
    </row>
    <row r="41" spans="1:5" ht="13.5" customHeight="1" x14ac:dyDescent="0.25">
      <c r="A41" s="47" t="s">
        <v>36</v>
      </c>
      <c r="B41" s="61"/>
      <c r="C41" s="61"/>
      <c r="D41" s="61"/>
      <c r="E41" s="38">
        <f>SUM(B41:D41)</f>
        <v>0</v>
      </c>
    </row>
    <row r="42" spans="1:5" ht="13.5" customHeight="1" thickBot="1" x14ac:dyDescent="0.3">
      <c r="A42" s="51" t="s">
        <v>37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">
      <c r="A43" s="53" t="s">
        <v>38</v>
      </c>
      <c r="B43" s="54">
        <f>(B39-B41-B42)</f>
        <v>389190</v>
      </c>
      <c r="C43" s="54">
        <f t="shared" ref="C43:E43" si="3">(C39-C41-C42)</f>
        <v>349190</v>
      </c>
      <c r="D43" s="54">
        <f t="shared" si="3"/>
        <v>352190</v>
      </c>
      <c r="E43" s="54">
        <f t="shared" si="3"/>
        <v>1090570</v>
      </c>
    </row>
    <row r="44" spans="1:5" ht="13.5" customHeight="1" thickTop="1" x14ac:dyDescent="0.25">
      <c r="A44" s="55" t="s">
        <v>39</v>
      </c>
      <c r="B44" s="61"/>
      <c r="C44" s="61"/>
      <c r="D44" s="61"/>
      <c r="E44" s="38">
        <f>SUM(B44:D44)</f>
        <v>0</v>
      </c>
    </row>
    <row r="45" spans="1:5" ht="24.75" customHeight="1" x14ac:dyDescent="0.25">
      <c r="A45" s="47" t="s">
        <v>40</v>
      </c>
      <c r="B45" s="61"/>
      <c r="C45" s="61"/>
      <c r="D45" s="61"/>
      <c r="E45" s="38">
        <f>SUM(B45:D45)</f>
        <v>0</v>
      </c>
    </row>
    <row r="46" spans="1:5" ht="13.5" customHeight="1" x14ac:dyDescent="0.25">
      <c r="A46" s="47" t="s">
        <v>41</v>
      </c>
      <c r="B46" s="57">
        <f>(B43-B44-B45)</f>
        <v>389190</v>
      </c>
      <c r="C46" s="57">
        <f t="shared" ref="C46:E46" si="4">(C43-C44-C45)</f>
        <v>349190</v>
      </c>
      <c r="D46" s="57">
        <f t="shared" si="4"/>
        <v>352190</v>
      </c>
      <c r="E46" s="57">
        <f t="shared" si="4"/>
        <v>1090570</v>
      </c>
    </row>
    <row r="47" spans="1:5" x14ac:dyDescent="0.25">
      <c r="A47" s="24" t="s">
        <v>42</v>
      </c>
      <c r="B47" s="17"/>
      <c r="C47" s="17"/>
    </row>
    <row r="48" spans="1:5" x14ac:dyDescent="0.25">
      <c r="A48" s="18"/>
      <c r="B48" s="17"/>
      <c r="C48" s="17"/>
    </row>
  </sheetData>
  <sheetProtection algorithmName="SHA-512" hashValue="UtbDHcKHGc/EZFSek0RpRCb8H3JAQd3dwTnZ0EXVDCd7hK1YfO2CPT1JxBdbwX1H4y3OUQbrrlgqNrlK4swOZg==" saltValue="RTqKV5xBKBML3v/gDR6qyA==" spinCount="100000" sheet="1" objects="1" scenarios="1" selectLockedCells="1"/>
  <protectedRanges>
    <protectedRange algorithmName="SHA-512" hashValue="kre7764EjPxCjGfd/Gdk/q58rQpwsaG4zHtX0xzmCBU4kQprPCImksodshHAjOsFLJSfw+pGGpMlRK3Nu6uinA==" saltValue="JTvQN8h+3bkQtT0Go4uduw==" spinCount="100000" sqref="B13:D13 B15:D15 B24:D24 B26:D26 B28:D28 B31:D34 B37:D37 B41:D42 B44:D45 B18:D21" name="Alue1_2"/>
  </protectedRanges>
  <mergeCells count="18">
    <mergeCell ref="A36:E36"/>
    <mergeCell ref="A38:E38"/>
    <mergeCell ref="A40:E40"/>
    <mergeCell ref="A23:E23"/>
    <mergeCell ref="A25:E25"/>
    <mergeCell ref="A27:E27"/>
    <mergeCell ref="A29:E29"/>
    <mergeCell ref="A30:E30"/>
    <mergeCell ref="A1:D1"/>
    <mergeCell ref="A2:C2"/>
    <mergeCell ref="A14:E14"/>
    <mergeCell ref="A16:E16"/>
    <mergeCell ref="A17:E17"/>
    <mergeCell ref="A3:B3"/>
    <mergeCell ref="A7:C7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8"/>
  <sheetViews>
    <sheetView zoomScaleNormal="100" workbookViewId="0">
      <selection activeCell="A11" sqref="A11:C11"/>
    </sheetView>
  </sheetViews>
  <sheetFormatPr defaultColWidth="8.6640625" defaultRowHeight="13.2" x14ac:dyDescent="0.25"/>
  <cols>
    <col min="1" max="1" width="35.44140625" customWidth="1"/>
    <col min="2" max="3" width="12.5546875" customWidth="1"/>
  </cols>
  <sheetData>
    <row r="1" spans="1:5" ht="59.7" customHeight="1" x14ac:dyDescent="0.25">
      <c r="A1" s="87"/>
      <c r="B1" s="87"/>
      <c r="C1" s="87"/>
      <c r="D1" s="87"/>
    </row>
    <row r="2" spans="1:5" ht="49.5" customHeight="1" x14ac:dyDescent="0.25">
      <c r="A2" s="110" t="s">
        <v>91</v>
      </c>
      <c r="B2" s="84"/>
      <c r="C2" s="84"/>
    </row>
    <row r="3" spans="1:5" ht="27" customHeight="1" x14ac:dyDescent="0.25">
      <c r="A3" s="81" t="s">
        <v>84</v>
      </c>
      <c r="B3" s="82"/>
    </row>
    <row r="4" spans="1:5" ht="21.6" customHeight="1" x14ac:dyDescent="0.25">
      <c r="A4" s="21" t="s">
        <v>2</v>
      </c>
      <c r="B4" s="36">
        <f>Talousarvio!B4</f>
        <v>44839</v>
      </c>
    </row>
    <row r="5" spans="1:5" ht="17.100000000000001" customHeight="1" x14ac:dyDescent="0.25">
      <c r="A5" s="1" t="s">
        <v>4</v>
      </c>
      <c r="B5" s="2"/>
      <c r="C5" s="2"/>
    </row>
    <row r="6" spans="1:5" ht="12.75" customHeight="1" x14ac:dyDescent="0.25">
      <c r="A6" s="3" t="s">
        <v>5</v>
      </c>
      <c r="B6" s="4"/>
      <c r="C6" s="5"/>
    </row>
    <row r="7" spans="1:5" ht="12.75" customHeight="1" x14ac:dyDescent="0.25">
      <c r="A7" s="112" t="str">
        <f>Talousarvio!A8</f>
        <v>Varsinais-Suomen hyvinvointialue</v>
      </c>
      <c r="B7" s="111"/>
      <c r="C7" s="113"/>
    </row>
    <row r="8" spans="1:5" ht="12.75" customHeight="1" x14ac:dyDescent="0.25">
      <c r="A8" s="6" t="s">
        <v>7</v>
      </c>
      <c r="B8" s="34"/>
      <c r="C8" s="7"/>
    </row>
    <row r="9" spans="1:5" ht="12.75" customHeight="1" x14ac:dyDescent="0.25">
      <c r="A9" s="112" t="str">
        <f>Talousarvio!A10</f>
        <v>3221065-1</v>
      </c>
      <c r="B9" s="111"/>
      <c r="C9" s="113"/>
    </row>
    <row r="10" spans="1:5" ht="12.75" customHeight="1" x14ac:dyDescent="0.25">
      <c r="A10" s="85" t="s">
        <v>90</v>
      </c>
      <c r="B10" s="86"/>
      <c r="C10" s="86"/>
    </row>
    <row r="11" spans="1:5" ht="26.7" customHeight="1" x14ac:dyDescent="0.25">
      <c r="A11" s="88" t="str">
        <f>Talousarvio!A13</f>
        <v>Varsinais-Suomen kestävän kasvun hanke</v>
      </c>
      <c r="B11" s="89"/>
      <c r="C11" s="89"/>
    </row>
    <row r="12" spans="1:5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5" x14ac:dyDescent="0.25">
      <c r="A13" s="47" t="s">
        <v>17</v>
      </c>
      <c r="B13" s="61">
        <v>797152</v>
      </c>
      <c r="C13" s="61">
        <v>1085461</v>
      </c>
      <c r="D13" s="61">
        <v>935461</v>
      </c>
      <c r="E13" s="38">
        <f>SUM(B13:D13)</f>
        <v>2818074</v>
      </c>
    </row>
    <row r="14" spans="1:5" x14ac:dyDescent="0.25">
      <c r="A14" s="117">
        <v>1</v>
      </c>
      <c r="B14" s="117"/>
      <c r="C14" s="117"/>
      <c r="D14" s="117"/>
      <c r="E14" s="117"/>
    </row>
    <row r="15" spans="1:5" ht="13.5" customHeight="1" x14ac:dyDescent="0.25">
      <c r="A15" s="47" t="s">
        <v>18</v>
      </c>
      <c r="B15" s="61"/>
      <c r="C15" s="61"/>
      <c r="D15" s="61"/>
      <c r="E15" s="38">
        <f>SUM(B15:D15)</f>
        <v>0</v>
      </c>
    </row>
    <row r="16" spans="1:5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61">
        <v>269000</v>
      </c>
      <c r="C18" s="61">
        <v>221000</v>
      </c>
      <c r="D18" s="61">
        <v>140000</v>
      </c>
      <c r="E18" s="38">
        <f>SUM(B18:D18)</f>
        <v>630000</v>
      </c>
    </row>
    <row r="19" spans="1:5" ht="13.5" customHeight="1" x14ac:dyDescent="0.25">
      <c r="A19" s="44" t="s">
        <v>21</v>
      </c>
      <c r="B19" s="61"/>
      <c r="C19" s="61"/>
      <c r="D19" s="61"/>
      <c r="E19" s="38">
        <f>SUM(B19:D19)</f>
        <v>0</v>
      </c>
    </row>
    <row r="20" spans="1:5" ht="13.5" customHeight="1" x14ac:dyDescent="0.25">
      <c r="A20" s="45" t="s">
        <v>22</v>
      </c>
      <c r="B20" s="61">
        <v>5000</v>
      </c>
      <c r="C20" s="61">
        <v>5000</v>
      </c>
      <c r="D20" s="61">
        <v>5000</v>
      </c>
      <c r="E20" s="38">
        <f>SUM(B20:D20)</f>
        <v>15000</v>
      </c>
    </row>
    <row r="21" spans="1:5" ht="13.5" customHeight="1" x14ac:dyDescent="0.25">
      <c r="A21" s="45" t="s">
        <v>23</v>
      </c>
      <c r="B21" s="61"/>
      <c r="C21" s="61"/>
      <c r="D21" s="61"/>
      <c r="E21" s="38">
        <f>SUM(B21:D21)</f>
        <v>0</v>
      </c>
    </row>
    <row r="22" spans="1:5" x14ac:dyDescent="0.25">
      <c r="A22" s="46" t="s">
        <v>24</v>
      </c>
      <c r="B22" s="42">
        <f>SUM(B18:B21)</f>
        <v>274000</v>
      </c>
      <c r="C22" s="42">
        <f t="shared" ref="C22:E22" si="0">SUM(C18:C21)</f>
        <v>226000</v>
      </c>
      <c r="D22" s="42">
        <f t="shared" si="0"/>
        <v>145000</v>
      </c>
      <c r="E22" s="42">
        <f t="shared" si="0"/>
        <v>645000</v>
      </c>
    </row>
    <row r="23" spans="1:5" x14ac:dyDescent="0.25">
      <c r="A23" s="124" t="s">
        <v>3</v>
      </c>
      <c r="B23" s="125"/>
      <c r="C23" s="125"/>
      <c r="D23" s="125"/>
      <c r="E23" s="126"/>
    </row>
    <row r="24" spans="1:5" x14ac:dyDescent="0.25">
      <c r="A24" s="47" t="s">
        <v>25</v>
      </c>
      <c r="B24" s="61">
        <v>20000</v>
      </c>
      <c r="C24" s="61">
        <v>20000</v>
      </c>
      <c r="D24" s="61">
        <v>20000</v>
      </c>
      <c r="E24" s="38">
        <f>SUM(B24:D24)</f>
        <v>60000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/>
      <c r="C26" s="61"/>
      <c r="D26" s="61"/>
      <c r="E26" s="38">
        <f>SUM(B26:D26)</f>
        <v>0</v>
      </c>
    </row>
    <row r="27" spans="1:5" ht="13.5" customHeight="1" x14ac:dyDescent="0.25">
      <c r="A27" s="130" t="s">
        <v>3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>
        <v>5000</v>
      </c>
      <c r="C28" s="61">
        <v>5000</v>
      </c>
      <c r="D28" s="61">
        <v>5000</v>
      </c>
      <c r="E28" s="38">
        <f>SUM(B28:D28)</f>
        <v>15000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61">
        <v>66667</v>
      </c>
      <c r="C31" s="61">
        <v>396667</v>
      </c>
      <c r="D31" s="61">
        <v>296667</v>
      </c>
      <c r="E31" s="38">
        <f>SUM(B31:D31)</f>
        <v>760001</v>
      </c>
    </row>
    <row r="32" spans="1:5" ht="13.5" customHeight="1" x14ac:dyDescent="0.25">
      <c r="A32" s="45" t="s">
        <v>30</v>
      </c>
      <c r="B32" s="61"/>
      <c r="C32" s="61"/>
      <c r="D32" s="61"/>
      <c r="E32" s="38">
        <f>SUM(B32:D32)</f>
        <v>0</v>
      </c>
    </row>
    <row r="33" spans="1:5" ht="13.5" customHeight="1" x14ac:dyDescent="0.25">
      <c r="A33" s="45" t="s">
        <v>31</v>
      </c>
      <c r="B33" s="61"/>
      <c r="C33" s="61"/>
      <c r="D33" s="61"/>
      <c r="E33" s="38">
        <f>SUM(B33:D33)</f>
        <v>0</v>
      </c>
    </row>
    <row r="34" spans="1:5" ht="13.5" customHeight="1" x14ac:dyDescent="0.25">
      <c r="A34" s="45" t="s">
        <v>32</v>
      </c>
      <c r="B34" s="61"/>
      <c r="C34" s="61"/>
      <c r="D34" s="61"/>
      <c r="E34" s="38">
        <f>SUM(B34:D34)</f>
        <v>0</v>
      </c>
    </row>
    <row r="35" spans="1:5" ht="13.5" customHeight="1" x14ac:dyDescent="0.25">
      <c r="A35" s="47" t="s">
        <v>33</v>
      </c>
      <c r="B35" s="42">
        <f>SUM(B31:B34)</f>
        <v>66667</v>
      </c>
      <c r="C35" s="42">
        <f t="shared" ref="C35:E35" si="1">SUM(C31:C34)</f>
        <v>396667</v>
      </c>
      <c r="D35" s="42">
        <f t="shared" si="1"/>
        <v>296667</v>
      </c>
      <c r="E35" s="42">
        <f t="shared" si="1"/>
        <v>760001</v>
      </c>
    </row>
    <row r="36" spans="1:5" ht="13.5" customHeight="1" x14ac:dyDescent="0.25">
      <c r="A36" s="130" t="s">
        <v>3</v>
      </c>
      <c r="B36" s="131"/>
      <c r="C36" s="131"/>
      <c r="D36" s="131"/>
      <c r="E36" s="132"/>
    </row>
    <row r="37" spans="1:5" ht="12.75" customHeight="1" x14ac:dyDescent="0.25">
      <c r="A37" s="47" t="s">
        <v>34</v>
      </c>
      <c r="B37" s="61">
        <v>73000</v>
      </c>
      <c r="C37" s="61">
        <v>10000</v>
      </c>
      <c r="D37" s="61">
        <v>10000</v>
      </c>
      <c r="E37" s="38">
        <f>SUM(B37:D37)</f>
        <v>93000</v>
      </c>
    </row>
    <row r="38" spans="1:5" ht="13.5" customHeight="1" thickBot="1" x14ac:dyDescent="0.3">
      <c r="A38" s="133"/>
      <c r="B38" s="134"/>
      <c r="C38" s="134"/>
      <c r="D38" s="134"/>
      <c r="E38" s="135"/>
    </row>
    <row r="39" spans="1:5" ht="27" customHeight="1" thickTop="1" thickBot="1" x14ac:dyDescent="0.3">
      <c r="A39" s="49" t="s">
        <v>35</v>
      </c>
      <c r="B39" s="50">
        <f>SUM(B13,B15,B22,B24,B26,B28,B35,B37)</f>
        <v>1235819</v>
      </c>
      <c r="C39" s="50">
        <f t="shared" ref="C39:D39" si="2">SUM(C13,C15,C22,C24,C26,C28,C35,C37)</f>
        <v>1743128</v>
      </c>
      <c r="D39" s="50">
        <f t="shared" si="2"/>
        <v>1412128</v>
      </c>
      <c r="E39" s="39">
        <f>SUM(E13+E15+E22+E24+E26+E28+E35+E37)</f>
        <v>4391075</v>
      </c>
    </row>
    <row r="40" spans="1:5" ht="13.8" thickTop="1" x14ac:dyDescent="0.25">
      <c r="A40" s="114" t="s">
        <v>3</v>
      </c>
      <c r="B40" s="115"/>
      <c r="C40" s="115"/>
      <c r="D40" s="115"/>
      <c r="E40" s="116"/>
    </row>
    <row r="41" spans="1:5" ht="13.5" customHeight="1" x14ac:dyDescent="0.25">
      <c r="A41" s="47" t="s">
        <v>36</v>
      </c>
      <c r="B41" s="61"/>
      <c r="C41" s="61"/>
      <c r="D41" s="61"/>
      <c r="E41" s="38">
        <f>SUM(B41:D41)</f>
        <v>0</v>
      </c>
    </row>
    <row r="42" spans="1:5" ht="13.5" customHeight="1" thickBot="1" x14ac:dyDescent="0.3">
      <c r="A42" s="51" t="s">
        <v>37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">
      <c r="A43" s="53" t="s">
        <v>38</v>
      </c>
      <c r="B43" s="54">
        <f>(B39-B41-B42)</f>
        <v>1235819</v>
      </c>
      <c r="C43" s="54">
        <f t="shared" ref="C43:E43" si="3">(C39-C41-C42)</f>
        <v>1743128</v>
      </c>
      <c r="D43" s="54">
        <f t="shared" si="3"/>
        <v>1412128</v>
      </c>
      <c r="E43" s="54">
        <f t="shared" si="3"/>
        <v>4391075</v>
      </c>
    </row>
    <row r="44" spans="1:5" ht="13.5" customHeight="1" thickTop="1" x14ac:dyDescent="0.25">
      <c r="A44" s="55" t="s">
        <v>39</v>
      </c>
      <c r="B44" s="61"/>
      <c r="C44" s="61"/>
      <c r="D44" s="61"/>
      <c r="E44" s="38">
        <f>SUM(B44:D44)</f>
        <v>0</v>
      </c>
    </row>
    <row r="45" spans="1:5" ht="24.75" customHeight="1" x14ac:dyDescent="0.25">
      <c r="A45" s="47" t="s">
        <v>40</v>
      </c>
      <c r="B45" s="61"/>
      <c r="C45" s="61"/>
      <c r="D45" s="61"/>
      <c r="E45" s="38">
        <f>SUM(B45:D45)</f>
        <v>0</v>
      </c>
    </row>
    <row r="46" spans="1:5" ht="13.5" customHeight="1" x14ac:dyDescent="0.25">
      <c r="A46" s="47" t="s">
        <v>41</v>
      </c>
      <c r="B46" s="57">
        <f>(B43-B44-B45)</f>
        <v>1235819</v>
      </c>
      <c r="C46" s="57">
        <f t="shared" ref="C46:E46" si="4">(C43-C44-C45)</f>
        <v>1743128</v>
      </c>
      <c r="D46" s="57">
        <f t="shared" si="4"/>
        <v>1412128</v>
      </c>
      <c r="E46" s="57">
        <f t="shared" si="4"/>
        <v>4391075</v>
      </c>
    </row>
    <row r="47" spans="1:5" x14ac:dyDescent="0.25">
      <c r="A47" s="24" t="s">
        <v>42</v>
      </c>
      <c r="B47" s="17"/>
      <c r="C47" s="17"/>
    </row>
    <row r="48" spans="1:5" x14ac:dyDescent="0.25">
      <c r="A48" s="18"/>
      <c r="B48" s="17"/>
      <c r="C48" s="17"/>
    </row>
  </sheetData>
  <sheetProtection algorithmName="SHA-512" hashValue="U8VHgULkeY1mBWJ6lsKjzLDJyxS6kzqJJ8jL+tlF9p89LDlc8UOoQvNrHp4EwBTMVmEIc25rXirHYYsZjvflVg==" saltValue="isuP6GpGAN7o/2Z6TaACfw==" spinCount="100000" sheet="1" objects="1" scenarios="1" selectLockedCells="1"/>
  <protectedRanges>
    <protectedRange algorithmName="SHA-512" hashValue="kre7764EjPxCjGfd/Gdk/q58rQpwsaG4zHtX0xzmCBU4kQprPCImksodshHAjOsFLJSfw+pGGpMlRK3Nu6uinA==" saltValue="JTvQN8h+3bkQtT0Go4uduw==" spinCount="100000" sqref="B13:D13 B15:D15 B24:D24 B26:D26 B28:D28 B37:D37 B44:D45 B41:D42 B31:D34 B18:D21" name="Alue1_2"/>
  </protectedRanges>
  <mergeCells count="18">
    <mergeCell ref="A36:E36"/>
    <mergeCell ref="A38:E38"/>
    <mergeCell ref="A40:E40"/>
    <mergeCell ref="A23:E23"/>
    <mergeCell ref="A25:E25"/>
    <mergeCell ref="A27:E27"/>
    <mergeCell ref="A29:E29"/>
    <mergeCell ref="A30:E30"/>
    <mergeCell ref="A1:D1"/>
    <mergeCell ref="A2:C2"/>
    <mergeCell ref="A14:E14"/>
    <mergeCell ref="A16:E16"/>
    <mergeCell ref="A17:E17"/>
    <mergeCell ref="A3:B3"/>
    <mergeCell ref="A7:C7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8"/>
  <sheetViews>
    <sheetView zoomScaleNormal="100" workbookViewId="0">
      <selection activeCell="A11" sqref="A11:C11"/>
    </sheetView>
  </sheetViews>
  <sheetFormatPr defaultColWidth="8.6640625" defaultRowHeight="13.2" x14ac:dyDescent="0.25"/>
  <cols>
    <col min="1" max="1" width="35.44140625" customWidth="1"/>
    <col min="2" max="3" width="12.5546875" customWidth="1"/>
  </cols>
  <sheetData>
    <row r="1" spans="1:5" ht="61.5" customHeight="1" x14ac:dyDescent="0.25">
      <c r="A1" s="87"/>
      <c r="B1" s="87"/>
      <c r="C1" s="87"/>
      <c r="D1" s="87"/>
    </row>
    <row r="2" spans="1:5" ht="33.6" customHeight="1" x14ac:dyDescent="0.25">
      <c r="A2" s="110" t="s">
        <v>92</v>
      </c>
      <c r="B2" s="84"/>
      <c r="C2" s="84"/>
    </row>
    <row r="3" spans="1:5" ht="27" customHeight="1" x14ac:dyDescent="0.25">
      <c r="A3" s="81" t="s">
        <v>84</v>
      </c>
      <c r="B3" s="82"/>
    </row>
    <row r="4" spans="1:5" ht="21.6" customHeight="1" x14ac:dyDescent="0.25">
      <c r="A4" s="21" t="s">
        <v>2</v>
      </c>
      <c r="B4" s="36">
        <f>Talousarvio!B4</f>
        <v>44839</v>
      </c>
    </row>
    <row r="5" spans="1:5" ht="17.100000000000001" customHeight="1" x14ac:dyDescent="0.25">
      <c r="A5" s="1" t="s">
        <v>4</v>
      </c>
      <c r="B5" s="2"/>
      <c r="C5" s="2"/>
    </row>
    <row r="6" spans="1:5" ht="12.75" customHeight="1" x14ac:dyDescent="0.25">
      <c r="A6" s="3" t="s">
        <v>89</v>
      </c>
      <c r="B6" s="4"/>
      <c r="C6" s="5"/>
    </row>
    <row r="7" spans="1:5" ht="12.75" customHeight="1" x14ac:dyDescent="0.25">
      <c r="A7" s="112" t="str">
        <f>Talousarvio!A8</f>
        <v>Varsinais-Suomen hyvinvointialue</v>
      </c>
      <c r="B7" s="111"/>
      <c r="C7" s="113"/>
    </row>
    <row r="8" spans="1:5" ht="12.75" customHeight="1" x14ac:dyDescent="0.25">
      <c r="A8" s="6" t="s">
        <v>7</v>
      </c>
      <c r="B8" s="34"/>
      <c r="C8" s="7"/>
    </row>
    <row r="9" spans="1:5" ht="12.75" customHeight="1" x14ac:dyDescent="0.25">
      <c r="A9" s="112" t="str">
        <f>Talousarvio!A10</f>
        <v>3221065-1</v>
      </c>
      <c r="B9" s="111"/>
      <c r="C9" s="113"/>
    </row>
    <row r="10" spans="1:5" ht="12.75" customHeight="1" x14ac:dyDescent="0.25">
      <c r="A10" s="85" t="s">
        <v>90</v>
      </c>
      <c r="B10" s="86"/>
      <c r="C10" s="86"/>
    </row>
    <row r="11" spans="1:5" ht="26.7" customHeight="1" x14ac:dyDescent="0.25">
      <c r="A11" s="88" t="str">
        <f>Talousarvio!A13</f>
        <v>Varsinais-Suomen kestävän kasvun hanke</v>
      </c>
      <c r="B11" s="89"/>
      <c r="C11" s="89"/>
    </row>
    <row r="12" spans="1:5" x14ac:dyDescent="0.25">
      <c r="A12" s="62"/>
      <c r="B12" s="8" t="s">
        <v>13</v>
      </c>
      <c r="C12" s="8" t="s">
        <v>14</v>
      </c>
      <c r="D12" s="8" t="s">
        <v>15</v>
      </c>
      <c r="E12" s="8" t="s">
        <v>16</v>
      </c>
    </row>
    <row r="13" spans="1:5" x14ac:dyDescent="0.25">
      <c r="A13" s="47" t="s">
        <v>17</v>
      </c>
      <c r="B13" s="61">
        <v>447691</v>
      </c>
      <c r="C13" s="61">
        <v>867691</v>
      </c>
      <c r="D13" s="61">
        <v>867691</v>
      </c>
      <c r="E13" s="38">
        <f>SUM(B13:D13)</f>
        <v>2183073</v>
      </c>
    </row>
    <row r="14" spans="1:5" x14ac:dyDescent="0.25">
      <c r="A14" s="117"/>
      <c r="B14" s="117"/>
      <c r="C14" s="117"/>
      <c r="D14" s="117"/>
      <c r="E14" s="117"/>
    </row>
    <row r="15" spans="1:5" ht="13.5" customHeight="1" x14ac:dyDescent="0.25">
      <c r="A15" s="47" t="s">
        <v>18</v>
      </c>
      <c r="B15" s="61"/>
      <c r="C15" s="61"/>
      <c r="D15" s="61"/>
      <c r="E15" s="38">
        <f>SUM(B15:D15)</f>
        <v>0</v>
      </c>
    </row>
    <row r="16" spans="1:5" ht="13.5" customHeight="1" x14ac:dyDescent="0.25">
      <c r="A16" s="118"/>
      <c r="B16" s="119"/>
      <c r="C16" s="119"/>
      <c r="D16" s="119"/>
      <c r="E16" s="120"/>
    </row>
    <row r="17" spans="1:5" ht="13.5" customHeight="1" x14ac:dyDescent="0.25">
      <c r="A17" s="121" t="s">
        <v>19</v>
      </c>
      <c r="B17" s="122"/>
      <c r="C17" s="122"/>
      <c r="D17" s="122"/>
      <c r="E17" s="123"/>
    </row>
    <row r="18" spans="1:5" ht="13.5" customHeight="1" x14ac:dyDescent="0.25">
      <c r="A18" s="44" t="s">
        <v>20</v>
      </c>
      <c r="B18" s="61">
        <v>705000</v>
      </c>
      <c r="C18" s="61">
        <v>680000</v>
      </c>
      <c r="D18" s="61">
        <v>700000</v>
      </c>
      <c r="E18" s="38">
        <f>SUM(B18:D18)</f>
        <v>2085000</v>
      </c>
    </row>
    <row r="19" spans="1:5" ht="13.5" customHeight="1" x14ac:dyDescent="0.25">
      <c r="A19" s="44" t="s">
        <v>21</v>
      </c>
      <c r="B19" s="61"/>
      <c r="C19" s="61"/>
      <c r="D19" s="61"/>
      <c r="E19" s="38">
        <f>SUM(B19:D19)</f>
        <v>0</v>
      </c>
    </row>
    <row r="20" spans="1:5" ht="13.5" customHeight="1" x14ac:dyDescent="0.25">
      <c r="A20" s="45" t="s">
        <v>22</v>
      </c>
      <c r="B20" s="61">
        <v>5000</v>
      </c>
      <c r="C20" s="61">
        <v>5000</v>
      </c>
      <c r="D20" s="61">
        <v>5000</v>
      </c>
      <c r="E20" s="38">
        <f>SUM(B20:D20)</f>
        <v>15000</v>
      </c>
    </row>
    <row r="21" spans="1:5" ht="13.5" customHeight="1" x14ac:dyDescent="0.25">
      <c r="A21" s="45" t="s">
        <v>23</v>
      </c>
      <c r="B21" s="61"/>
      <c r="C21" s="61"/>
      <c r="D21" s="61"/>
      <c r="E21" s="38">
        <f>SUM(B21:D21)</f>
        <v>0</v>
      </c>
    </row>
    <row r="22" spans="1:5" x14ac:dyDescent="0.25">
      <c r="A22" s="46" t="s">
        <v>24</v>
      </c>
      <c r="B22" s="42">
        <f>SUM(B18:B21)</f>
        <v>710000</v>
      </c>
      <c r="C22" s="42">
        <f t="shared" ref="C22:E22" si="0">SUM(C18:C21)</f>
        <v>685000</v>
      </c>
      <c r="D22" s="42">
        <f t="shared" si="0"/>
        <v>705000</v>
      </c>
      <c r="E22" s="42">
        <f t="shared" si="0"/>
        <v>2100000</v>
      </c>
    </row>
    <row r="23" spans="1:5" x14ac:dyDescent="0.25">
      <c r="A23" s="124" t="s">
        <v>3</v>
      </c>
      <c r="B23" s="125"/>
      <c r="C23" s="125"/>
      <c r="D23" s="125"/>
      <c r="E23" s="126"/>
    </row>
    <row r="24" spans="1:5" x14ac:dyDescent="0.25">
      <c r="A24" s="47" t="s">
        <v>25</v>
      </c>
      <c r="B24" s="61"/>
      <c r="C24" s="61"/>
      <c r="D24" s="61"/>
      <c r="E24" s="38">
        <f>SUM(B24:D24)</f>
        <v>0</v>
      </c>
    </row>
    <row r="25" spans="1:5" x14ac:dyDescent="0.25">
      <c r="A25" s="127">
        <v>1</v>
      </c>
      <c r="B25" s="128"/>
      <c r="C25" s="128"/>
      <c r="D25" s="128"/>
      <c r="E25" s="129"/>
    </row>
    <row r="26" spans="1:5" ht="13.5" customHeight="1" x14ac:dyDescent="0.25">
      <c r="A26" s="47" t="s">
        <v>26</v>
      </c>
      <c r="B26" s="61"/>
      <c r="C26" s="61"/>
      <c r="D26" s="61"/>
      <c r="E26" s="38">
        <f>SUM(B26:D26)</f>
        <v>0</v>
      </c>
    </row>
    <row r="27" spans="1:5" ht="13.5" customHeight="1" x14ac:dyDescent="0.25">
      <c r="A27" s="130" t="s">
        <v>3</v>
      </c>
      <c r="B27" s="131"/>
      <c r="C27" s="131"/>
      <c r="D27" s="131"/>
      <c r="E27" s="132"/>
    </row>
    <row r="28" spans="1:5" ht="13.5" customHeight="1" x14ac:dyDescent="0.25">
      <c r="A28" s="47" t="s">
        <v>27</v>
      </c>
      <c r="B28" s="61">
        <v>5000</v>
      </c>
      <c r="C28" s="61">
        <v>5000</v>
      </c>
      <c r="D28" s="61">
        <v>5000</v>
      </c>
      <c r="E28" s="38">
        <f>SUM(B28:D28)</f>
        <v>15000</v>
      </c>
    </row>
    <row r="29" spans="1:5" ht="13.5" customHeight="1" x14ac:dyDescent="0.25">
      <c r="A29" s="130" t="s">
        <v>3</v>
      </c>
      <c r="B29" s="131"/>
      <c r="C29" s="131"/>
      <c r="D29" s="131"/>
      <c r="E29" s="132"/>
    </row>
    <row r="30" spans="1:5" ht="13.5" customHeight="1" x14ac:dyDescent="0.25">
      <c r="A30" s="121" t="s">
        <v>28</v>
      </c>
      <c r="B30" s="122"/>
      <c r="C30" s="122"/>
      <c r="D30" s="122"/>
      <c r="E30" s="123"/>
    </row>
    <row r="31" spans="1:5" ht="13.5" customHeight="1" x14ac:dyDescent="0.25">
      <c r="A31" s="45" t="s">
        <v>29</v>
      </c>
      <c r="B31" s="61">
        <v>145000</v>
      </c>
      <c r="C31" s="61">
        <v>140000</v>
      </c>
      <c r="D31" s="61">
        <v>120000</v>
      </c>
      <c r="E31" s="38">
        <f>SUM(B31:D31)</f>
        <v>405000</v>
      </c>
    </row>
    <row r="32" spans="1:5" ht="13.5" customHeight="1" x14ac:dyDescent="0.25">
      <c r="A32" s="45" t="s">
        <v>30</v>
      </c>
      <c r="B32" s="61"/>
      <c r="C32" s="61"/>
      <c r="D32" s="61"/>
      <c r="E32" s="38">
        <f>SUM(B32:D32)</f>
        <v>0</v>
      </c>
    </row>
    <row r="33" spans="1:5" ht="13.5" customHeight="1" x14ac:dyDescent="0.25">
      <c r="A33" s="45" t="s">
        <v>31</v>
      </c>
      <c r="B33" s="61"/>
      <c r="C33" s="61"/>
      <c r="D33" s="61"/>
      <c r="E33" s="38">
        <f>SUM(B33:D33)</f>
        <v>0</v>
      </c>
    </row>
    <row r="34" spans="1:5" ht="13.5" customHeight="1" x14ac:dyDescent="0.25">
      <c r="A34" s="45" t="s">
        <v>32</v>
      </c>
      <c r="B34" s="61"/>
      <c r="C34" s="61"/>
      <c r="D34" s="61"/>
      <c r="E34" s="38">
        <f>SUM(B34:D34)</f>
        <v>0</v>
      </c>
    </row>
    <row r="35" spans="1:5" ht="13.5" customHeight="1" x14ac:dyDescent="0.25">
      <c r="A35" s="47" t="s">
        <v>33</v>
      </c>
      <c r="B35" s="42">
        <f>SUM(B31:B34)</f>
        <v>145000</v>
      </c>
      <c r="C35" s="42">
        <f t="shared" ref="C35:E35" si="1">SUM(C31:C34)</f>
        <v>140000</v>
      </c>
      <c r="D35" s="42">
        <f t="shared" si="1"/>
        <v>120000</v>
      </c>
      <c r="E35" s="42">
        <f t="shared" si="1"/>
        <v>405000</v>
      </c>
    </row>
    <row r="36" spans="1:5" ht="13.5" customHeight="1" x14ac:dyDescent="0.25">
      <c r="A36" s="130" t="s">
        <v>3</v>
      </c>
      <c r="B36" s="131"/>
      <c r="C36" s="131"/>
      <c r="D36" s="131"/>
      <c r="E36" s="132"/>
    </row>
    <row r="37" spans="1:5" ht="12.75" customHeight="1" x14ac:dyDescent="0.25">
      <c r="A37" s="47" t="s">
        <v>34</v>
      </c>
      <c r="B37" s="61">
        <v>115000</v>
      </c>
      <c r="C37" s="61"/>
      <c r="D37" s="61"/>
      <c r="E37" s="38">
        <f>SUM(B37:D37)</f>
        <v>115000</v>
      </c>
    </row>
    <row r="38" spans="1:5" ht="13.5" customHeight="1" thickBot="1" x14ac:dyDescent="0.3">
      <c r="A38" s="133"/>
      <c r="B38" s="134"/>
      <c r="C38" s="134"/>
      <c r="D38" s="134"/>
      <c r="E38" s="135"/>
    </row>
    <row r="39" spans="1:5" ht="27" customHeight="1" thickTop="1" thickBot="1" x14ac:dyDescent="0.3">
      <c r="A39" s="49" t="s">
        <v>35</v>
      </c>
      <c r="B39" s="50">
        <f>SUM(B13,B15,B22,B24,B26,B28,B35,B37)</f>
        <v>1422691</v>
      </c>
      <c r="C39" s="50">
        <f t="shared" ref="C39:D39" si="2">SUM(C13,C15,C22,C24,C26,C28,C35,C37)</f>
        <v>1697691</v>
      </c>
      <c r="D39" s="50">
        <f t="shared" si="2"/>
        <v>1697691</v>
      </c>
      <c r="E39" s="39">
        <f>SUM(E13+E15+E22+E24+E26+E28+E35+E37)</f>
        <v>4818073</v>
      </c>
    </row>
    <row r="40" spans="1:5" ht="13.8" thickTop="1" x14ac:dyDescent="0.25">
      <c r="A40" s="114" t="s">
        <v>3</v>
      </c>
      <c r="B40" s="115"/>
      <c r="C40" s="115"/>
      <c r="D40" s="115"/>
      <c r="E40" s="116"/>
    </row>
    <row r="41" spans="1:5" ht="13.5" customHeight="1" x14ac:dyDescent="0.25">
      <c r="A41" s="47" t="s">
        <v>36</v>
      </c>
      <c r="B41" s="61"/>
      <c r="C41" s="61"/>
      <c r="D41" s="61"/>
      <c r="E41" s="38">
        <f>SUM(B41:D41)</f>
        <v>0</v>
      </c>
    </row>
    <row r="42" spans="1:5" ht="13.5" customHeight="1" thickBot="1" x14ac:dyDescent="0.3">
      <c r="A42" s="51" t="s">
        <v>37</v>
      </c>
      <c r="B42" s="61"/>
      <c r="C42" s="61"/>
      <c r="D42" s="61"/>
      <c r="E42" s="38">
        <f>SUM(B42:D42)</f>
        <v>0</v>
      </c>
    </row>
    <row r="43" spans="1:5" ht="27" customHeight="1" thickTop="1" thickBot="1" x14ac:dyDescent="0.3">
      <c r="A43" s="53" t="s">
        <v>38</v>
      </c>
      <c r="B43" s="54">
        <f>(B39-B41-B42)</f>
        <v>1422691</v>
      </c>
      <c r="C43" s="54">
        <f t="shared" ref="C43:E43" si="3">(C39-C41-C42)</f>
        <v>1697691</v>
      </c>
      <c r="D43" s="54">
        <f t="shared" si="3"/>
        <v>1697691</v>
      </c>
      <c r="E43" s="54">
        <f t="shared" si="3"/>
        <v>4818073</v>
      </c>
    </row>
    <row r="44" spans="1:5" ht="13.5" customHeight="1" thickTop="1" x14ac:dyDescent="0.25">
      <c r="A44" s="55" t="s">
        <v>39</v>
      </c>
      <c r="B44" s="61"/>
      <c r="C44" s="61"/>
      <c r="D44" s="61"/>
      <c r="E44" s="38">
        <f>SUM(B44:D44)</f>
        <v>0</v>
      </c>
    </row>
    <row r="45" spans="1:5" ht="24.75" customHeight="1" x14ac:dyDescent="0.25">
      <c r="A45" s="47" t="s">
        <v>40</v>
      </c>
      <c r="B45" s="61"/>
      <c r="C45" s="61"/>
      <c r="D45" s="61"/>
      <c r="E45" s="38">
        <f>SUM(B45:D45)</f>
        <v>0</v>
      </c>
    </row>
    <row r="46" spans="1:5" ht="13.5" customHeight="1" x14ac:dyDescent="0.25">
      <c r="A46" s="47" t="s">
        <v>41</v>
      </c>
      <c r="B46" s="57">
        <f>(B43-B44-B45)</f>
        <v>1422691</v>
      </c>
      <c r="C46" s="57">
        <f t="shared" ref="C46:E46" si="4">(C43-C44-C45)</f>
        <v>1697691</v>
      </c>
      <c r="D46" s="57">
        <f t="shared" si="4"/>
        <v>1697691</v>
      </c>
      <c r="E46" s="57">
        <f t="shared" si="4"/>
        <v>4818073</v>
      </c>
    </row>
    <row r="47" spans="1:5" x14ac:dyDescent="0.25">
      <c r="A47" s="24" t="s">
        <v>42</v>
      </c>
      <c r="B47" s="17"/>
      <c r="C47" s="17"/>
    </row>
    <row r="48" spans="1:5" x14ac:dyDescent="0.25">
      <c r="A48" s="18"/>
      <c r="B48" s="17"/>
      <c r="C48" s="17"/>
    </row>
  </sheetData>
  <sheetProtection algorithmName="SHA-512" hashValue="1tYkPfEuqy3X11T4wC+BIz4eLBK8y5EoN+RSwny8cbvx68DJAge2TlPoZw5vnrnIV+zMr87KNlaOfjMrzIIb4A==" saltValue="fVglVGeeIsgVrS3rJTPtRw==" spinCount="100000" sheet="1" objects="1" scenarios="1" selectLockedCells="1"/>
  <protectedRanges>
    <protectedRange algorithmName="SHA-512" hashValue="yz3BrrR2PVTJeYD2+HwHZPQGu70KiuU6bdHCvRFsdtCscUmoqlhoT5bChlCbqiOnTDg9ALZD5rSWqSgG+zmHHA==" saltValue="y8fvOTaYuMh0lJXjwoZgqQ==" spinCount="100000" sqref="A5:C10 A4:B4" name="Alue1"/>
    <protectedRange algorithmName="SHA-512" hashValue="kre7764EjPxCjGfd/Gdk/q58rQpwsaG4zHtX0xzmCBU4kQprPCImksodshHAjOsFLJSfw+pGGpMlRK3Nu6uinA==" saltValue="JTvQN8h+3bkQtT0Go4uduw==" spinCount="100000" sqref="B13:D13 B15:D15 B24:D24 B26:D26 B28:D28 B37:D37 B44:D45 B41:D42 B31:D34 B18:D21" name="Alue1_2"/>
  </protectedRanges>
  <mergeCells count="18">
    <mergeCell ref="A40:E40"/>
    <mergeCell ref="A27:E27"/>
    <mergeCell ref="A29:E29"/>
    <mergeCell ref="A30:E30"/>
    <mergeCell ref="A36:E36"/>
    <mergeCell ref="A38:E38"/>
    <mergeCell ref="A14:E14"/>
    <mergeCell ref="A16:E16"/>
    <mergeCell ref="A17:E17"/>
    <mergeCell ref="A23:E23"/>
    <mergeCell ref="A25:E25"/>
    <mergeCell ref="A11:C11"/>
    <mergeCell ref="A7:C7"/>
    <mergeCell ref="A9:C9"/>
    <mergeCell ref="A3:B3"/>
    <mergeCell ref="A1:D1"/>
    <mergeCell ref="A2:C2"/>
    <mergeCell ref="A10:C10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57592C26C336A469C91B1F92A5289D1" ma:contentTypeVersion="4" ma:contentTypeDescription="Luo uusi asiakirja." ma:contentTypeScope="" ma:versionID="057461d59d868a055e6e90f6310baf9f">
  <xsd:schema xmlns:xsd="http://www.w3.org/2001/XMLSchema" xmlns:xs="http://www.w3.org/2001/XMLSchema" xmlns:p="http://schemas.microsoft.com/office/2006/metadata/properties" xmlns:ns2="d5d2f31c-b262-40ea-aab9-1f3da018f854" xmlns:ns3="1e05999b-b409-4639-8e44-239d895a8f54" targetNamespace="http://schemas.microsoft.com/office/2006/metadata/properties" ma:root="true" ma:fieldsID="a4cb9cb247b1b3b9686b8f779f8f711c" ns2:_="" ns3:_="">
    <xsd:import namespace="d5d2f31c-b262-40ea-aab9-1f3da018f854"/>
    <xsd:import namespace="1e05999b-b409-4639-8e44-239d895a8f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f31c-b262-40ea-aab9-1f3da018f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5999b-b409-4639-8e44-239d895a8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5d2f31c-b262-40ea-aab9-1f3da018f854"/>
    <ds:schemaRef ds:uri="http://purl.org/dc/terms/"/>
    <ds:schemaRef ds:uri="http://schemas.openxmlformats.org/package/2006/metadata/core-properties"/>
    <ds:schemaRef ds:uri="http://purl.org/dc/dcmitype/"/>
    <ds:schemaRef ds:uri="1e05999b-b409-4639-8e44-239d895a8f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FC8534-21F1-4B37-A4D1-D08D0452E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d2f31c-b262-40ea-aab9-1f3da018f854"/>
    <ds:schemaRef ds:uri="1e05999b-b409-4639-8e44-239d895a8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5</vt:i4>
      </vt:variant>
    </vt:vector>
  </HeadingPairs>
  <TitlesOfParts>
    <vt:vector size="13" baseType="lpstr">
      <vt:lpstr>Talousarvio</vt:lpstr>
      <vt:lpstr>Suurten kuluerien erittely</vt:lpstr>
      <vt:lpstr>Pilari 3 Työkykyohjelma</vt:lpstr>
      <vt:lpstr>Pilari 3 IPS</vt:lpstr>
      <vt:lpstr>Pilari 4 investointi 1</vt:lpstr>
      <vt:lpstr>Pilari 4 investointi 2</vt:lpstr>
      <vt:lpstr>Pilari 4 investointi 3</vt:lpstr>
      <vt:lpstr>Pilari 4 investointi 4</vt:lpstr>
      <vt:lpstr>'Pilari 4 investointi 1'!Tulostusalue</vt:lpstr>
      <vt:lpstr>'Pilari 4 investointi 2'!Tulostusalue</vt:lpstr>
      <vt:lpstr>'Pilari 4 investointi 3'!Tulostusalue</vt:lpstr>
      <vt:lpstr>'Pilari 4 investointi 4'!Tulostusalue</vt:lpstr>
      <vt:lpstr>Talousarvio!Tulostusalue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Huikari Anne</cp:lastModifiedBy>
  <cp:revision/>
  <dcterms:created xsi:type="dcterms:W3CDTF">2010-05-25T08:06:49Z</dcterms:created>
  <dcterms:modified xsi:type="dcterms:W3CDTF">2022-11-14T07:05:58Z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0x010100957592C26C336A469C91B1F92A5289D1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