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arvin\Desktop\"/>
    </mc:Choice>
  </mc:AlternateContent>
  <xr:revisionPtr revIDLastSave="0" documentId="8_{6697E78F-1904-4DC4-A920-3A8FD13BDBB7}" xr6:coauthVersionLast="47" xr6:coauthVersionMax="47" xr10:uidLastSave="{00000000-0000-0000-0000-000000000000}"/>
  <bookViews>
    <workbookView xWindow="-120" yWindow="-120" windowWidth="29040" windowHeight="15840" tabRatio="954" xr2:uid="{00000000-000D-0000-FFFF-FFFF00000000}"/>
  </bookViews>
  <sheets>
    <sheet name="6. Tuore leipä" sheetId="71" r:id="rId1"/>
  </sheets>
  <definedNames>
    <definedName name="_xlnm._FilterDatabase" localSheetId="0" hidden="1">'6. Tuore leipä'!$A$8:$S$53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71" l="1"/>
  <c r="T13" i="71"/>
  <c r="T14" i="71"/>
  <c r="T15" i="71"/>
  <c r="U15" i="71" s="1"/>
  <c r="T16" i="71"/>
  <c r="T17" i="71"/>
  <c r="T18" i="71"/>
  <c r="T19" i="71"/>
  <c r="U19" i="71" s="1"/>
  <c r="T20" i="71"/>
  <c r="T22" i="71"/>
  <c r="T23" i="71"/>
  <c r="V23" i="71" s="1"/>
  <c r="T24" i="71"/>
  <c r="T25" i="71"/>
  <c r="T26" i="71"/>
  <c r="T27" i="71"/>
  <c r="V27" i="71" s="1"/>
  <c r="T28" i="71"/>
  <c r="T30" i="71"/>
  <c r="T31" i="71"/>
  <c r="U31" i="71" s="1"/>
  <c r="T32" i="71"/>
  <c r="T33" i="71"/>
  <c r="T34" i="71"/>
  <c r="T35" i="71"/>
  <c r="U35" i="71" s="1"/>
  <c r="T36" i="71"/>
  <c r="T37" i="71"/>
  <c r="T39" i="71"/>
  <c r="V39" i="71" s="1"/>
  <c r="T41" i="71"/>
  <c r="T42" i="71"/>
  <c r="T43" i="71"/>
  <c r="U43" i="71" s="1"/>
  <c r="T44" i="71"/>
  <c r="T45" i="71"/>
  <c r="T46" i="71"/>
  <c r="T47" i="71"/>
  <c r="U47" i="71" s="1"/>
  <c r="T48" i="71"/>
  <c r="T49" i="71"/>
  <c r="T50" i="71"/>
  <c r="T51" i="71"/>
  <c r="U51" i="71" s="1"/>
  <c r="T52" i="71"/>
  <c r="T11" i="71"/>
  <c r="U11" i="71" s="1"/>
  <c r="T10" i="71"/>
  <c r="V10" i="71" s="1"/>
  <c r="U12" i="71"/>
  <c r="V12" i="71"/>
  <c r="U13" i="71"/>
  <c r="V13" i="71"/>
  <c r="U14" i="71"/>
  <c r="V14" i="71"/>
  <c r="U16" i="71"/>
  <c r="V16" i="71"/>
  <c r="U17" i="71"/>
  <c r="V17" i="71"/>
  <c r="U18" i="71"/>
  <c r="V18" i="71"/>
  <c r="U20" i="71"/>
  <c r="V20" i="71"/>
  <c r="U22" i="71"/>
  <c r="V22" i="71"/>
  <c r="U23" i="71"/>
  <c r="U24" i="71"/>
  <c r="V24" i="71"/>
  <c r="U25" i="71"/>
  <c r="V25" i="71"/>
  <c r="U26" i="71"/>
  <c r="V26" i="71"/>
  <c r="U27" i="71"/>
  <c r="U28" i="71"/>
  <c r="V28" i="71"/>
  <c r="U30" i="71"/>
  <c r="V30" i="71"/>
  <c r="U32" i="71"/>
  <c r="V32" i="71"/>
  <c r="U33" i="71"/>
  <c r="V33" i="71"/>
  <c r="U34" i="71"/>
  <c r="V34" i="71"/>
  <c r="U36" i="71"/>
  <c r="V36" i="71"/>
  <c r="U37" i="71"/>
  <c r="V37" i="71"/>
  <c r="U39" i="71"/>
  <c r="U41" i="71"/>
  <c r="V41" i="71"/>
  <c r="U42" i="71"/>
  <c r="V42" i="71"/>
  <c r="U44" i="71"/>
  <c r="V44" i="71"/>
  <c r="U45" i="71"/>
  <c r="V45" i="71"/>
  <c r="U46" i="71"/>
  <c r="V46" i="71"/>
  <c r="U48" i="71"/>
  <c r="V48" i="71"/>
  <c r="U49" i="71"/>
  <c r="V49" i="71"/>
  <c r="U50" i="71"/>
  <c r="V50" i="71"/>
  <c r="U52" i="71"/>
  <c r="V52" i="71"/>
  <c r="S53" i="71"/>
  <c r="S10" i="71"/>
  <c r="S11" i="71"/>
  <c r="S12" i="71"/>
  <c r="S13" i="71"/>
  <c r="S14" i="71"/>
  <c r="S15" i="71"/>
  <c r="S16" i="71"/>
  <c r="S17" i="71"/>
  <c r="S18" i="71"/>
  <c r="S19" i="71"/>
  <c r="S20" i="71"/>
  <c r="S22" i="71"/>
  <c r="S23" i="71"/>
  <c r="S24" i="71"/>
  <c r="S25" i="71"/>
  <c r="S26" i="71"/>
  <c r="S27" i="71"/>
  <c r="S28" i="71"/>
  <c r="S30" i="71"/>
  <c r="S31" i="71"/>
  <c r="S33" i="71"/>
  <c r="S35" i="71"/>
  <c r="S41" i="71"/>
  <c r="S42" i="71"/>
  <c r="S43" i="71"/>
  <c r="S44" i="71"/>
  <c r="S45" i="71"/>
  <c r="S46" i="71"/>
  <c r="S47" i="71"/>
  <c r="S48" i="71"/>
  <c r="S49" i="71"/>
  <c r="S50" i="71"/>
  <c r="S51" i="71"/>
  <c r="V51" i="71" l="1"/>
  <c r="V47" i="71"/>
  <c r="V43" i="71"/>
  <c r="V35" i="71"/>
  <c r="V31" i="71"/>
  <c r="V19" i="71"/>
  <c r="V15" i="71"/>
  <c r="V11" i="71"/>
  <c r="U10" i="71"/>
  <c r="S52" i="71"/>
  <c r="S39" i="71"/>
  <c r="S37" i="71"/>
  <c r="S36" i="71"/>
  <c r="S34" i="71"/>
  <c r="S32" i="71"/>
</calcChain>
</file>

<file path=xl/sharedStrings.xml><?xml version="1.0" encoding="utf-8"?>
<sst xmlns="http://schemas.openxmlformats.org/spreadsheetml/2006/main" count="500" uniqueCount="212">
  <si>
    <t>*=Sydänmerkkikriteerit täyttävä tuote</t>
  </si>
  <si>
    <t>Rivinro</t>
  </si>
  <si>
    <t>Tuote</t>
  </si>
  <si>
    <t>Pakkauskoon yksikkö</t>
  </si>
  <si>
    <t>Kulutusarvio, kg tai l / vuosi</t>
  </si>
  <si>
    <t>Tarjottu tuote, tuotenimi ja tuotemerkki</t>
  </si>
  <si>
    <t>Toimittajan tuotenro/ koodi</t>
  </si>
  <si>
    <t>Valmistaja</t>
  </si>
  <si>
    <t>Tarjottu pakkauskoko</t>
  </si>
  <si>
    <t>Tarjottu pienin myyntierä (ME)</t>
  </si>
  <si>
    <t>Toimitettavan myyntierän kokovaatimus</t>
  </si>
  <si>
    <t>Tuotteen alkuperämaa/-t</t>
  </si>
  <si>
    <t>Kuitupitoisuus (g/100 g)</t>
  </si>
  <si>
    <t>Suolapitoisuus (%)</t>
  </si>
  <si>
    <t>Täyttääkö tarjottu tuote vähimmäisvaatimukset KYLLÄ/EI</t>
  </si>
  <si>
    <t>Hinta €/yksikkö alv 0 %</t>
  </si>
  <si>
    <t xml:space="preserve">Kulutusarvion mukaan painotettu hinta (alv 0%) </t>
  </si>
  <si>
    <t>Tummat ruokaleivät</t>
  </si>
  <si>
    <t>LUOMU tummaleipä viipale tai pala</t>
  </si>
  <si>
    <t>Suolapitoisuus enintään 1,1 %, 
kuitupitoisuus &gt; 6 g, 
maidoton</t>
  </si>
  <si>
    <t xml:space="preserve">1 kpl </t>
  </si>
  <si>
    <t>kg</t>
  </si>
  <si>
    <t>LUOMU tummavuoka viip</t>
  </si>
  <si>
    <t>Mallaslimppu viipaleina</t>
  </si>
  <si>
    <t>Suolapitoisuus enintään 1,1 %, kuitupitoisuus &gt; 6 g
maidoton</t>
  </si>
  <si>
    <t>Perunavuoka, viipaleina</t>
  </si>
  <si>
    <t>Suolapitoisuus enintään 1,0 %, kuitupitoisuus &gt; 6 g 
maidoton</t>
  </si>
  <si>
    <t>Piimälimppu</t>
  </si>
  <si>
    <t>Reikäleipä, halkaistu</t>
  </si>
  <si>
    <t>Suolapitoisuus enintään 0,9 %, kuitupitoisuus &gt; 10 g
maidoton</t>
  </si>
  <si>
    <t>Ruisannosleipä 60-90 g</t>
  </si>
  <si>
    <t>Ruispalaleipä 50 - 70 g</t>
  </si>
  <si>
    <t>Suolapitoisuus enintään 1,1 %, kuitupitoisuus &gt; 8 g
maidoton</t>
  </si>
  <si>
    <t>Ruispalaleipä makea 50-70g</t>
  </si>
  <si>
    <t>Suolapitoisuus enintään 1,0 %, kuitupitoisuus &gt; 8 g
maidoton</t>
  </si>
  <si>
    <t>Ruisrouhevuokaleipä, viiipaleina</t>
  </si>
  <si>
    <t>Suolapitoisuus enintään 1,0 %, kuitupitoisuus &gt; 6 g
maidoton</t>
  </si>
  <si>
    <t>Setsuurilimppu, viipale</t>
  </si>
  <si>
    <t>Vaaleat ruokaleivät</t>
  </si>
  <si>
    <t>Sekavuoka viipaleina</t>
  </si>
  <si>
    <t>Suolapitoisuus enintään 1,1%, kuitupitoisuus &gt; 4 g
maidoton</t>
  </si>
  <si>
    <t>Vaalealeipä viipaloitu</t>
  </si>
  <si>
    <t>Perunarieska 35-50g</t>
  </si>
  <si>
    <t>Vaalealeipä, viipaloitu joka sisältää siemeniä</t>
  </si>
  <si>
    <t>Suolapitoisuus enintään 1,0%, kuitupitoisuus &gt; 3 g
maidoton</t>
  </si>
  <si>
    <t>Suolapitoisuus enintään 1,0%, kuitupitoisuus &gt; 5 g
maidoton</t>
  </si>
  <si>
    <t>Vaalea halkaistu palaleipä 50g, joka sisältää kauraa</t>
  </si>
  <si>
    <t>LUOMU vaaleavuoka viip</t>
  </si>
  <si>
    <t>Sämpylät ja patongit</t>
  </si>
  <si>
    <t>Täysjyväsämpylä, n. 40-50 g</t>
  </si>
  <si>
    <t>Suolapitoisuus enintään 1,0%, kuitupitoisuus &gt; 4 g
maidoton</t>
  </si>
  <si>
    <t>Ruissämpylä n. 40-50 g</t>
  </si>
  <si>
    <t>Sämpylä halkaistu, 70-90g</t>
  </si>
  <si>
    <t>Suolapitoisuus &lt;enintään 1,0%, 
kuitupitoisuus &gt; 5 g, 
maidoton</t>
  </si>
  <si>
    <t>Täysjyväpatonki, 250 -400 g</t>
  </si>
  <si>
    <t>Suolapitoisuus enintään 1,0%, 
kuitupitoisuus &gt; 5 g, 
maidoton</t>
  </si>
  <si>
    <t>Perunasämpylä 40 - 60 g</t>
  </si>
  <si>
    <t>Suolapitoisuus enintään 1,0%, 
kuitupitoisuus &gt; 3 g, 
maidoton</t>
  </si>
  <si>
    <t>Maalaissämpylä 60-90 g</t>
  </si>
  <si>
    <t>suolapitoisuus enintään 1,1 %</t>
  </si>
  <si>
    <t>Patonki, 250 -400 g</t>
  </si>
  <si>
    <t>Talon sämpylä 40-50g</t>
  </si>
  <si>
    <t>Suolapitoisuus enintään 1,0%, 
kuitupitoisuus &gt; 4 g, 
maidoton</t>
  </si>
  <si>
    <t>Suolaiset piirakat</t>
  </si>
  <si>
    <t>laktoositon</t>
  </si>
  <si>
    <t>Kahvileivät</t>
  </si>
  <si>
    <t>Pikkupulla  40-50 g</t>
  </si>
  <si>
    <t xml:space="preserve">Korvapuusti 40-70 g </t>
  </si>
  <si>
    <t>Hillomunkki 50-60 g</t>
  </si>
  <si>
    <t>maidoton</t>
  </si>
  <si>
    <t>Munkki 60-100 g</t>
  </si>
  <si>
    <t>Päivän wiener 70-90 g</t>
  </si>
  <si>
    <t>Piispanmunkki 80-100 g</t>
  </si>
  <si>
    <t xml:space="preserve">Kermatäytekakku 10-15 hlö (kolme eri makua) </t>
  </si>
  <si>
    <t>Kermatäytekakku 20-25 hlö (kolme eri makua)</t>
  </si>
  <si>
    <t>Kääretorttu</t>
  </si>
  <si>
    <t>Pullapitko, siivutettu</t>
  </si>
  <si>
    <t xml:space="preserve">Kuivakakku 3 eri makua. </t>
  </si>
  <si>
    <t>Vertailuhinta</t>
  </si>
  <si>
    <t xml:space="preserve">Toimittaja täyttää keltaiset kohdat. </t>
  </si>
  <si>
    <t>Tarjoaja:</t>
  </si>
  <si>
    <t xml:space="preserve">Riisipiirakka, 60-80 g </t>
  </si>
  <si>
    <r>
      <t xml:space="preserve">Erityisruokavalioiden soveltuvuusvaatimukset
(suolapitoisuus </t>
    </r>
    <r>
      <rPr>
        <b/>
        <sz val="8"/>
        <rFont val="Calibri"/>
        <family val="2"/>
      </rPr>
      <t xml:space="preserve">≤ kuin sarakkeessa mainittu, kuitupitoisuus ≥ kuin sarakkeessa mainittu). </t>
    </r>
  </si>
  <si>
    <t>Suolapitoisuus enintään1,2 %</t>
  </si>
  <si>
    <t>Suolapitoisuus enintään 1%
maidoton</t>
  </si>
  <si>
    <t>Hinnoittelu-yksikkö</t>
  </si>
  <si>
    <r>
      <t xml:space="preserve">Grahamleipä, viipaloitu </t>
    </r>
    <r>
      <rPr>
        <sz val="9"/>
        <color rgb="FFFF0000"/>
        <rFont val="Calibri"/>
        <family val="2"/>
        <scheme val="minor"/>
      </rPr>
      <t>tai siivutettu</t>
    </r>
  </si>
  <si>
    <r>
      <t xml:space="preserve">EAN-koodi </t>
    </r>
    <r>
      <rPr>
        <b/>
        <sz val="9"/>
        <color rgb="FFFF0000"/>
        <rFont val="Calibri"/>
        <family val="2"/>
        <scheme val="minor"/>
      </rPr>
      <t>(myyntierän)</t>
    </r>
  </si>
  <si>
    <t>Mikäli toimittaja haluaa merkitä Tuote- ja hintaluettelon yksikköhinnat liikesalaisuudeksi, tulee merkitä yläviitteeseen (punaisella) ja tiedoston nimeen "Salassapidettävä".</t>
  </si>
  <si>
    <t>Jokioisten Leipä Oy</t>
  </si>
  <si>
    <t>Luomu Ruisvuoka siiv</t>
  </si>
  <si>
    <t>Leipomo Krossi</t>
  </si>
  <si>
    <t>650 g</t>
  </si>
  <si>
    <t>1</t>
  </si>
  <si>
    <t>Suomi</t>
  </si>
  <si>
    <t>Kyllä</t>
  </si>
  <si>
    <t>Luomu Ruispolakka siivu</t>
  </si>
  <si>
    <t>450 g</t>
  </si>
  <si>
    <t>Mallaslimppu siivu</t>
  </si>
  <si>
    <t>500 g</t>
  </si>
  <si>
    <t>Perunavuoka viip pak</t>
  </si>
  <si>
    <t>720 g</t>
  </si>
  <si>
    <t xml:space="preserve">Jokioisten Leipä </t>
  </si>
  <si>
    <t>Piimalimppu siiv pak</t>
  </si>
  <si>
    <t>Jokioisten  Leipä</t>
  </si>
  <si>
    <t>177</t>
  </si>
  <si>
    <t>420 g</t>
  </si>
  <si>
    <t>Ruisreikäleipä halk pak</t>
  </si>
  <si>
    <t>400 g</t>
  </si>
  <si>
    <t>Ruispala irto</t>
  </si>
  <si>
    <t>18</t>
  </si>
  <si>
    <t>17</t>
  </si>
  <si>
    <t>60 g</t>
  </si>
  <si>
    <t>Ruispala pyöreä</t>
  </si>
  <si>
    <t>19</t>
  </si>
  <si>
    <t>65 g</t>
  </si>
  <si>
    <t>Maukaspala</t>
  </si>
  <si>
    <t>Ruisrouhevuoka siiv</t>
  </si>
  <si>
    <t>37</t>
  </si>
  <si>
    <t>920 g</t>
  </si>
  <si>
    <t>Setsuurilimppu siiv</t>
  </si>
  <si>
    <t>Jokioisten Leipä</t>
  </si>
  <si>
    <t>122</t>
  </si>
  <si>
    <t>Sekavuoka viip pak</t>
  </si>
  <si>
    <t>141</t>
  </si>
  <si>
    <t>470 g</t>
  </si>
  <si>
    <t>Aamiaisvuoka siiv pak</t>
  </si>
  <si>
    <t>188</t>
  </si>
  <si>
    <t>Perunaririeska</t>
  </si>
  <si>
    <t>161</t>
  </si>
  <si>
    <t>Viljanenvuoka siiv pak</t>
  </si>
  <si>
    <t>189</t>
  </si>
  <si>
    <t>171</t>
  </si>
  <si>
    <t>Kaurarokki</t>
  </si>
  <si>
    <t>235</t>
  </si>
  <si>
    <t>Krossin leipomo</t>
  </si>
  <si>
    <t>Luomu Vaalea siivu</t>
  </si>
  <si>
    <t>42</t>
  </si>
  <si>
    <t>Aamiaissämpylä</t>
  </si>
  <si>
    <t>262</t>
  </si>
  <si>
    <t>48 g</t>
  </si>
  <si>
    <t>Vehnäruissämpylä</t>
  </si>
  <si>
    <t>278</t>
  </si>
  <si>
    <t>50 g</t>
  </si>
  <si>
    <t>Grahampatonki</t>
  </si>
  <si>
    <t>219</t>
  </si>
  <si>
    <t>260 g</t>
  </si>
  <si>
    <t>Perunasämpylä</t>
  </si>
  <si>
    <t>226</t>
  </si>
  <si>
    <t>Kukkasämpylä</t>
  </si>
  <si>
    <t>274</t>
  </si>
  <si>
    <t>70 g</t>
  </si>
  <si>
    <t>Rouhesämpylä</t>
  </si>
  <si>
    <t>264</t>
  </si>
  <si>
    <t>Jokioisten leipä</t>
  </si>
  <si>
    <t>Riisipiirakka lakton</t>
  </si>
  <si>
    <t>628</t>
  </si>
  <si>
    <t>Mökkipulla</t>
  </si>
  <si>
    <t>340</t>
  </si>
  <si>
    <t>100 g</t>
  </si>
  <si>
    <t>Korvapuusti</t>
  </si>
  <si>
    <t>375</t>
  </si>
  <si>
    <t>Hillomunkki</t>
  </si>
  <si>
    <t>502</t>
  </si>
  <si>
    <t>Rinkelimunkki</t>
  </si>
  <si>
    <t>508</t>
  </si>
  <si>
    <t>Vaniljawiener</t>
  </si>
  <si>
    <t>400</t>
  </si>
  <si>
    <t>Piispamunkki</t>
  </si>
  <si>
    <t>518</t>
  </si>
  <si>
    <t>846/3600/3620</t>
  </si>
  <si>
    <t>1/1/1</t>
  </si>
  <si>
    <t>1000 g/1200 g/800g</t>
  </si>
  <si>
    <t>0,20/0,40/0,40</t>
  </si>
  <si>
    <t>0,60/0,40/0,80</t>
  </si>
  <si>
    <t>847/3601/3621</t>
  </si>
  <si>
    <t>Mansikkakakku 2400  g/Pensasmustikkakakku 3000 g/Juhlavadelmakakku 2000 g</t>
  </si>
  <si>
    <t>2400 g/3000 g/2000g</t>
  </si>
  <si>
    <t>Mansikkakakkurulla</t>
  </si>
  <si>
    <t>780</t>
  </si>
  <si>
    <t>309</t>
  </si>
  <si>
    <t>50g</t>
  </si>
  <si>
    <t>Iso Grahamsämpylä</t>
  </si>
  <si>
    <t>Vaalea Patonki</t>
  </si>
  <si>
    <t>62 g</t>
  </si>
  <si>
    <t>ei</t>
  </si>
  <si>
    <t>80 g</t>
  </si>
  <si>
    <t>750 g</t>
  </si>
  <si>
    <t>45</t>
  </si>
  <si>
    <t>57</t>
  </si>
  <si>
    <t>10</t>
  </si>
  <si>
    <t>85</t>
  </si>
  <si>
    <t>xxxxxxxxxxxxxxxxxxxxx</t>
  </si>
  <si>
    <t>Mökkipitko siiv pak</t>
  </si>
  <si>
    <t>Mansikkakakku 1000 g/Pensasmustikkakakku 1200 g/Juhlavadelmakakku 800 g</t>
  </si>
  <si>
    <t>Sitruunakakku/Tiikerikakku/Kaurasuklaakakku</t>
  </si>
  <si>
    <t>Grahamvuoka siiv pak</t>
  </si>
  <si>
    <t>6416627008468/6416627036003/6416627036201</t>
  </si>
  <si>
    <t>6416627008475/6416627036010/</t>
  </si>
  <si>
    <r>
      <t xml:space="preserve">Suolapitoisuus enintään </t>
    </r>
    <r>
      <rPr>
        <strike/>
        <sz val="9"/>
        <rFont val="Calibri"/>
        <family val="2"/>
        <scheme val="minor"/>
      </rPr>
      <t xml:space="preserve">1,0 %, </t>
    </r>
    <r>
      <rPr>
        <sz val="9"/>
        <rFont val="Calibri"/>
        <family val="2"/>
        <scheme val="minor"/>
      </rPr>
      <t>1,1 % kuitupitoisuus &gt; 6 g
maidoton</t>
    </r>
  </si>
  <si>
    <t>218</t>
  </si>
  <si>
    <t>241</t>
  </si>
  <si>
    <t>995/996/993</t>
  </si>
  <si>
    <t>6416627009953/6416627009960/6416627009939</t>
  </si>
  <si>
    <t>1,30/1,60/3,10</t>
  </si>
  <si>
    <t>0,30/0,40/0,70</t>
  </si>
  <si>
    <t>41</t>
  </si>
  <si>
    <t>maidoton,kananmunaton</t>
  </si>
  <si>
    <t>Leipomo Rosten</t>
  </si>
  <si>
    <t>Hinta €/yksikkö alv 0 % 1.8.2022</t>
  </si>
  <si>
    <t>Hinta €/yksikkö alv 0 % 1.10.2022</t>
  </si>
  <si>
    <t>Hinta €/yksikkö alv 0 %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</si>
</sst>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0.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92D05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sz val="10"/>
      <color indexed="17"/>
      <name val="Verdana"/>
      <family val="2"/>
    </font>
    <font>
      <b/>
      <sz val="10"/>
      <color indexed="5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8"/>
      <color indexed="56"/>
      <name val="Cambri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i/>
      <sz val="10"/>
      <color indexed="23"/>
      <name val="Verdana"/>
      <family val="2"/>
    </font>
    <font>
      <b/>
      <sz val="10"/>
      <color indexed="8"/>
      <name val="Verdana"/>
      <family val="2"/>
    </font>
    <font>
      <sz val="10"/>
      <color indexed="62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0"/>
      <color indexed="10"/>
      <name val="Verdana"/>
      <family val="2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trike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2" applyNumberFormat="0" applyFont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24" borderId="3" applyNumberFormat="0" applyAlignment="0" applyProtection="0"/>
    <xf numFmtId="0" fontId="17" fillId="0" borderId="4" applyNumberFormat="0" applyFill="0" applyAlignment="0" applyProtection="0"/>
    <xf numFmtId="0" fontId="18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10" borderId="3" applyNumberFormat="0" applyAlignment="0" applyProtection="0"/>
    <xf numFmtId="0" fontId="26" fillId="26" borderId="9" applyNumberFormat="0" applyAlignment="0" applyProtection="0"/>
    <xf numFmtId="0" fontId="27" fillId="24" borderId="10" applyNumberFormat="0" applyAlignment="0" applyProtection="0"/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6" fillId="3" borderId="1" xfId="6" applyFont="1" applyBorder="1" applyAlignment="1" applyProtection="1">
      <alignment horizontal="left" wrapText="1"/>
    </xf>
    <xf numFmtId="0" fontId="6" fillId="0" borderId="1" xfId="0" applyFont="1" applyBorder="1" applyAlignment="1">
      <alignment wrapText="1"/>
    </xf>
    <xf numFmtId="0" fontId="0" fillId="0" borderId="0" xfId="0" applyAlignment="1"/>
    <xf numFmtId="0" fontId="6" fillId="3" borderId="1" xfId="6" applyFont="1" applyBorder="1" applyAlignment="1">
      <alignment horizontal="left" vertical="center" wrapText="1"/>
    </xf>
    <xf numFmtId="0" fontId="6" fillId="3" borderId="1" xfId="6" applyFont="1" applyBorder="1" applyAlignment="1">
      <alignment vertical="center" wrapText="1"/>
    </xf>
    <xf numFmtId="0" fontId="29" fillId="0" borderId="0" xfId="0" applyFont="1" applyAlignment="1"/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6" fillId="3" borderId="1" xfId="6" applyFont="1" applyBorder="1" applyAlignment="1">
      <alignment horizontal="left" vertical="center"/>
    </xf>
    <xf numFmtId="0" fontId="6" fillId="3" borderId="1" xfId="6" applyFont="1" applyBorder="1" applyAlignment="1" applyProtection="1">
      <alignment horizontal="center" vertical="center"/>
    </xf>
    <xf numFmtId="0" fontId="6" fillId="3" borderId="1" xfId="6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6" applyFont="1" applyBorder="1" applyAlignment="1">
      <alignment horizontal="center" vertical="center"/>
    </xf>
    <xf numFmtId="0" fontId="8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1" xfId="6" applyFont="1" applyBorder="1" applyAlignment="1">
      <alignment horizontal="left" wrapText="1"/>
    </xf>
    <xf numFmtId="0" fontId="6" fillId="3" borderId="1" xfId="6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2" fontId="5" fillId="2" borderId="1" xfId="4" applyNumberFormat="1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165" fontId="29" fillId="0" borderId="0" xfId="50" applyNumberFormat="1" applyFont="1" applyAlignment="1">
      <alignment horizontal="center"/>
    </xf>
    <xf numFmtId="165" fontId="6" fillId="3" borderId="1" xfId="50" applyNumberFormat="1" applyFont="1" applyFill="1" applyBorder="1" applyAlignment="1" applyProtection="1">
      <alignment horizontal="center" vertical="center"/>
    </xf>
    <xf numFmtId="165" fontId="6" fillId="0" borderId="1" xfId="50" applyNumberFormat="1" applyFont="1" applyBorder="1" applyAlignment="1">
      <alignment horizontal="center" vertical="center"/>
    </xf>
    <xf numFmtId="165" fontId="6" fillId="3" borderId="1" xfId="50" applyNumberFormat="1" applyFont="1" applyFill="1" applyBorder="1" applyAlignment="1">
      <alignment horizontal="center" vertical="center"/>
    </xf>
    <xf numFmtId="165" fontId="0" fillId="0" borderId="0" xfId="50" applyNumberFormat="1" applyFont="1" applyAlignment="1">
      <alignment horizontal="center"/>
    </xf>
    <xf numFmtId="165" fontId="5" fillId="2" borderId="1" xfId="50" applyNumberFormat="1" applyFont="1" applyFill="1" applyBorder="1" applyAlignment="1">
      <alignment horizontal="center" wrapText="1"/>
    </xf>
    <xf numFmtId="165" fontId="3" fillId="0" borderId="0" xfId="50" applyNumberFormat="1" applyFont="1" applyAlignment="1">
      <alignment horizontal="center"/>
    </xf>
    <xf numFmtId="2" fontId="29" fillId="0" borderId="0" xfId="0" applyNumberFormat="1" applyFont="1" applyAlignment="1"/>
    <xf numFmtId="2" fontId="0" fillId="0" borderId="0" xfId="0" applyNumberFormat="1" applyAlignment="1"/>
    <xf numFmtId="2" fontId="5" fillId="2" borderId="1" xfId="0" applyNumberFormat="1" applyFont="1" applyFill="1" applyBorder="1" applyAlignment="1">
      <alignment wrapText="1"/>
    </xf>
    <xf numFmtId="2" fontId="6" fillId="3" borderId="1" xfId="6" applyNumberFormat="1" applyFont="1" applyBorder="1" applyAlignment="1">
      <alignment vertical="center"/>
    </xf>
    <xf numFmtId="2" fontId="3" fillId="0" borderId="0" xfId="0" applyNumberFormat="1" applyFont="1" applyAlignment="1"/>
    <xf numFmtId="0" fontId="33" fillId="0" borderId="0" xfId="0" applyFont="1"/>
    <xf numFmtId="1" fontId="29" fillId="0" borderId="0" xfId="0" applyNumberFormat="1" applyFont="1" applyAlignment="1"/>
    <xf numFmtId="1" fontId="0" fillId="0" borderId="0" xfId="0" applyNumberFormat="1" applyAlignment="1"/>
    <xf numFmtId="1" fontId="5" fillId="2" borderId="1" xfId="0" applyNumberFormat="1" applyFont="1" applyFill="1" applyBorder="1" applyAlignment="1">
      <alignment wrapText="1"/>
    </xf>
    <xf numFmtId="1" fontId="6" fillId="3" borderId="1" xfId="6" applyNumberFormat="1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2" fontId="33" fillId="0" borderId="0" xfId="0" applyNumberFormat="1" applyFont="1" applyAlignment="1"/>
    <xf numFmtId="0" fontId="6" fillId="0" borderId="1" xfId="0" applyFont="1" applyFill="1" applyBorder="1" applyAlignment="1">
      <alignment horizontal="center" vertical="center"/>
    </xf>
    <xf numFmtId="14" fontId="29" fillId="0" borderId="0" xfId="0" applyNumberFormat="1" applyFont="1" applyFill="1" applyAlignment="1"/>
    <xf numFmtId="0" fontId="6" fillId="0" borderId="1" xfId="6" applyFont="1" applyFill="1" applyBorder="1" applyAlignment="1">
      <alignment vertical="center"/>
    </xf>
    <xf numFmtId="1" fontId="6" fillId="0" borderId="1" xfId="6" applyNumberFormat="1" applyFont="1" applyFill="1" applyBorder="1" applyAlignment="1">
      <alignment vertical="center"/>
    </xf>
    <xf numFmtId="2" fontId="6" fillId="0" borderId="1" xfId="6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/>
    </xf>
    <xf numFmtId="0" fontId="6" fillId="0" borderId="1" xfId="6" applyFont="1" applyFill="1" applyBorder="1" applyAlignment="1">
      <alignment horizontal="center" vertical="center"/>
    </xf>
    <xf numFmtId="1" fontId="6" fillId="0" borderId="1" xfId="6" applyNumberFormat="1" applyFont="1" applyFill="1" applyBorder="1" applyAlignment="1">
      <alignment horizontal="left" vertical="center"/>
    </xf>
    <xf numFmtId="2" fontId="6" fillId="0" borderId="1" xfId="6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20" fontId="6" fillId="0" borderId="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2" fontId="38" fillId="0" borderId="0" xfId="0" applyNumberFormat="1" applyFont="1" applyAlignment="1">
      <alignment horizontal="center"/>
    </xf>
    <xf numFmtId="2" fontId="39" fillId="0" borderId="0" xfId="0" applyNumberFormat="1" applyFont="1" applyAlignment="1">
      <alignment horizontal="center"/>
    </xf>
    <xf numFmtId="2" fontId="6" fillId="27" borderId="18" xfId="0" applyNumberFormat="1" applyFont="1" applyFill="1" applyBorder="1" applyAlignment="1">
      <alignment horizontal="center" wrapText="1"/>
    </xf>
    <xf numFmtId="2" fontId="37" fillId="27" borderId="1" xfId="0" applyNumberFormat="1" applyFont="1" applyFill="1" applyBorder="1" applyAlignment="1">
      <alignment horizontal="center" wrapText="1"/>
    </xf>
    <xf numFmtId="2" fontId="40" fillId="27" borderId="1" xfId="0" applyNumberFormat="1" applyFont="1" applyFill="1" applyBorder="1" applyAlignment="1">
      <alignment horizontal="center" wrapText="1"/>
    </xf>
    <xf numFmtId="2" fontId="37" fillId="27" borderId="1" xfId="0" applyNumberFormat="1" applyFont="1" applyFill="1" applyBorder="1" applyAlignment="1">
      <alignment horizontal="center"/>
    </xf>
    <xf numFmtId="2" fontId="40" fillId="27" borderId="1" xfId="0" applyNumberFormat="1" applyFont="1" applyFill="1" applyBorder="1" applyAlignment="1">
      <alignment horizontal="center"/>
    </xf>
    <xf numFmtId="2" fontId="37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166" fontId="29" fillId="0" borderId="0" xfId="0" applyNumberFormat="1" applyFont="1" applyFill="1" applyAlignment="1">
      <alignment horizontal="center"/>
    </xf>
    <xf numFmtId="166" fontId="6" fillId="27" borderId="0" xfId="0" applyNumberFormat="1" applyFont="1" applyFill="1" applyAlignment="1">
      <alignment horizontal="center"/>
    </xf>
    <xf numFmtId="2" fontId="6" fillId="27" borderId="18" xfId="0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center"/>
    </xf>
    <xf numFmtId="49" fontId="6" fillId="4" borderId="14" xfId="0" applyNumberFormat="1" applyFont="1" applyFill="1" applyBorder="1" applyAlignment="1">
      <alignment horizontal="left" vertical="center"/>
    </xf>
    <xf numFmtId="49" fontId="6" fillId="4" borderId="15" xfId="0" applyNumberFormat="1" applyFont="1" applyFill="1" applyBorder="1" applyAlignment="1">
      <alignment horizontal="left" vertical="center"/>
    </xf>
    <xf numFmtId="49" fontId="6" fillId="4" borderId="16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left" indent="1"/>
    </xf>
    <xf numFmtId="0" fontId="41" fillId="0" borderId="0" xfId="0" applyFont="1" applyAlignment="1"/>
    <xf numFmtId="2" fontId="42" fillId="0" borderId="17" xfId="0" applyNumberFormat="1" applyFont="1" applyBorder="1" applyAlignment="1"/>
    <xf numFmtId="0" fontId="42" fillId="0" borderId="12" xfId="0" applyFont="1" applyBorder="1" applyAlignment="1"/>
    <xf numFmtId="2" fontId="42" fillId="0" borderId="13" xfId="0" applyNumberFormat="1" applyFont="1" applyBorder="1" applyAlignment="1">
      <alignment horizontal="center" vertical="center"/>
    </xf>
  </cellXfs>
  <cellStyles count="51">
    <cellStyle name="0,0_x000d__x000a_NA_x000d__x000a_" xfId="1" xr:uid="{00000000-0005-0000-0000-000000000000}"/>
    <cellStyle name="20 % - Aksentti1 2" xfId="8" xr:uid="{00000000-0005-0000-0000-000001000000}"/>
    <cellStyle name="20 % - Aksentti2 2" xfId="9" xr:uid="{00000000-0005-0000-0000-000002000000}"/>
    <cellStyle name="20 % - Aksentti3 2" xfId="10" xr:uid="{00000000-0005-0000-0000-000003000000}"/>
    <cellStyle name="20 % - Aksentti4 2" xfId="11" xr:uid="{00000000-0005-0000-0000-000004000000}"/>
    <cellStyle name="20 % - Aksentti5 2" xfId="12" xr:uid="{00000000-0005-0000-0000-000005000000}"/>
    <cellStyle name="20 % - Aksentti6 2" xfId="13" xr:uid="{00000000-0005-0000-0000-000006000000}"/>
    <cellStyle name="40 % - Aksentti1 2" xfId="14" xr:uid="{00000000-0005-0000-0000-000007000000}"/>
    <cellStyle name="40 % - Aksentti2 2" xfId="15" xr:uid="{00000000-0005-0000-0000-000008000000}"/>
    <cellStyle name="40 % - Aksentti3 2" xfId="16" xr:uid="{00000000-0005-0000-0000-000009000000}"/>
    <cellStyle name="40 % - Aksentti4 2" xfId="17" xr:uid="{00000000-0005-0000-0000-00000A000000}"/>
    <cellStyle name="40 % - Aksentti5 2" xfId="18" xr:uid="{00000000-0005-0000-0000-00000B000000}"/>
    <cellStyle name="40 % - Aksentti6 2" xfId="19" xr:uid="{00000000-0005-0000-0000-00000C000000}"/>
    <cellStyle name="60 % - Aksentti1 2" xfId="20" xr:uid="{00000000-0005-0000-0000-00000D000000}"/>
    <cellStyle name="60 % - Aksentti2 2" xfId="21" xr:uid="{00000000-0005-0000-0000-00000E000000}"/>
    <cellStyle name="60 % - Aksentti3 2" xfId="22" xr:uid="{00000000-0005-0000-0000-00000F000000}"/>
    <cellStyle name="60 % - Aksentti4 2" xfId="23" xr:uid="{00000000-0005-0000-0000-000010000000}"/>
    <cellStyle name="60 % - Aksentti5 2" xfId="24" xr:uid="{00000000-0005-0000-0000-000011000000}"/>
    <cellStyle name="60 % - Aksentti6 2" xfId="25" xr:uid="{00000000-0005-0000-0000-000012000000}"/>
    <cellStyle name="Aksentti1 2" xfId="26" xr:uid="{00000000-0005-0000-0000-000013000000}"/>
    <cellStyle name="Aksentti2 2" xfId="27" xr:uid="{00000000-0005-0000-0000-000014000000}"/>
    <cellStyle name="Aksentti3 2" xfId="28" xr:uid="{00000000-0005-0000-0000-000015000000}"/>
    <cellStyle name="Aksentti4 2" xfId="29" xr:uid="{00000000-0005-0000-0000-000016000000}"/>
    <cellStyle name="Aksentti5 2" xfId="30" xr:uid="{00000000-0005-0000-0000-000017000000}"/>
    <cellStyle name="Aksentti6 2" xfId="31" xr:uid="{00000000-0005-0000-0000-000018000000}"/>
    <cellStyle name="Huomautus 2" xfId="32" xr:uid="{00000000-0005-0000-0000-000019000000}"/>
    <cellStyle name="Huono" xfId="6" builtinId="27"/>
    <cellStyle name="Huono 2" xfId="33" xr:uid="{00000000-0005-0000-0000-00001B000000}"/>
    <cellStyle name="Hyperlink" xfId="5" xr:uid="{00000000-0005-0000-0000-00001C000000}"/>
    <cellStyle name="Hyvä 2" xfId="34" xr:uid="{00000000-0005-0000-0000-00001D000000}"/>
    <cellStyle name="Laskenta 2" xfId="35" xr:uid="{00000000-0005-0000-0000-00001E000000}"/>
    <cellStyle name="Linkitetty solu 2" xfId="36" xr:uid="{00000000-0005-0000-0000-00001F000000}"/>
    <cellStyle name="Neutraali 2" xfId="37" xr:uid="{00000000-0005-0000-0000-000020000000}"/>
    <cellStyle name="Normaali" xfId="0" builtinId="0"/>
    <cellStyle name="Normaali 2" xfId="3" xr:uid="{00000000-0005-0000-0000-000022000000}"/>
    <cellStyle name="Normaali 3" xfId="7" xr:uid="{00000000-0005-0000-0000-000023000000}"/>
    <cellStyle name="Normaali 3 2" xfId="2" xr:uid="{00000000-0005-0000-0000-000024000000}"/>
    <cellStyle name="Normaali_Taul1" xfId="4" xr:uid="{00000000-0005-0000-0000-000025000000}"/>
    <cellStyle name="Otsikko 1 2" xfId="39" xr:uid="{00000000-0005-0000-0000-000026000000}"/>
    <cellStyle name="Otsikko 2 2" xfId="40" xr:uid="{00000000-0005-0000-0000-000027000000}"/>
    <cellStyle name="Otsikko 3 2" xfId="41" xr:uid="{00000000-0005-0000-0000-000028000000}"/>
    <cellStyle name="Otsikko 4 2" xfId="42" xr:uid="{00000000-0005-0000-0000-000029000000}"/>
    <cellStyle name="Otsikko 5" xfId="38" xr:uid="{00000000-0005-0000-0000-00002A000000}"/>
    <cellStyle name="Pilkku" xfId="50" builtinId="3"/>
    <cellStyle name="Prosenttia 2" xfId="49" xr:uid="{00000000-0005-0000-0000-00002C000000}"/>
    <cellStyle name="Selittävä teksti 2" xfId="43" xr:uid="{00000000-0005-0000-0000-00002D000000}"/>
    <cellStyle name="Summa 2" xfId="44" xr:uid="{00000000-0005-0000-0000-00002E000000}"/>
    <cellStyle name="Syöttö 2" xfId="45" xr:uid="{00000000-0005-0000-0000-00002F000000}"/>
    <cellStyle name="Tarkistussolu 2" xfId="46" xr:uid="{00000000-0005-0000-0000-000030000000}"/>
    <cellStyle name="Tulostus 2" xfId="47" xr:uid="{00000000-0005-0000-0000-000031000000}"/>
    <cellStyle name="Varoitusteksti 2" xfId="48" xr:uid="{00000000-0005-0000-0000-000032000000}"/>
  </cellStyles>
  <dxfs count="0"/>
  <tableStyles count="0" defaultTableStyle="TableStyleMedium2" defaultPivotStyle="PivotStyleLight16"/>
  <colors>
    <mruColors>
      <color rgb="FFFFFF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topLeftCell="C5" zoomScale="110" zoomScaleNormal="110" zoomScaleSheetLayoutView="80" workbookViewId="0">
      <selection activeCell="T5" sqref="T1:T1048576"/>
    </sheetView>
  </sheetViews>
  <sheetFormatPr defaultColWidth="9.140625" defaultRowHeight="12" x14ac:dyDescent="0.2"/>
  <cols>
    <col min="1" max="1" width="6.28515625" style="20" customWidth="1"/>
    <col min="2" max="2" width="19.28515625" style="1" customWidth="1"/>
    <col min="3" max="3" width="6.85546875" style="20" customWidth="1"/>
    <col min="4" max="4" width="25.140625" style="36" customWidth="1"/>
    <col min="5" max="5" width="9.28515625" style="46" customWidth="1"/>
    <col min="6" max="6" width="17.5703125" style="33" customWidth="1"/>
    <col min="7" max="7" width="7.85546875" style="20" customWidth="1"/>
    <col min="8" max="8" width="9.7109375" style="20" customWidth="1"/>
    <col min="9" max="9" width="8.7109375" style="20" customWidth="1"/>
    <col min="10" max="10" width="6.28515625" style="20" customWidth="1"/>
    <col min="11" max="11" width="6.42578125" style="20" customWidth="1"/>
    <col min="12" max="12" width="15.7109375" style="57" customWidth="1"/>
    <col min="13" max="13" width="9.28515625" style="20" customWidth="1"/>
    <col min="14" max="14" width="12.140625" style="51" customWidth="1"/>
    <col min="15" max="15" width="6.28515625" style="51" customWidth="1"/>
    <col min="16" max="16" width="7.7109375" style="20" customWidth="1"/>
    <col min="17" max="17" width="11.42578125" style="51" customWidth="1"/>
    <col min="18" max="18" width="6.42578125" style="20" customWidth="1"/>
    <col min="19" max="19" width="15.140625" style="20" customWidth="1"/>
    <col min="20" max="20" width="7.7109375" style="86" customWidth="1"/>
    <col min="21" max="21" width="9.140625" style="81"/>
    <col min="22" max="22" width="9.140625" style="82"/>
    <col min="23" max="16384" width="9.140625" style="20"/>
  </cols>
  <sheetData>
    <row r="1" spans="1:24" s="15" customFormat="1" ht="15" x14ac:dyDescent="0.25">
      <c r="B1" s="18"/>
      <c r="C1" s="17"/>
      <c r="D1" s="16"/>
      <c r="E1" s="40"/>
      <c r="F1" s="17"/>
      <c r="G1" s="17"/>
      <c r="L1" s="53"/>
      <c r="N1" s="47"/>
      <c r="O1" s="47"/>
      <c r="Q1" s="47"/>
      <c r="T1" s="83"/>
      <c r="U1" s="74"/>
      <c r="V1" s="75"/>
    </row>
    <row r="2" spans="1:24" s="12" customFormat="1" ht="15" x14ac:dyDescent="0.25">
      <c r="A2" s="12" t="s">
        <v>79</v>
      </c>
      <c r="B2" s="19"/>
      <c r="C2" s="17"/>
      <c r="D2" s="16"/>
      <c r="E2" s="44"/>
      <c r="L2" s="54"/>
      <c r="N2" s="48"/>
      <c r="O2" s="48"/>
      <c r="Q2" s="48"/>
      <c r="T2" s="83"/>
      <c r="U2" s="74"/>
      <c r="V2" s="75"/>
    </row>
    <row r="3" spans="1:24" s="12" customFormat="1" ht="15" x14ac:dyDescent="0.25">
      <c r="A3" s="52" t="s">
        <v>88</v>
      </c>
      <c r="B3" s="19"/>
      <c r="C3" s="17"/>
      <c r="D3" s="16"/>
      <c r="E3" s="44"/>
      <c r="L3" s="54"/>
      <c r="N3" s="48"/>
      <c r="O3" s="48"/>
      <c r="Q3" s="48"/>
      <c r="T3" s="83"/>
      <c r="U3" s="74"/>
      <c r="V3" s="75"/>
    </row>
    <row r="4" spans="1:24" s="12" customFormat="1" ht="15" x14ac:dyDescent="0.25">
      <c r="A4" s="12" t="s">
        <v>0</v>
      </c>
      <c r="B4" s="19"/>
      <c r="D4" s="19"/>
      <c r="E4" s="44"/>
      <c r="L4" s="54"/>
      <c r="N4" s="48"/>
      <c r="O4" s="48"/>
      <c r="Q4" s="48"/>
      <c r="T4" s="83"/>
      <c r="U4" s="74"/>
      <c r="V4" s="75"/>
    </row>
    <row r="5" spans="1:24" s="12" customFormat="1" ht="15" x14ac:dyDescent="0.25">
      <c r="B5" s="19"/>
      <c r="D5" s="19"/>
      <c r="E5" s="44"/>
      <c r="L5" s="54"/>
      <c r="N5" s="48"/>
      <c r="O5" s="48"/>
      <c r="Q5" s="60"/>
      <c r="T5" s="83"/>
      <c r="U5" s="74"/>
      <c r="V5" s="75"/>
    </row>
    <row r="6" spans="1:24" s="12" customFormat="1" ht="15.75" thickBot="1" x14ac:dyDescent="0.3">
      <c r="A6" s="12" t="s">
        <v>80</v>
      </c>
      <c r="B6" s="87" t="s">
        <v>89</v>
      </c>
      <c r="C6" s="88"/>
      <c r="D6" s="89"/>
      <c r="E6" s="44"/>
      <c r="L6" s="54"/>
      <c r="N6" s="48"/>
      <c r="O6" s="48"/>
      <c r="Q6" s="58"/>
      <c r="T6" s="83"/>
      <c r="U6" s="74"/>
      <c r="V6" s="75"/>
    </row>
    <row r="7" spans="1:24" s="15" customFormat="1" ht="15" x14ac:dyDescent="0.25">
      <c r="B7" s="18"/>
      <c r="C7" s="17"/>
      <c r="D7" s="16"/>
      <c r="E7" s="40"/>
      <c r="F7" s="17"/>
      <c r="G7" s="17"/>
      <c r="L7" s="53"/>
      <c r="N7" s="47"/>
      <c r="O7" s="47"/>
      <c r="Q7" s="47"/>
      <c r="T7" s="83"/>
      <c r="U7" s="74"/>
      <c r="V7" s="75"/>
    </row>
    <row r="8" spans="1:24" s="1" customFormat="1" ht="62.25" customHeight="1" x14ac:dyDescent="0.2">
      <c r="A8" s="9" t="s">
        <v>1</v>
      </c>
      <c r="B8" s="9" t="s">
        <v>2</v>
      </c>
      <c r="C8" s="9" t="s">
        <v>3</v>
      </c>
      <c r="D8" s="37" t="s">
        <v>82</v>
      </c>
      <c r="E8" s="45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55" t="s">
        <v>87</v>
      </c>
      <c r="M8" s="38" t="s">
        <v>11</v>
      </c>
      <c r="N8" s="49" t="s">
        <v>12</v>
      </c>
      <c r="O8" s="49" t="s">
        <v>13</v>
      </c>
      <c r="P8" s="9" t="s">
        <v>14</v>
      </c>
      <c r="Q8" s="49" t="s">
        <v>15</v>
      </c>
      <c r="R8" s="9" t="s">
        <v>85</v>
      </c>
      <c r="S8" s="9" t="s">
        <v>16</v>
      </c>
      <c r="T8" s="76" t="s">
        <v>209</v>
      </c>
      <c r="U8" s="77" t="s">
        <v>210</v>
      </c>
      <c r="V8" s="78" t="s">
        <v>211</v>
      </c>
    </row>
    <row r="9" spans="1:24" ht="12" customHeight="1" x14ac:dyDescent="0.2">
      <c r="A9" s="21" t="s">
        <v>17</v>
      </c>
      <c r="B9" s="10"/>
      <c r="C9" s="22"/>
      <c r="D9" s="10"/>
      <c r="E9" s="41"/>
      <c r="F9" s="23"/>
      <c r="G9" s="23"/>
      <c r="H9" s="23"/>
      <c r="I9" s="23"/>
      <c r="J9" s="23"/>
      <c r="K9" s="22"/>
      <c r="L9" s="56"/>
      <c r="M9" s="23"/>
      <c r="N9" s="50"/>
      <c r="O9" s="50"/>
      <c r="P9" s="23"/>
      <c r="Q9" s="50"/>
      <c r="R9" s="23"/>
      <c r="S9" s="23"/>
      <c r="T9" s="84"/>
      <c r="U9" s="79"/>
      <c r="V9" s="80"/>
    </row>
    <row r="10" spans="1:24" ht="48" x14ac:dyDescent="0.2">
      <c r="A10" s="24">
        <v>1</v>
      </c>
      <c r="B10" s="2" t="s">
        <v>18</v>
      </c>
      <c r="C10" s="25" t="s">
        <v>21</v>
      </c>
      <c r="D10" s="3" t="s">
        <v>19</v>
      </c>
      <c r="E10" s="42">
        <v>1195</v>
      </c>
      <c r="F10" s="64" t="s">
        <v>96</v>
      </c>
      <c r="G10" s="64" t="s">
        <v>188</v>
      </c>
      <c r="H10" s="64" t="s">
        <v>91</v>
      </c>
      <c r="I10" s="64" t="s">
        <v>97</v>
      </c>
      <c r="J10" s="64" t="s">
        <v>93</v>
      </c>
      <c r="K10" s="59" t="s">
        <v>20</v>
      </c>
      <c r="L10" s="65">
        <v>6416627000455</v>
      </c>
      <c r="M10" s="64" t="s">
        <v>94</v>
      </c>
      <c r="N10" s="66">
        <v>6.2</v>
      </c>
      <c r="O10" s="66">
        <v>0.7</v>
      </c>
      <c r="P10" s="64" t="s">
        <v>95</v>
      </c>
      <c r="Q10" s="66">
        <v>3.37</v>
      </c>
      <c r="R10" s="26" t="s">
        <v>21</v>
      </c>
      <c r="S10" s="27">
        <f t="shared" ref="S10:S20" si="0">E10*Q10</f>
        <v>4027.15</v>
      </c>
      <c r="T10" s="85">
        <f>Q10*1.02</f>
        <v>3.4374000000000002</v>
      </c>
      <c r="U10" s="79">
        <f>T10*1.1</f>
        <v>3.7811400000000006</v>
      </c>
      <c r="V10" s="79">
        <f>T10*1.12</f>
        <v>3.8498880000000004</v>
      </c>
      <c r="W10" s="90"/>
      <c r="X10" s="51"/>
    </row>
    <row r="11" spans="1:24" ht="24" x14ac:dyDescent="0.2">
      <c r="A11" s="24">
        <v>2</v>
      </c>
      <c r="B11" s="2" t="s">
        <v>22</v>
      </c>
      <c r="C11" s="25" t="s">
        <v>21</v>
      </c>
      <c r="D11" s="11"/>
      <c r="E11" s="42">
        <v>2780</v>
      </c>
      <c r="F11" s="64" t="s">
        <v>90</v>
      </c>
      <c r="G11" s="64" t="s">
        <v>137</v>
      </c>
      <c r="H11" s="64" t="s">
        <v>91</v>
      </c>
      <c r="I11" s="64" t="s">
        <v>92</v>
      </c>
      <c r="J11" s="64" t="s">
        <v>93</v>
      </c>
      <c r="K11" s="59" t="s">
        <v>20</v>
      </c>
      <c r="L11" s="65">
        <v>6416627000424</v>
      </c>
      <c r="M11" s="64" t="s">
        <v>94</v>
      </c>
      <c r="N11" s="66">
        <v>6.5</v>
      </c>
      <c r="O11" s="66">
        <v>0.7</v>
      </c>
      <c r="P11" s="64" t="s">
        <v>95</v>
      </c>
      <c r="Q11" s="66">
        <v>3.57</v>
      </c>
      <c r="R11" s="26" t="s">
        <v>21</v>
      </c>
      <c r="S11" s="27">
        <f t="shared" si="0"/>
        <v>9924.6</v>
      </c>
      <c r="T11" s="85">
        <f>Q11*1.02</f>
        <v>3.6414</v>
      </c>
      <c r="U11" s="79">
        <f t="shared" ref="U11:U52" si="1">T11*1.1</f>
        <v>4.0055399999999999</v>
      </c>
      <c r="V11" s="79">
        <f t="shared" ref="V11:V52" si="2">T11*1.12</f>
        <v>4.0783680000000002</v>
      </c>
      <c r="W11" s="90"/>
    </row>
    <row r="12" spans="1:24" ht="44.25" customHeight="1" x14ac:dyDescent="0.2">
      <c r="A12" s="24">
        <v>3</v>
      </c>
      <c r="B12" s="2" t="s">
        <v>23</v>
      </c>
      <c r="C12" s="25" t="s">
        <v>21</v>
      </c>
      <c r="D12" s="3" t="s">
        <v>24</v>
      </c>
      <c r="E12" s="42">
        <v>371</v>
      </c>
      <c r="F12" s="64" t="s">
        <v>98</v>
      </c>
      <c r="G12" s="64" t="s">
        <v>206</v>
      </c>
      <c r="H12" s="64" t="s">
        <v>121</v>
      </c>
      <c r="I12" s="64" t="s">
        <v>99</v>
      </c>
      <c r="J12" s="64" t="s">
        <v>93</v>
      </c>
      <c r="K12" s="59" t="s">
        <v>20</v>
      </c>
      <c r="L12" s="65">
        <v>6416627000417</v>
      </c>
      <c r="M12" s="64" t="s">
        <v>94</v>
      </c>
      <c r="N12" s="66">
        <v>9</v>
      </c>
      <c r="O12" s="66">
        <v>0.9</v>
      </c>
      <c r="P12" s="64" t="s">
        <v>95</v>
      </c>
      <c r="Q12" s="66">
        <v>4.2300000000000004</v>
      </c>
      <c r="R12" s="26" t="s">
        <v>21</v>
      </c>
      <c r="S12" s="27">
        <f t="shared" si="0"/>
        <v>1569.3300000000002</v>
      </c>
      <c r="T12" s="85">
        <f t="shared" ref="T12:T52" si="3">Q12*1.02</f>
        <v>4.3146000000000004</v>
      </c>
      <c r="U12" s="79">
        <f t="shared" si="1"/>
        <v>4.7460600000000008</v>
      </c>
      <c r="V12" s="79">
        <f t="shared" si="2"/>
        <v>4.8323520000000011</v>
      </c>
      <c r="W12" s="90"/>
    </row>
    <row r="13" spans="1:24" ht="44.25" customHeight="1" x14ac:dyDescent="0.2">
      <c r="A13" s="24">
        <v>4</v>
      </c>
      <c r="B13" s="2" t="s">
        <v>25</v>
      </c>
      <c r="C13" s="25" t="s">
        <v>21</v>
      </c>
      <c r="D13" s="3" t="s">
        <v>26</v>
      </c>
      <c r="E13" s="42">
        <v>29335</v>
      </c>
      <c r="F13" s="64" t="s">
        <v>100</v>
      </c>
      <c r="G13" s="64" t="s">
        <v>189</v>
      </c>
      <c r="H13" s="64" t="s">
        <v>102</v>
      </c>
      <c r="I13" s="64" t="s">
        <v>101</v>
      </c>
      <c r="J13" s="64" t="s">
        <v>93</v>
      </c>
      <c r="K13" s="59" t="s">
        <v>20</v>
      </c>
      <c r="L13" s="65">
        <v>6416627000578</v>
      </c>
      <c r="M13" s="64" t="s">
        <v>94</v>
      </c>
      <c r="N13" s="66">
        <v>7.5</v>
      </c>
      <c r="O13" s="66">
        <v>0.8</v>
      </c>
      <c r="P13" s="64" t="s">
        <v>95</v>
      </c>
      <c r="Q13" s="66">
        <v>2.99</v>
      </c>
      <c r="R13" s="26" t="s">
        <v>21</v>
      </c>
      <c r="S13" s="27">
        <f t="shared" si="0"/>
        <v>87711.650000000009</v>
      </c>
      <c r="T13" s="85">
        <f t="shared" si="3"/>
        <v>3.0498000000000003</v>
      </c>
      <c r="U13" s="79">
        <f t="shared" si="1"/>
        <v>3.3547800000000008</v>
      </c>
      <c r="V13" s="79">
        <f t="shared" si="2"/>
        <v>3.4157760000000006</v>
      </c>
      <c r="W13" s="90"/>
    </row>
    <row r="14" spans="1:24" x14ac:dyDescent="0.2">
      <c r="A14" s="24">
        <v>5</v>
      </c>
      <c r="B14" s="2" t="s">
        <v>27</v>
      </c>
      <c r="C14" s="25" t="s">
        <v>21</v>
      </c>
      <c r="D14" s="11"/>
      <c r="E14" s="42">
        <v>135</v>
      </c>
      <c r="F14" s="64" t="s">
        <v>103</v>
      </c>
      <c r="G14" s="64" t="s">
        <v>105</v>
      </c>
      <c r="H14" s="64" t="s">
        <v>104</v>
      </c>
      <c r="I14" s="64" t="s">
        <v>106</v>
      </c>
      <c r="J14" s="64" t="s">
        <v>93</v>
      </c>
      <c r="K14" s="59" t="s">
        <v>20</v>
      </c>
      <c r="L14" s="65">
        <v>6416627001773</v>
      </c>
      <c r="M14" s="64" t="s">
        <v>94</v>
      </c>
      <c r="N14" s="66">
        <v>4</v>
      </c>
      <c r="O14" s="66">
        <v>1</v>
      </c>
      <c r="P14" s="64" t="s">
        <v>95</v>
      </c>
      <c r="Q14" s="66">
        <v>3.48</v>
      </c>
      <c r="R14" s="26" t="s">
        <v>21</v>
      </c>
      <c r="S14" s="27">
        <f t="shared" si="0"/>
        <v>469.8</v>
      </c>
      <c r="T14" s="85">
        <f t="shared" si="3"/>
        <v>3.5495999999999999</v>
      </c>
      <c r="U14" s="79">
        <f t="shared" si="1"/>
        <v>3.90456</v>
      </c>
      <c r="V14" s="79">
        <f t="shared" si="2"/>
        <v>3.9755520000000004</v>
      </c>
      <c r="W14" s="90"/>
    </row>
    <row r="15" spans="1:24" ht="50.25" customHeight="1" x14ac:dyDescent="0.2">
      <c r="A15" s="24">
        <v>6</v>
      </c>
      <c r="B15" s="2" t="s">
        <v>28</v>
      </c>
      <c r="C15" s="25" t="s">
        <v>21</v>
      </c>
      <c r="D15" s="3" t="s">
        <v>29</v>
      </c>
      <c r="E15" s="42">
        <v>465</v>
      </c>
      <c r="F15" s="64" t="s">
        <v>107</v>
      </c>
      <c r="G15" s="64" t="s">
        <v>190</v>
      </c>
      <c r="H15" s="64" t="s">
        <v>208</v>
      </c>
      <c r="I15" s="64" t="s">
        <v>108</v>
      </c>
      <c r="J15" s="64" t="s">
        <v>93</v>
      </c>
      <c r="K15" s="59" t="s">
        <v>20</v>
      </c>
      <c r="L15" s="65">
        <v>6416627000103</v>
      </c>
      <c r="M15" s="64" t="s">
        <v>94</v>
      </c>
      <c r="N15" s="66">
        <v>16</v>
      </c>
      <c r="O15" s="66">
        <v>0.9</v>
      </c>
      <c r="P15" s="64" t="s">
        <v>95</v>
      </c>
      <c r="Q15" s="66">
        <v>1.93</v>
      </c>
      <c r="R15" s="26" t="s">
        <v>21</v>
      </c>
      <c r="S15" s="27">
        <f t="shared" si="0"/>
        <v>897.44999999999993</v>
      </c>
      <c r="T15" s="85">
        <f t="shared" si="3"/>
        <v>1.9685999999999999</v>
      </c>
      <c r="U15" s="79">
        <f t="shared" si="1"/>
        <v>2.1654599999999999</v>
      </c>
      <c r="V15" s="79">
        <f t="shared" si="2"/>
        <v>2.2048320000000001</v>
      </c>
      <c r="W15" s="90"/>
    </row>
    <row r="16" spans="1:24" ht="50.25" customHeight="1" x14ac:dyDescent="0.2">
      <c r="A16" s="24">
        <v>7</v>
      </c>
      <c r="B16" s="4" t="s">
        <v>30</v>
      </c>
      <c r="C16" s="25" t="s">
        <v>21</v>
      </c>
      <c r="D16" s="39" t="s">
        <v>83</v>
      </c>
      <c r="E16" s="42">
        <v>5370</v>
      </c>
      <c r="F16" s="64" t="s">
        <v>109</v>
      </c>
      <c r="G16" s="64" t="s">
        <v>110</v>
      </c>
      <c r="H16" s="64" t="s">
        <v>208</v>
      </c>
      <c r="I16" s="64" t="s">
        <v>112</v>
      </c>
      <c r="J16" s="64" t="s">
        <v>93</v>
      </c>
      <c r="K16" s="59" t="s">
        <v>20</v>
      </c>
      <c r="L16" s="65">
        <v>6416627000189</v>
      </c>
      <c r="M16" s="64" t="s">
        <v>94</v>
      </c>
      <c r="N16" s="66">
        <v>11</v>
      </c>
      <c r="O16" s="66">
        <v>1.2</v>
      </c>
      <c r="P16" s="64" t="s">
        <v>95</v>
      </c>
      <c r="Q16" s="66">
        <v>2.37</v>
      </c>
      <c r="R16" s="26" t="s">
        <v>21</v>
      </c>
      <c r="S16" s="27">
        <f t="shared" si="0"/>
        <v>12726.900000000001</v>
      </c>
      <c r="T16" s="85">
        <f t="shared" si="3"/>
        <v>2.4174000000000002</v>
      </c>
      <c r="U16" s="79">
        <f t="shared" si="1"/>
        <v>2.6591400000000003</v>
      </c>
      <c r="V16" s="79">
        <f t="shared" si="2"/>
        <v>2.7074880000000006</v>
      </c>
      <c r="W16" s="90"/>
    </row>
    <row r="17" spans="1:23" ht="50.25" customHeight="1" x14ac:dyDescent="0.2">
      <c r="A17" s="24">
        <v>8</v>
      </c>
      <c r="B17" s="4" t="s">
        <v>31</v>
      </c>
      <c r="C17" s="25" t="s">
        <v>21</v>
      </c>
      <c r="D17" s="3" t="s">
        <v>32</v>
      </c>
      <c r="E17" s="42">
        <v>12530</v>
      </c>
      <c r="F17" s="64" t="s">
        <v>113</v>
      </c>
      <c r="G17" s="64" t="s">
        <v>111</v>
      </c>
      <c r="H17" s="64" t="s">
        <v>102</v>
      </c>
      <c r="I17" s="64" t="s">
        <v>112</v>
      </c>
      <c r="J17" s="64" t="s">
        <v>93</v>
      </c>
      <c r="K17" s="59" t="s">
        <v>20</v>
      </c>
      <c r="L17" s="65">
        <v>6416627000172</v>
      </c>
      <c r="M17" s="64" t="s">
        <v>94</v>
      </c>
      <c r="N17" s="66">
        <v>8.5</v>
      </c>
      <c r="O17" s="66">
        <v>1.1000000000000001</v>
      </c>
      <c r="P17" s="64" t="s">
        <v>95</v>
      </c>
      <c r="Q17" s="66">
        <v>2.37</v>
      </c>
      <c r="R17" s="26" t="s">
        <v>21</v>
      </c>
      <c r="S17" s="27">
        <f t="shared" si="0"/>
        <v>29696.100000000002</v>
      </c>
      <c r="T17" s="85">
        <f t="shared" si="3"/>
        <v>2.4174000000000002</v>
      </c>
      <c r="U17" s="79">
        <f t="shared" si="1"/>
        <v>2.6591400000000003</v>
      </c>
      <c r="V17" s="79">
        <f t="shared" si="2"/>
        <v>2.7074880000000006</v>
      </c>
      <c r="W17" s="90"/>
    </row>
    <row r="18" spans="1:23" ht="50.25" customHeight="1" x14ac:dyDescent="0.2">
      <c r="A18" s="24">
        <v>9</v>
      </c>
      <c r="B18" s="4" t="s">
        <v>33</v>
      </c>
      <c r="C18" s="25" t="s">
        <v>21</v>
      </c>
      <c r="D18" s="3" t="s">
        <v>34</v>
      </c>
      <c r="E18" s="42">
        <v>5870</v>
      </c>
      <c r="F18" s="64" t="s">
        <v>116</v>
      </c>
      <c r="G18" s="64" t="s">
        <v>114</v>
      </c>
      <c r="H18" s="64" t="s">
        <v>102</v>
      </c>
      <c r="I18" s="64" t="s">
        <v>115</v>
      </c>
      <c r="J18" s="64" t="s">
        <v>93</v>
      </c>
      <c r="K18" s="59" t="s">
        <v>20</v>
      </c>
      <c r="L18" s="65">
        <v>6416627000196</v>
      </c>
      <c r="M18" s="64" t="s">
        <v>94</v>
      </c>
      <c r="N18" s="66">
        <v>9</v>
      </c>
      <c r="O18" s="66">
        <v>1</v>
      </c>
      <c r="P18" s="64" t="s">
        <v>95</v>
      </c>
      <c r="Q18" s="66">
        <v>3.41</v>
      </c>
      <c r="R18" s="26" t="s">
        <v>21</v>
      </c>
      <c r="S18" s="27">
        <f t="shared" si="0"/>
        <v>20016.7</v>
      </c>
      <c r="T18" s="85">
        <f t="shared" si="3"/>
        <v>3.4782000000000002</v>
      </c>
      <c r="U18" s="79">
        <f t="shared" si="1"/>
        <v>3.8260200000000006</v>
      </c>
      <c r="V18" s="79">
        <f t="shared" si="2"/>
        <v>3.8955840000000004</v>
      </c>
      <c r="W18" s="90"/>
    </row>
    <row r="19" spans="1:23" ht="50.25" customHeight="1" x14ac:dyDescent="0.2">
      <c r="A19" s="24">
        <v>10</v>
      </c>
      <c r="B19" s="2" t="s">
        <v>35</v>
      </c>
      <c r="C19" s="25" t="s">
        <v>21</v>
      </c>
      <c r="D19" s="3" t="s">
        <v>36</v>
      </c>
      <c r="E19" s="42">
        <v>7030</v>
      </c>
      <c r="F19" s="64" t="s">
        <v>117</v>
      </c>
      <c r="G19" s="64" t="s">
        <v>118</v>
      </c>
      <c r="H19" s="64" t="s">
        <v>121</v>
      </c>
      <c r="I19" s="64" t="s">
        <v>119</v>
      </c>
      <c r="J19" s="64" t="s">
        <v>93</v>
      </c>
      <c r="K19" s="59" t="s">
        <v>20</v>
      </c>
      <c r="L19" s="65">
        <v>6416627000370</v>
      </c>
      <c r="M19" s="64" t="s">
        <v>94</v>
      </c>
      <c r="N19" s="66">
        <v>9.1</v>
      </c>
      <c r="O19" s="66">
        <v>0.9</v>
      </c>
      <c r="P19" s="64" t="s">
        <v>95</v>
      </c>
      <c r="Q19" s="66">
        <v>2.31</v>
      </c>
      <c r="R19" s="26" t="s">
        <v>21</v>
      </c>
      <c r="S19" s="27">
        <f t="shared" si="0"/>
        <v>16239.300000000001</v>
      </c>
      <c r="T19" s="85">
        <f t="shared" si="3"/>
        <v>2.3562000000000003</v>
      </c>
      <c r="U19" s="79">
        <f t="shared" si="1"/>
        <v>2.5918200000000007</v>
      </c>
      <c r="V19" s="79">
        <f t="shared" si="2"/>
        <v>2.6389440000000004</v>
      </c>
      <c r="W19" s="90"/>
    </row>
    <row r="20" spans="1:23" ht="50.25" customHeight="1" x14ac:dyDescent="0.2">
      <c r="A20" s="24">
        <v>11</v>
      </c>
      <c r="B20" s="2" t="s">
        <v>37</v>
      </c>
      <c r="C20" s="25" t="s">
        <v>21</v>
      </c>
      <c r="D20" s="8" t="s">
        <v>199</v>
      </c>
      <c r="E20" s="42">
        <v>3085</v>
      </c>
      <c r="F20" s="64" t="s">
        <v>120</v>
      </c>
      <c r="G20" s="64" t="s">
        <v>122</v>
      </c>
      <c r="H20" s="64" t="s">
        <v>121</v>
      </c>
      <c r="I20" s="64" t="s">
        <v>108</v>
      </c>
      <c r="J20" s="64" t="s">
        <v>93</v>
      </c>
      <c r="K20" s="59" t="s">
        <v>20</v>
      </c>
      <c r="L20" s="65">
        <v>6416627001223</v>
      </c>
      <c r="M20" s="64" t="s">
        <v>94</v>
      </c>
      <c r="N20" s="66">
        <v>6.1</v>
      </c>
      <c r="O20" s="66">
        <v>1.1000000000000001</v>
      </c>
      <c r="P20" s="64" t="s">
        <v>95</v>
      </c>
      <c r="Q20" s="66">
        <v>3.41</v>
      </c>
      <c r="R20" s="26" t="s">
        <v>21</v>
      </c>
      <c r="S20" s="27">
        <f t="shared" si="0"/>
        <v>10519.85</v>
      </c>
      <c r="T20" s="85">
        <f t="shared" si="3"/>
        <v>3.4782000000000002</v>
      </c>
      <c r="U20" s="79">
        <f t="shared" si="1"/>
        <v>3.8260200000000006</v>
      </c>
      <c r="V20" s="79">
        <f t="shared" si="2"/>
        <v>3.8955840000000004</v>
      </c>
      <c r="W20" s="90"/>
    </row>
    <row r="21" spans="1:23" ht="12" customHeight="1" x14ac:dyDescent="0.2">
      <c r="A21" s="21" t="s">
        <v>38</v>
      </c>
      <c r="B21" s="13"/>
      <c r="C21" s="28"/>
      <c r="D21" s="34"/>
      <c r="E21" s="43"/>
      <c r="F21" s="67"/>
      <c r="G21" s="67"/>
      <c r="H21" s="67"/>
      <c r="I21" s="67"/>
      <c r="J21" s="67"/>
      <c r="K21" s="68"/>
      <c r="L21" s="69"/>
      <c r="M21" s="67"/>
      <c r="N21" s="70"/>
      <c r="O21" s="70"/>
      <c r="P21" s="67"/>
      <c r="Q21" s="70"/>
      <c r="R21" s="21"/>
      <c r="S21" s="21"/>
      <c r="T21" s="85"/>
      <c r="U21" s="79"/>
      <c r="V21" s="79"/>
      <c r="W21" s="90"/>
    </row>
    <row r="22" spans="1:23" ht="50.25" customHeight="1" x14ac:dyDescent="0.2">
      <c r="A22" s="24">
        <v>12</v>
      </c>
      <c r="B22" s="2" t="s">
        <v>39</v>
      </c>
      <c r="C22" s="25" t="s">
        <v>21</v>
      </c>
      <c r="D22" s="3" t="s">
        <v>40</v>
      </c>
      <c r="E22" s="42">
        <v>6435</v>
      </c>
      <c r="F22" s="64" t="s">
        <v>123</v>
      </c>
      <c r="G22" s="64" t="s">
        <v>124</v>
      </c>
      <c r="H22" s="64" t="s">
        <v>121</v>
      </c>
      <c r="I22" s="64" t="s">
        <v>125</v>
      </c>
      <c r="J22" s="64" t="s">
        <v>93</v>
      </c>
      <c r="K22" s="59" t="s">
        <v>20</v>
      </c>
      <c r="L22" s="65">
        <v>6416627001414</v>
      </c>
      <c r="M22" s="64" t="s">
        <v>94</v>
      </c>
      <c r="N22" s="66">
        <v>4.0999999999999996</v>
      </c>
      <c r="O22" s="66">
        <v>1</v>
      </c>
      <c r="P22" s="64" t="s">
        <v>95</v>
      </c>
      <c r="Q22" s="66">
        <v>3.37</v>
      </c>
      <c r="R22" s="26" t="s">
        <v>21</v>
      </c>
      <c r="S22" s="27">
        <f t="shared" ref="S22:S28" si="4">E22*Q22</f>
        <v>21685.95</v>
      </c>
      <c r="T22" s="85">
        <f t="shared" si="3"/>
        <v>3.4374000000000002</v>
      </c>
      <c r="U22" s="79">
        <f t="shared" si="1"/>
        <v>3.7811400000000006</v>
      </c>
      <c r="V22" s="79">
        <f t="shared" si="2"/>
        <v>3.8498880000000004</v>
      </c>
      <c r="W22" s="90"/>
    </row>
    <row r="23" spans="1:23" ht="50.25" customHeight="1" x14ac:dyDescent="0.2">
      <c r="A23" s="24">
        <v>13</v>
      </c>
      <c r="B23" s="5" t="s">
        <v>41</v>
      </c>
      <c r="C23" s="25" t="s">
        <v>21</v>
      </c>
      <c r="D23" s="3" t="s">
        <v>40</v>
      </c>
      <c r="E23" s="42">
        <v>3380</v>
      </c>
      <c r="F23" s="64" t="s">
        <v>126</v>
      </c>
      <c r="G23" s="64" t="s">
        <v>127</v>
      </c>
      <c r="H23" s="64" t="s">
        <v>121</v>
      </c>
      <c r="I23" s="64" t="s">
        <v>108</v>
      </c>
      <c r="J23" s="64" t="s">
        <v>93</v>
      </c>
      <c r="K23" s="59" t="s">
        <v>20</v>
      </c>
      <c r="L23" s="65">
        <v>6416627001889</v>
      </c>
      <c r="M23" s="64" t="s">
        <v>94</v>
      </c>
      <c r="N23" s="66">
        <v>4.3</v>
      </c>
      <c r="O23" s="66">
        <v>1</v>
      </c>
      <c r="P23" s="64" t="s">
        <v>95</v>
      </c>
      <c r="Q23" s="66">
        <v>3.37</v>
      </c>
      <c r="R23" s="26" t="s">
        <v>21</v>
      </c>
      <c r="S23" s="27">
        <f t="shared" si="4"/>
        <v>11390.6</v>
      </c>
      <c r="T23" s="85">
        <f t="shared" si="3"/>
        <v>3.4374000000000002</v>
      </c>
      <c r="U23" s="79">
        <f t="shared" si="1"/>
        <v>3.7811400000000006</v>
      </c>
      <c r="V23" s="79">
        <f t="shared" si="2"/>
        <v>3.8498880000000004</v>
      </c>
      <c r="W23" s="90"/>
    </row>
    <row r="24" spans="1:23" ht="50.25" customHeight="1" x14ac:dyDescent="0.2">
      <c r="A24" s="24">
        <v>14</v>
      </c>
      <c r="B24" s="5" t="s">
        <v>42</v>
      </c>
      <c r="C24" s="25" t="s">
        <v>21</v>
      </c>
      <c r="D24" s="3" t="s">
        <v>84</v>
      </c>
      <c r="E24" s="42">
        <v>2100</v>
      </c>
      <c r="F24" s="64" t="s">
        <v>128</v>
      </c>
      <c r="G24" s="64" t="s">
        <v>129</v>
      </c>
      <c r="H24" s="64" t="s">
        <v>121</v>
      </c>
      <c r="I24" s="64" t="s">
        <v>143</v>
      </c>
      <c r="J24" s="64" t="s">
        <v>93</v>
      </c>
      <c r="K24" s="59" t="s">
        <v>20</v>
      </c>
      <c r="L24" s="65">
        <v>6416627001612</v>
      </c>
      <c r="M24" s="64" t="s">
        <v>94</v>
      </c>
      <c r="N24" s="66">
        <v>3.6</v>
      </c>
      <c r="O24" s="66">
        <v>0.9</v>
      </c>
      <c r="P24" s="64" t="s">
        <v>95</v>
      </c>
      <c r="Q24" s="66">
        <v>4.47</v>
      </c>
      <c r="R24" s="26" t="s">
        <v>21</v>
      </c>
      <c r="S24" s="27">
        <f t="shared" si="4"/>
        <v>9387</v>
      </c>
      <c r="T24" s="85">
        <f t="shared" si="3"/>
        <v>4.5594000000000001</v>
      </c>
      <c r="U24" s="79">
        <f t="shared" si="1"/>
        <v>5.0153400000000001</v>
      </c>
      <c r="V24" s="79">
        <f t="shared" si="2"/>
        <v>5.1065280000000008</v>
      </c>
      <c r="W24" s="90"/>
    </row>
    <row r="25" spans="1:23" ht="50.25" customHeight="1" x14ac:dyDescent="0.2">
      <c r="A25" s="24">
        <v>15</v>
      </c>
      <c r="B25" s="5" t="s">
        <v>43</v>
      </c>
      <c r="C25" s="25" t="s">
        <v>21</v>
      </c>
      <c r="D25" s="3" t="s">
        <v>44</v>
      </c>
      <c r="E25" s="42">
        <v>2475</v>
      </c>
      <c r="F25" s="64" t="s">
        <v>130</v>
      </c>
      <c r="G25" s="64" t="s">
        <v>131</v>
      </c>
      <c r="H25" s="64" t="s">
        <v>121</v>
      </c>
      <c r="I25" s="64" t="s">
        <v>108</v>
      </c>
      <c r="J25" s="64" t="s">
        <v>93</v>
      </c>
      <c r="K25" s="59" t="s">
        <v>20</v>
      </c>
      <c r="L25" s="65">
        <v>6416627001896</v>
      </c>
      <c r="M25" s="64" t="s">
        <v>94</v>
      </c>
      <c r="N25" s="66">
        <v>4.3</v>
      </c>
      <c r="O25" s="66">
        <v>0.9</v>
      </c>
      <c r="P25" s="64" t="s">
        <v>95</v>
      </c>
      <c r="Q25" s="66">
        <v>3.37</v>
      </c>
      <c r="R25" s="26" t="s">
        <v>21</v>
      </c>
      <c r="S25" s="27">
        <f t="shared" si="4"/>
        <v>8340.75</v>
      </c>
      <c r="T25" s="85">
        <f t="shared" si="3"/>
        <v>3.4374000000000002</v>
      </c>
      <c r="U25" s="79">
        <f t="shared" si="1"/>
        <v>3.7811400000000006</v>
      </c>
      <c r="V25" s="79">
        <f t="shared" si="2"/>
        <v>3.8498880000000004</v>
      </c>
      <c r="W25" s="90"/>
    </row>
    <row r="26" spans="1:23" ht="50.25" customHeight="1" x14ac:dyDescent="0.2">
      <c r="A26" s="24">
        <v>16</v>
      </c>
      <c r="B26" s="5" t="s">
        <v>86</v>
      </c>
      <c r="C26" s="25" t="s">
        <v>21</v>
      </c>
      <c r="D26" s="3" t="s">
        <v>45</v>
      </c>
      <c r="E26" s="42">
        <v>5990</v>
      </c>
      <c r="F26" s="64" t="s">
        <v>196</v>
      </c>
      <c r="G26" s="64" t="s">
        <v>132</v>
      </c>
      <c r="H26" s="64" t="s">
        <v>121</v>
      </c>
      <c r="I26" s="64" t="s">
        <v>108</v>
      </c>
      <c r="J26" s="64" t="s">
        <v>93</v>
      </c>
      <c r="K26" s="59" t="s">
        <v>20</v>
      </c>
      <c r="L26" s="65">
        <v>6416627001711</v>
      </c>
      <c r="M26" s="64" t="s">
        <v>94</v>
      </c>
      <c r="N26" s="66">
        <v>5.9</v>
      </c>
      <c r="O26" s="66">
        <v>1</v>
      </c>
      <c r="P26" s="64" t="s">
        <v>95</v>
      </c>
      <c r="Q26" s="66">
        <v>3.37</v>
      </c>
      <c r="R26" s="26" t="s">
        <v>21</v>
      </c>
      <c r="S26" s="27">
        <f t="shared" si="4"/>
        <v>20186.3</v>
      </c>
      <c r="T26" s="85">
        <f t="shared" si="3"/>
        <v>3.4374000000000002</v>
      </c>
      <c r="U26" s="79">
        <f t="shared" si="1"/>
        <v>3.7811400000000006</v>
      </c>
      <c r="V26" s="79">
        <f t="shared" si="2"/>
        <v>3.8498880000000004</v>
      </c>
      <c r="W26" s="90"/>
    </row>
    <row r="27" spans="1:23" ht="50.25" customHeight="1" x14ac:dyDescent="0.2">
      <c r="A27" s="24">
        <v>17</v>
      </c>
      <c r="B27" s="5" t="s">
        <v>46</v>
      </c>
      <c r="C27" s="25" t="s">
        <v>21</v>
      </c>
      <c r="D27" s="3" t="s">
        <v>40</v>
      </c>
      <c r="E27" s="42">
        <v>2390</v>
      </c>
      <c r="F27" s="64" t="s">
        <v>133</v>
      </c>
      <c r="G27" s="64" t="s">
        <v>134</v>
      </c>
      <c r="H27" s="64" t="s">
        <v>208</v>
      </c>
      <c r="I27" s="64" t="s">
        <v>181</v>
      </c>
      <c r="J27" s="64" t="s">
        <v>93</v>
      </c>
      <c r="K27" s="59" t="s">
        <v>20</v>
      </c>
      <c r="L27" s="65">
        <v>6416627002350</v>
      </c>
      <c r="M27" s="64" t="s">
        <v>94</v>
      </c>
      <c r="N27" s="66">
        <v>7</v>
      </c>
      <c r="O27" s="66">
        <v>1.1000000000000001</v>
      </c>
      <c r="P27" s="64" t="s">
        <v>95</v>
      </c>
      <c r="Q27" s="66">
        <v>3.74</v>
      </c>
      <c r="R27" s="26" t="s">
        <v>21</v>
      </c>
      <c r="S27" s="27">
        <f t="shared" si="4"/>
        <v>8938.6</v>
      </c>
      <c r="T27" s="85">
        <f t="shared" si="3"/>
        <v>3.8148000000000004</v>
      </c>
      <c r="U27" s="79">
        <f t="shared" si="1"/>
        <v>4.1962800000000007</v>
      </c>
      <c r="V27" s="79">
        <f t="shared" si="2"/>
        <v>4.2725760000000008</v>
      </c>
      <c r="W27" s="90"/>
    </row>
    <row r="28" spans="1:23" ht="26.25" customHeight="1" x14ac:dyDescent="0.2">
      <c r="A28" s="24">
        <v>18</v>
      </c>
      <c r="B28" s="2" t="s">
        <v>47</v>
      </c>
      <c r="C28" s="25" t="s">
        <v>21</v>
      </c>
      <c r="D28" s="11"/>
      <c r="E28" s="42">
        <v>3789</v>
      </c>
      <c r="F28" s="64" t="s">
        <v>136</v>
      </c>
      <c r="G28" s="64" t="s">
        <v>191</v>
      </c>
      <c r="H28" s="64" t="s">
        <v>135</v>
      </c>
      <c r="I28" s="64" t="s">
        <v>92</v>
      </c>
      <c r="J28" s="64" t="s">
        <v>93</v>
      </c>
      <c r="K28" s="59" t="s">
        <v>20</v>
      </c>
      <c r="L28" s="65">
        <v>6416627000851</v>
      </c>
      <c r="M28" s="64" t="s">
        <v>94</v>
      </c>
      <c r="N28" s="66">
        <v>4.2</v>
      </c>
      <c r="O28" s="66">
        <v>0.7</v>
      </c>
      <c r="P28" s="64" t="s">
        <v>95</v>
      </c>
      <c r="Q28" s="66">
        <v>3.37</v>
      </c>
      <c r="R28" s="26" t="s">
        <v>21</v>
      </c>
      <c r="S28" s="27">
        <f t="shared" si="4"/>
        <v>12768.93</v>
      </c>
      <c r="T28" s="85">
        <f t="shared" si="3"/>
        <v>3.4374000000000002</v>
      </c>
      <c r="U28" s="79">
        <f t="shared" si="1"/>
        <v>3.7811400000000006</v>
      </c>
      <c r="V28" s="79">
        <f t="shared" si="2"/>
        <v>3.8498880000000004</v>
      </c>
      <c r="W28" s="90"/>
    </row>
    <row r="29" spans="1:23" ht="12" customHeight="1" x14ac:dyDescent="0.2">
      <c r="A29" s="23" t="s">
        <v>48</v>
      </c>
      <c r="B29" s="14"/>
      <c r="C29" s="28"/>
      <c r="D29" s="35"/>
      <c r="E29" s="43"/>
      <c r="F29" s="61"/>
      <c r="G29" s="61"/>
      <c r="H29" s="61"/>
      <c r="I29" s="61"/>
      <c r="J29" s="61"/>
      <c r="K29" s="68"/>
      <c r="L29" s="62"/>
      <c r="M29" s="61"/>
      <c r="N29" s="63"/>
      <c r="O29" s="63"/>
      <c r="P29" s="61"/>
      <c r="Q29" s="63"/>
      <c r="R29" s="23"/>
      <c r="S29" s="23"/>
      <c r="T29" s="85"/>
      <c r="U29" s="79"/>
      <c r="V29" s="79"/>
      <c r="W29" s="90"/>
    </row>
    <row r="30" spans="1:23" ht="37.5" customHeight="1" x14ac:dyDescent="0.2">
      <c r="A30" s="24">
        <v>19</v>
      </c>
      <c r="B30" s="2" t="s">
        <v>49</v>
      </c>
      <c r="C30" s="26" t="s">
        <v>21</v>
      </c>
      <c r="D30" s="3" t="s">
        <v>50</v>
      </c>
      <c r="E30" s="42">
        <v>7880</v>
      </c>
      <c r="F30" s="64" t="s">
        <v>138</v>
      </c>
      <c r="G30" s="64" t="s">
        <v>139</v>
      </c>
      <c r="H30" s="64" t="s">
        <v>121</v>
      </c>
      <c r="I30" s="64" t="s">
        <v>140</v>
      </c>
      <c r="J30" s="64" t="s">
        <v>93</v>
      </c>
      <c r="K30" s="59" t="s">
        <v>20</v>
      </c>
      <c r="L30" s="65">
        <v>6416627002626</v>
      </c>
      <c r="M30" s="64" t="s">
        <v>94</v>
      </c>
      <c r="N30" s="66">
        <v>4.3</v>
      </c>
      <c r="O30" s="66">
        <v>0.9</v>
      </c>
      <c r="P30" s="64" t="s">
        <v>95</v>
      </c>
      <c r="Q30" s="66">
        <v>3.37</v>
      </c>
      <c r="R30" s="26" t="s">
        <v>21</v>
      </c>
      <c r="S30" s="27">
        <f t="shared" ref="S30:S37" si="5">E30*Q30</f>
        <v>26555.600000000002</v>
      </c>
      <c r="T30" s="85">
        <f t="shared" si="3"/>
        <v>3.4374000000000002</v>
      </c>
      <c r="U30" s="79">
        <f t="shared" si="1"/>
        <v>3.7811400000000006</v>
      </c>
      <c r="V30" s="79">
        <f t="shared" si="2"/>
        <v>3.8498880000000004</v>
      </c>
      <c r="W30" s="90"/>
    </row>
    <row r="31" spans="1:23" ht="37.5" customHeight="1" x14ac:dyDescent="0.2">
      <c r="A31" s="24">
        <v>20</v>
      </c>
      <c r="B31" s="2" t="s">
        <v>51</v>
      </c>
      <c r="C31" s="26" t="s">
        <v>21</v>
      </c>
      <c r="D31" s="3" t="s">
        <v>50</v>
      </c>
      <c r="E31" s="42">
        <v>6000</v>
      </c>
      <c r="F31" s="64" t="s">
        <v>141</v>
      </c>
      <c r="G31" s="64" t="s">
        <v>142</v>
      </c>
      <c r="H31" s="64" t="s">
        <v>121</v>
      </c>
      <c r="I31" s="64" t="s">
        <v>143</v>
      </c>
      <c r="J31" s="64" t="s">
        <v>93</v>
      </c>
      <c r="K31" s="59" t="s">
        <v>20</v>
      </c>
      <c r="L31" s="65">
        <v>6416627002787</v>
      </c>
      <c r="M31" s="64" t="s">
        <v>94</v>
      </c>
      <c r="N31" s="66">
        <v>6.5</v>
      </c>
      <c r="O31" s="66">
        <v>1</v>
      </c>
      <c r="P31" s="64" t="s">
        <v>95</v>
      </c>
      <c r="Q31" s="66">
        <v>3.22</v>
      </c>
      <c r="R31" s="26" t="s">
        <v>21</v>
      </c>
      <c r="S31" s="27">
        <f t="shared" si="5"/>
        <v>19320</v>
      </c>
      <c r="T31" s="85">
        <f t="shared" si="3"/>
        <v>3.2844000000000002</v>
      </c>
      <c r="U31" s="79">
        <f t="shared" si="1"/>
        <v>3.6128400000000007</v>
      </c>
      <c r="V31" s="79">
        <f t="shared" si="2"/>
        <v>3.6785280000000005</v>
      </c>
      <c r="W31" s="90"/>
    </row>
    <row r="32" spans="1:23" ht="37.5" customHeight="1" x14ac:dyDescent="0.2">
      <c r="A32" s="24">
        <v>21</v>
      </c>
      <c r="B32" s="4" t="s">
        <v>52</v>
      </c>
      <c r="C32" s="26" t="s">
        <v>21</v>
      </c>
      <c r="D32" s="3" t="s">
        <v>53</v>
      </c>
      <c r="E32" s="42">
        <v>4680</v>
      </c>
      <c r="F32" s="64" t="s">
        <v>182</v>
      </c>
      <c r="G32" s="64" t="s">
        <v>200</v>
      </c>
      <c r="H32" s="64" t="s">
        <v>121</v>
      </c>
      <c r="I32" s="64" t="s">
        <v>151</v>
      </c>
      <c r="J32" s="64" t="s">
        <v>93</v>
      </c>
      <c r="K32" s="59" t="s">
        <v>20</v>
      </c>
      <c r="L32" s="65">
        <v>6416627002183</v>
      </c>
      <c r="M32" s="64" t="s">
        <v>94</v>
      </c>
      <c r="N32" s="66">
        <v>6.8</v>
      </c>
      <c r="O32" s="66">
        <v>0.8</v>
      </c>
      <c r="P32" s="64" t="s">
        <v>95</v>
      </c>
      <c r="Q32" s="66">
        <v>4.21</v>
      </c>
      <c r="R32" s="26" t="s">
        <v>21</v>
      </c>
      <c r="S32" s="27">
        <f t="shared" si="5"/>
        <v>19702.8</v>
      </c>
      <c r="T32" s="85">
        <f t="shared" si="3"/>
        <v>4.2942</v>
      </c>
      <c r="U32" s="79">
        <f t="shared" si="1"/>
        <v>4.7236200000000004</v>
      </c>
      <c r="V32" s="79">
        <f t="shared" si="2"/>
        <v>4.8095040000000004</v>
      </c>
      <c r="W32" s="90"/>
    </row>
    <row r="33" spans="1:23" ht="37.5" customHeight="1" x14ac:dyDescent="0.2">
      <c r="A33" s="24">
        <v>22</v>
      </c>
      <c r="B33" s="2" t="s">
        <v>54</v>
      </c>
      <c r="C33" s="26" t="s">
        <v>21</v>
      </c>
      <c r="D33" s="3" t="s">
        <v>55</v>
      </c>
      <c r="E33" s="42">
        <v>975</v>
      </c>
      <c r="F33" s="64" t="s">
        <v>144</v>
      </c>
      <c r="G33" s="64" t="s">
        <v>145</v>
      </c>
      <c r="H33" s="64" t="s">
        <v>121</v>
      </c>
      <c r="I33" s="64" t="s">
        <v>146</v>
      </c>
      <c r="J33" s="64" t="s">
        <v>93</v>
      </c>
      <c r="K33" s="59" t="s">
        <v>20</v>
      </c>
      <c r="L33" s="65">
        <v>6416627002190</v>
      </c>
      <c r="M33" s="64" t="s">
        <v>94</v>
      </c>
      <c r="N33" s="66">
        <v>5.9</v>
      </c>
      <c r="O33" s="66">
        <v>1</v>
      </c>
      <c r="P33" s="64" t="s">
        <v>95</v>
      </c>
      <c r="Q33" s="66">
        <v>3.64</v>
      </c>
      <c r="R33" s="26" t="s">
        <v>21</v>
      </c>
      <c r="S33" s="27">
        <f t="shared" si="5"/>
        <v>3549</v>
      </c>
      <c r="T33" s="85">
        <f t="shared" si="3"/>
        <v>3.7128000000000001</v>
      </c>
      <c r="U33" s="79">
        <f t="shared" si="1"/>
        <v>4.0840800000000002</v>
      </c>
      <c r="V33" s="79">
        <f t="shared" si="2"/>
        <v>4.1583360000000003</v>
      </c>
      <c r="W33" s="90"/>
    </row>
    <row r="34" spans="1:23" ht="37.5" customHeight="1" x14ac:dyDescent="0.2">
      <c r="A34" s="24">
        <v>23</v>
      </c>
      <c r="B34" s="2" t="s">
        <v>56</v>
      </c>
      <c r="C34" s="26" t="s">
        <v>21</v>
      </c>
      <c r="D34" s="3" t="s">
        <v>57</v>
      </c>
      <c r="E34" s="42">
        <v>920</v>
      </c>
      <c r="F34" s="64" t="s">
        <v>147</v>
      </c>
      <c r="G34" s="64" t="s">
        <v>148</v>
      </c>
      <c r="H34" s="64" t="s">
        <v>121</v>
      </c>
      <c r="I34" s="64" t="s">
        <v>112</v>
      </c>
      <c r="J34" s="64" t="s">
        <v>93</v>
      </c>
      <c r="K34" s="59" t="s">
        <v>20</v>
      </c>
      <c r="L34" s="65">
        <v>6416627002268</v>
      </c>
      <c r="M34" s="64" t="s">
        <v>94</v>
      </c>
      <c r="N34" s="66">
        <v>3.4</v>
      </c>
      <c r="O34" s="66">
        <v>0.9</v>
      </c>
      <c r="P34" s="64" t="s">
        <v>95</v>
      </c>
      <c r="Q34" s="66">
        <v>3.99</v>
      </c>
      <c r="R34" s="26" t="s">
        <v>21</v>
      </c>
      <c r="S34" s="27">
        <f t="shared" si="5"/>
        <v>3670.8</v>
      </c>
      <c r="T34" s="85">
        <f t="shared" si="3"/>
        <v>4.0697999999999999</v>
      </c>
      <c r="U34" s="79">
        <f t="shared" si="1"/>
        <v>4.4767800000000006</v>
      </c>
      <c r="V34" s="79">
        <f t="shared" si="2"/>
        <v>4.5581760000000004</v>
      </c>
      <c r="W34" s="90"/>
    </row>
    <row r="35" spans="1:23" ht="37.5" customHeight="1" x14ac:dyDescent="0.2">
      <c r="A35" s="24">
        <v>24</v>
      </c>
      <c r="B35" s="2" t="s">
        <v>58</v>
      </c>
      <c r="C35" s="26" t="s">
        <v>21</v>
      </c>
      <c r="D35" s="3" t="s">
        <v>59</v>
      </c>
      <c r="E35" s="42">
        <v>2120</v>
      </c>
      <c r="F35" s="64" t="s">
        <v>149</v>
      </c>
      <c r="G35" s="64" t="s">
        <v>150</v>
      </c>
      <c r="H35" s="64" t="s">
        <v>121</v>
      </c>
      <c r="I35" s="64" t="s">
        <v>151</v>
      </c>
      <c r="J35" s="64" t="s">
        <v>93</v>
      </c>
      <c r="K35" s="59" t="s">
        <v>20</v>
      </c>
      <c r="L35" s="65">
        <v>6416627002749</v>
      </c>
      <c r="M35" s="64" t="s">
        <v>94</v>
      </c>
      <c r="N35" s="66">
        <v>3.8</v>
      </c>
      <c r="O35" s="66">
        <v>1.1000000000000001</v>
      </c>
      <c r="P35" s="64" t="s">
        <v>95</v>
      </c>
      <c r="Q35" s="66">
        <v>3.39</v>
      </c>
      <c r="R35" s="26" t="s">
        <v>21</v>
      </c>
      <c r="S35" s="27">
        <f t="shared" si="5"/>
        <v>7186.8</v>
      </c>
      <c r="T35" s="85">
        <f t="shared" si="3"/>
        <v>3.4578000000000002</v>
      </c>
      <c r="U35" s="79">
        <f t="shared" si="1"/>
        <v>3.8035800000000006</v>
      </c>
      <c r="V35" s="79">
        <f t="shared" si="2"/>
        <v>3.8727360000000006</v>
      </c>
      <c r="W35" s="90"/>
    </row>
    <row r="36" spans="1:23" ht="37.5" customHeight="1" x14ac:dyDescent="0.2">
      <c r="A36" s="24">
        <v>25</v>
      </c>
      <c r="B36" s="2" t="s">
        <v>60</v>
      </c>
      <c r="C36" s="26" t="s">
        <v>21</v>
      </c>
      <c r="D36" s="3" t="s">
        <v>59</v>
      </c>
      <c r="E36" s="42">
        <v>173</v>
      </c>
      <c r="F36" s="64" t="s">
        <v>183</v>
      </c>
      <c r="G36" s="64" t="s">
        <v>201</v>
      </c>
      <c r="H36" s="64" t="s">
        <v>121</v>
      </c>
      <c r="I36" s="64" t="s">
        <v>146</v>
      </c>
      <c r="J36" s="64" t="s">
        <v>93</v>
      </c>
      <c r="K36" s="59" t="s">
        <v>20</v>
      </c>
      <c r="L36" s="65">
        <v>6416627002411</v>
      </c>
      <c r="M36" s="64" t="s">
        <v>94</v>
      </c>
      <c r="N36" s="66">
        <v>3.7</v>
      </c>
      <c r="O36" s="66">
        <v>1</v>
      </c>
      <c r="P36" s="64" t="s">
        <v>95</v>
      </c>
      <c r="Q36" s="66">
        <v>4.3899999999999997</v>
      </c>
      <c r="R36" s="26" t="s">
        <v>21</v>
      </c>
      <c r="S36" s="27">
        <f t="shared" si="5"/>
        <v>759.46999999999991</v>
      </c>
      <c r="T36" s="85">
        <f t="shared" si="3"/>
        <v>4.4777999999999993</v>
      </c>
      <c r="U36" s="79">
        <f t="shared" si="1"/>
        <v>4.9255800000000001</v>
      </c>
      <c r="V36" s="79">
        <f t="shared" si="2"/>
        <v>5.015136</v>
      </c>
      <c r="W36" s="90"/>
    </row>
    <row r="37" spans="1:23" ht="37.5" customHeight="1" x14ac:dyDescent="0.2">
      <c r="A37" s="24">
        <v>26</v>
      </c>
      <c r="B37" s="2" t="s">
        <v>61</v>
      </c>
      <c r="C37" s="26" t="s">
        <v>21</v>
      </c>
      <c r="D37" s="3" t="s">
        <v>62</v>
      </c>
      <c r="E37" s="42">
        <v>2055</v>
      </c>
      <c r="F37" s="64" t="s">
        <v>152</v>
      </c>
      <c r="G37" s="64" t="s">
        <v>153</v>
      </c>
      <c r="H37" s="64" t="s">
        <v>154</v>
      </c>
      <c r="I37" s="64" t="s">
        <v>112</v>
      </c>
      <c r="J37" s="64" t="s">
        <v>93</v>
      </c>
      <c r="K37" s="59" t="s">
        <v>20</v>
      </c>
      <c r="L37" s="65">
        <v>6416627002640</v>
      </c>
      <c r="M37" s="64" t="s">
        <v>94</v>
      </c>
      <c r="N37" s="66">
        <v>4.4000000000000004</v>
      </c>
      <c r="O37" s="66">
        <v>0.9</v>
      </c>
      <c r="P37" s="64" t="s">
        <v>95</v>
      </c>
      <c r="Q37" s="66">
        <v>3.44</v>
      </c>
      <c r="R37" s="26" t="s">
        <v>21</v>
      </c>
      <c r="S37" s="27">
        <f t="shared" si="5"/>
        <v>7069.2</v>
      </c>
      <c r="T37" s="85">
        <f t="shared" si="3"/>
        <v>3.5087999999999999</v>
      </c>
      <c r="U37" s="79">
        <f t="shared" si="1"/>
        <v>3.8596800000000004</v>
      </c>
      <c r="V37" s="79">
        <f t="shared" si="2"/>
        <v>3.9298560000000005</v>
      </c>
      <c r="W37" s="90"/>
    </row>
    <row r="38" spans="1:23" ht="21.75" customHeight="1" x14ac:dyDescent="0.2">
      <c r="A38" s="23" t="s">
        <v>63</v>
      </c>
      <c r="B38" s="14"/>
      <c r="C38" s="28"/>
      <c r="D38" s="35"/>
      <c r="E38" s="43"/>
      <c r="F38" s="61"/>
      <c r="G38" s="61"/>
      <c r="H38" s="61"/>
      <c r="I38" s="61"/>
      <c r="J38" s="61"/>
      <c r="K38" s="68"/>
      <c r="L38" s="62"/>
      <c r="M38" s="61"/>
      <c r="N38" s="63"/>
      <c r="O38" s="63"/>
      <c r="P38" s="61"/>
      <c r="Q38" s="63"/>
      <c r="R38" s="23"/>
      <c r="S38" s="23"/>
      <c r="T38" s="85"/>
      <c r="U38" s="79"/>
      <c r="V38" s="79"/>
      <c r="W38" s="90"/>
    </row>
    <row r="39" spans="1:23" ht="21.75" customHeight="1" x14ac:dyDescent="0.2">
      <c r="A39" s="24">
        <v>29</v>
      </c>
      <c r="B39" s="11" t="s">
        <v>81</v>
      </c>
      <c r="C39" s="26" t="s">
        <v>21</v>
      </c>
      <c r="D39" s="8" t="s">
        <v>64</v>
      </c>
      <c r="E39" s="42">
        <v>4985</v>
      </c>
      <c r="F39" s="64" t="s">
        <v>155</v>
      </c>
      <c r="G39" s="64" t="s">
        <v>156</v>
      </c>
      <c r="H39" s="64" t="s">
        <v>121</v>
      </c>
      <c r="I39" s="64" t="s">
        <v>184</v>
      </c>
      <c r="J39" s="64" t="s">
        <v>93</v>
      </c>
      <c r="K39" s="59" t="s">
        <v>20</v>
      </c>
      <c r="L39" s="65">
        <v>6416627006280</v>
      </c>
      <c r="M39" s="64" t="s">
        <v>94</v>
      </c>
      <c r="N39" s="66">
        <v>0.8</v>
      </c>
      <c r="O39" s="66">
        <v>1.8</v>
      </c>
      <c r="P39" s="64" t="s">
        <v>95</v>
      </c>
      <c r="Q39" s="66">
        <v>3.35</v>
      </c>
      <c r="R39" s="26" t="s">
        <v>21</v>
      </c>
      <c r="S39" s="27">
        <f>E39*Q39</f>
        <v>16699.75</v>
      </c>
      <c r="T39" s="85">
        <f t="shared" si="3"/>
        <v>3.4170000000000003</v>
      </c>
      <c r="U39" s="79">
        <f t="shared" si="1"/>
        <v>3.7587000000000006</v>
      </c>
      <c r="V39" s="79">
        <f t="shared" si="2"/>
        <v>3.8270400000000007</v>
      </c>
      <c r="W39" s="90"/>
    </row>
    <row r="40" spans="1:23" ht="21.75" customHeight="1" x14ac:dyDescent="0.2">
      <c r="A40" s="23" t="s">
        <v>65</v>
      </c>
      <c r="B40" s="14"/>
      <c r="C40" s="28"/>
      <c r="D40" s="35"/>
      <c r="E40" s="43"/>
      <c r="F40" s="61"/>
      <c r="G40" s="61"/>
      <c r="H40" s="61"/>
      <c r="I40" s="61"/>
      <c r="J40" s="61"/>
      <c r="K40" s="68"/>
      <c r="L40" s="62"/>
      <c r="M40" s="61"/>
      <c r="N40" s="63"/>
      <c r="O40" s="63"/>
      <c r="P40" s="61"/>
      <c r="Q40" s="63"/>
      <c r="R40" s="23"/>
      <c r="S40" s="23"/>
      <c r="T40" s="85"/>
      <c r="U40" s="79"/>
      <c r="V40" s="79"/>
      <c r="W40" s="90"/>
    </row>
    <row r="41" spans="1:23" ht="21.75" customHeight="1" x14ac:dyDescent="0.2">
      <c r="A41" s="24">
        <v>30</v>
      </c>
      <c r="B41" s="6" t="s">
        <v>66</v>
      </c>
      <c r="C41" s="26" t="s">
        <v>21</v>
      </c>
      <c r="D41" s="7" t="s">
        <v>64</v>
      </c>
      <c r="E41" s="42">
        <v>10915</v>
      </c>
      <c r="F41" s="64" t="s">
        <v>157</v>
      </c>
      <c r="G41" s="64" t="s">
        <v>158</v>
      </c>
      <c r="H41" s="64" t="s">
        <v>121</v>
      </c>
      <c r="I41" s="64" t="s">
        <v>143</v>
      </c>
      <c r="J41" s="64" t="s">
        <v>93</v>
      </c>
      <c r="K41" s="59" t="s">
        <v>20</v>
      </c>
      <c r="L41" s="65">
        <v>6416627003401</v>
      </c>
      <c r="M41" s="64" t="s">
        <v>94</v>
      </c>
      <c r="N41" s="66">
        <v>2.9</v>
      </c>
      <c r="O41" s="66">
        <v>0.4</v>
      </c>
      <c r="P41" s="64" t="s">
        <v>95</v>
      </c>
      <c r="Q41" s="66">
        <v>5.32</v>
      </c>
      <c r="R41" s="26" t="s">
        <v>21</v>
      </c>
      <c r="S41" s="27">
        <f t="shared" ref="S41:S52" si="6">E41*Q41</f>
        <v>58067.8</v>
      </c>
      <c r="T41" s="85">
        <f t="shared" si="3"/>
        <v>5.4264000000000001</v>
      </c>
      <c r="U41" s="79">
        <f t="shared" si="1"/>
        <v>5.9690400000000006</v>
      </c>
      <c r="V41" s="79">
        <f t="shared" si="2"/>
        <v>6.0775680000000003</v>
      </c>
      <c r="W41" s="90"/>
    </row>
    <row r="42" spans="1:23" s="29" customFormat="1" ht="21.75" customHeight="1" x14ac:dyDescent="0.2">
      <c r="A42" s="24">
        <v>31</v>
      </c>
      <c r="B42" s="6" t="s">
        <v>66</v>
      </c>
      <c r="C42" s="26" t="s">
        <v>21</v>
      </c>
      <c r="D42" s="7" t="s">
        <v>207</v>
      </c>
      <c r="E42" s="42">
        <v>68</v>
      </c>
      <c r="F42" s="71" t="s">
        <v>192</v>
      </c>
      <c r="G42" s="64"/>
      <c r="H42" s="64"/>
      <c r="I42" s="64"/>
      <c r="J42" s="64"/>
      <c r="K42" s="59" t="s">
        <v>20</v>
      </c>
      <c r="L42" s="65"/>
      <c r="M42" s="64"/>
      <c r="N42" s="66"/>
      <c r="O42" s="66"/>
      <c r="P42" s="64" t="s">
        <v>185</v>
      </c>
      <c r="Q42" s="66"/>
      <c r="R42" s="26" t="s">
        <v>21</v>
      </c>
      <c r="S42" s="27">
        <f t="shared" si="6"/>
        <v>0</v>
      </c>
      <c r="T42" s="85">
        <f t="shared" si="3"/>
        <v>0</v>
      </c>
      <c r="U42" s="79">
        <f t="shared" si="1"/>
        <v>0</v>
      </c>
      <c r="V42" s="79">
        <f t="shared" si="2"/>
        <v>0</v>
      </c>
      <c r="W42" s="90"/>
    </row>
    <row r="43" spans="1:23" ht="21.75" customHeight="1" x14ac:dyDescent="0.2">
      <c r="A43" s="24">
        <v>32</v>
      </c>
      <c r="B43" s="6" t="s">
        <v>67</v>
      </c>
      <c r="C43" s="26" t="s">
        <v>21</v>
      </c>
      <c r="D43" s="7" t="s">
        <v>64</v>
      </c>
      <c r="E43" s="42">
        <v>990</v>
      </c>
      <c r="F43" s="64" t="s">
        <v>160</v>
      </c>
      <c r="G43" s="64" t="s">
        <v>161</v>
      </c>
      <c r="H43" s="64" t="s">
        <v>121</v>
      </c>
      <c r="I43" s="64" t="s">
        <v>151</v>
      </c>
      <c r="J43" s="64"/>
      <c r="K43" s="59">
        <v>1</v>
      </c>
      <c r="L43" s="65">
        <v>6416627003753</v>
      </c>
      <c r="M43" s="64" t="s">
        <v>94</v>
      </c>
      <c r="N43" s="66">
        <v>2.9</v>
      </c>
      <c r="O43" s="66">
        <v>0.9</v>
      </c>
      <c r="P43" s="64" t="s">
        <v>95</v>
      </c>
      <c r="Q43" s="66">
        <v>8.6199999999999992</v>
      </c>
      <c r="R43" s="26" t="s">
        <v>21</v>
      </c>
      <c r="S43" s="27">
        <f t="shared" si="6"/>
        <v>8533.7999999999993</v>
      </c>
      <c r="T43" s="85">
        <f t="shared" si="3"/>
        <v>8.7923999999999989</v>
      </c>
      <c r="U43" s="79">
        <f t="shared" si="1"/>
        <v>9.67164</v>
      </c>
      <c r="V43" s="79">
        <f t="shared" si="2"/>
        <v>9.8474880000000002</v>
      </c>
      <c r="W43" s="90"/>
    </row>
    <row r="44" spans="1:23" ht="21.75" customHeight="1" x14ac:dyDescent="0.2">
      <c r="A44" s="24">
        <v>33</v>
      </c>
      <c r="B44" s="6" t="s">
        <v>68</v>
      </c>
      <c r="C44" s="26" t="s">
        <v>21</v>
      </c>
      <c r="D44" s="7" t="s">
        <v>69</v>
      </c>
      <c r="E44" s="42">
        <v>4022</v>
      </c>
      <c r="F44" s="64" t="s">
        <v>162</v>
      </c>
      <c r="G44" s="64" t="s">
        <v>163</v>
      </c>
      <c r="H44" s="64" t="s">
        <v>121</v>
      </c>
      <c r="I44" s="64" t="s">
        <v>112</v>
      </c>
      <c r="J44" s="64" t="s">
        <v>93</v>
      </c>
      <c r="K44" s="59" t="s">
        <v>20</v>
      </c>
      <c r="L44" s="65">
        <v>6416627005023</v>
      </c>
      <c r="M44" s="64" t="s">
        <v>94</v>
      </c>
      <c r="N44" s="66">
        <v>2.4</v>
      </c>
      <c r="O44" s="66">
        <v>0.6</v>
      </c>
      <c r="P44" s="64" t="s">
        <v>95</v>
      </c>
      <c r="Q44" s="66">
        <v>4.08</v>
      </c>
      <c r="R44" s="26" t="s">
        <v>21</v>
      </c>
      <c r="S44" s="27">
        <f t="shared" si="6"/>
        <v>16409.760000000002</v>
      </c>
      <c r="T44" s="85">
        <f t="shared" si="3"/>
        <v>4.1616</v>
      </c>
      <c r="U44" s="79">
        <f t="shared" si="1"/>
        <v>4.5777600000000005</v>
      </c>
      <c r="V44" s="79">
        <f t="shared" si="2"/>
        <v>4.6609920000000002</v>
      </c>
      <c r="W44" s="90"/>
    </row>
    <row r="45" spans="1:23" ht="21.75" customHeight="1" x14ac:dyDescent="0.2">
      <c r="A45" s="24">
        <v>34</v>
      </c>
      <c r="B45" s="6" t="s">
        <v>70</v>
      </c>
      <c r="C45" s="26" t="s">
        <v>21</v>
      </c>
      <c r="D45" s="7" t="s">
        <v>64</v>
      </c>
      <c r="E45" s="42">
        <v>515</v>
      </c>
      <c r="F45" s="64" t="s">
        <v>164</v>
      </c>
      <c r="G45" s="64" t="s">
        <v>165</v>
      </c>
      <c r="H45" s="64" t="s">
        <v>121</v>
      </c>
      <c r="I45" s="64" t="s">
        <v>115</v>
      </c>
      <c r="J45" s="64" t="s">
        <v>93</v>
      </c>
      <c r="K45" s="59" t="s">
        <v>20</v>
      </c>
      <c r="L45" s="65">
        <v>6416627005085</v>
      </c>
      <c r="M45" s="64" t="s">
        <v>94</v>
      </c>
      <c r="N45" s="66">
        <v>3.2</v>
      </c>
      <c r="O45" s="66">
        <v>0.8</v>
      </c>
      <c r="P45" s="64" t="s">
        <v>95</v>
      </c>
      <c r="Q45" s="66">
        <v>5.46</v>
      </c>
      <c r="R45" s="26" t="s">
        <v>21</v>
      </c>
      <c r="S45" s="27">
        <f t="shared" si="6"/>
        <v>2811.9</v>
      </c>
      <c r="T45" s="85">
        <f t="shared" si="3"/>
        <v>5.5692000000000004</v>
      </c>
      <c r="U45" s="79">
        <f t="shared" si="1"/>
        <v>6.1261200000000011</v>
      </c>
      <c r="V45" s="79">
        <f t="shared" si="2"/>
        <v>6.2375040000000013</v>
      </c>
      <c r="W45" s="90"/>
    </row>
    <row r="46" spans="1:23" ht="21.75" customHeight="1" x14ac:dyDescent="0.2">
      <c r="A46" s="24">
        <v>35</v>
      </c>
      <c r="B46" s="6" t="s">
        <v>71</v>
      </c>
      <c r="C46" s="26" t="s">
        <v>21</v>
      </c>
      <c r="D46" s="7" t="s">
        <v>64</v>
      </c>
      <c r="E46" s="42">
        <v>361</v>
      </c>
      <c r="F46" s="64" t="s">
        <v>166</v>
      </c>
      <c r="G46" s="64" t="s">
        <v>167</v>
      </c>
      <c r="H46" s="64" t="s">
        <v>121</v>
      </c>
      <c r="I46" s="64" t="s">
        <v>186</v>
      </c>
      <c r="J46" s="64" t="s">
        <v>93</v>
      </c>
      <c r="K46" s="59" t="s">
        <v>20</v>
      </c>
      <c r="L46" s="65">
        <v>6416627004002</v>
      </c>
      <c r="M46" s="64" t="s">
        <v>94</v>
      </c>
      <c r="N46" s="66">
        <v>1.6</v>
      </c>
      <c r="O46" s="66">
        <v>0.8</v>
      </c>
      <c r="P46" s="64" t="s">
        <v>95</v>
      </c>
      <c r="Q46" s="66">
        <v>7.94</v>
      </c>
      <c r="R46" s="26" t="s">
        <v>21</v>
      </c>
      <c r="S46" s="27">
        <f t="shared" si="6"/>
        <v>2866.34</v>
      </c>
      <c r="T46" s="85">
        <f t="shared" si="3"/>
        <v>8.0988000000000007</v>
      </c>
      <c r="U46" s="79">
        <f t="shared" si="1"/>
        <v>8.9086800000000022</v>
      </c>
      <c r="V46" s="79">
        <f t="shared" si="2"/>
        <v>9.0706560000000014</v>
      </c>
      <c r="W46" s="90"/>
    </row>
    <row r="47" spans="1:23" ht="21.75" customHeight="1" x14ac:dyDescent="0.2">
      <c r="A47" s="24">
        <v>36</v>
      </c>
      <c r="B47" s="6" t="s">
        <v>72</v>
      </c>
      <c r="C47" s="26" t="s">
        <v>21</v>
      </c>
      <c r="D47" s="7" t="s">
        <v>64</v>
      </c>
      <c r="E47" s="42">
        <v>380</v>
      </c>
      <c r="F47" s="64" t="s">
        <v>168</v>
      </c>
      <c r="G47" s="64" t="s">
        <v>169</v>
      </c>
      <c r="H47" s="64" t="s">
        <v>121</v>
      </c>
      <c r="I47" s="64" t="s">
        <v>159</v>
      </c>
      <c r="J47" s="64" t="s">
        <v>93</v>
      </c>
      <c r="K47" s="59" t="s">
        <v>20</v>
      </c>
      <c r="L47" s="65">
        <v>6416627005184</v>
      </c>
      <c r="M47" s="64" t="s">
        <v>94</v>
      </c>
      <c r="N47" s="66">
        <v>1.9</v>
      </c>
      <c r="O47" s="66">
        <v>0.5</v>
      </c>
      <c r="P47" s="64" t="s">
        <v>95</v>
      </c>
      <c r="Q47" s="66">
        <v>7.28</v>
      </c>
      <c r="R47" s="26" t="s">
        <v>21</v>
      </c>
      <c r="S47" s="27">
        <f t="shared" si="6"/>
        <v>2766.4</v>
      </c>
      <c r="T47" s="85">
        <f t="shared" si="3"/>
        <v>7.4256000000000002</v>
      </c>
      <c r="U47" s="79">
        <f t="shared" si="1"/>
        <v>8.1681600000000003</v>
      </c>
      <c r="V47" s="79">
        <f t="shared" si="2"/>
        <v>8.3166720000000005</v>
      </c>
      <c r="W47" s="90"/>
    </row>
    <row r="48" spans="1:23" s="30" customFormat="1" ht="21.75" customHeight="1" x14ac:dyDescent="0.2">
      <c r="A48" s="24">
        <v>37</v>
      </c>
      <c r="B48" s="2" t="s">
        <v>73</v>
      </c>
      <c r="C48" s="26" t="s">
        <v>21</v>
      </c>
      <c r="D48" s="3" t="s">
        <v>64</v>
      </c>
      <c r="E48" s="42">
        <v>104</v>
      </c>
      <c r="F48" s="64" t="s">
        <v>194</v>
      </c>
      <c r="G48" s="64" t="s">
        <v>170</v>
      </c>
      <c r="H48" s="64" t="s">
        <v>121</v>
      </c>
      <c r="I48" s="64" t="s">
        <v>172</v>
      </c>
      <c r="J48" s="64" t="s">
        <v>171</v>
      </c>
      <c r="K48" s="59" t="s">
        <v>20</v>
      </c>
      <c r="L48" s="65" t="s">
        <v>197</v>
      </c>
      <c r="M48" s="64" t="s">
        <v>94</v>
      </c>
      <c r="N48" s="66" t="s">
        <v>174</v>
      </c>
      <c r="O48" s="66" t="s">
        <v>173</v>
      </c>
      <c r="P48" s="64" t="s">
        <v>95</v>
      </c>
      <c r="Q48" s="66">
        <v>13.39</v>
      </c>
      <c r="R48" s="26" t="s">
        <v>21</v>
      </c>
      <c r="S48" s="27">
        <f t="shared" si="6"/>
        <v>1392.56</v>
      </c>
      <c r="T48" s="85">
        <f t="shared" si="3"/>
        <v>13.6578</v>
      </c>
      <c r="U48" s="79">
        <f t="shared" si="1"/>
        <v>15.023580000000001</v>
      </c>
      <c r="V48" s="79">
        <f t="shared" si="2"/>
        <v>15.296736000000001</v>
      </c>
      <c r="W48" s="90"/>
    </row>
    <row r="49" spans="1:23" s="30" customFormat="1" ht="21.75" customHeight="1" x14ac:dyDescent="0.2">
      <c r="A49" s="24">
        <v>38</v>
      </c>
      <c r="B49" s="2" t="s">
        <v>74</v>
      </c>
      <c r="C49" s="26" t="s">
        <v>21</v>
      </c>
      <c r="D49" s="3" t="s">
        <v>64</v>
      </c>
      <c r="E49" s="42">
        <v>300</v>
      </c>
      <c r="F49" s="64" t="s">
        <v>176</v>
      </c>
      <c r="G49" s="64" t="s">
        <v>175</v>
      </c>
      <c r="H49" s="64" t="s">
        <v>121</v>
      </c>
      <c r="I49" s="64" t="s">
        <v>177</v>
      </c>
      <c r="J49" s="64" t="s">
        <v>171</v>
      </c>
      <c r="K49" s="59" t="s">
        <v>20</v>
      </c>
      <c r="L49" s="65" t="s">
        <v>198</v>
      </c>
      <c r="M49" s="64" t="s">
        <v>94</v>
      </c>
      <c r="N49" s="66" t="s">
        <v>174</v>
      </c>
      <c r="O49" s="66" t="s">
        <v>173</v>
      </c>
      <c r="P49" s="64" t="s">
        <v>95</v>
      </c>
      <c r="Q49" s="66">
        <v>11.48</v>
      </c>
      <c r="R49" s="26" t="s">
        <v>21</v>
      </c>
      <c r="S49" s="27">
        <f t="shared" si="6"/>
        <v>3444</v>
      </c>
      <c r="T49" s="85">
        <f t="shared" si="3"/>
        <v>11.7096</v>
      </c>
      <c r="U49" s="79">
        <f t="shared" si="1"/>
        <v>12.880560000000001</v>
      </c>
      <c r="V49" s="79">
        <f t="shared" si="2"/>
        <v>13.114752000000001</v>
      </c>
      <c r="W49" s="90"/>
    </row>
    <row r="50" spans="1:23" s="31" customFormat="1" ht="21.75" customHeight="1" x14ac:dyDescent="0.2">
      <c r="A50" s="24">
        <v>39</v>
      </c>
      <c r="B50" s="6" t="s">
        <v>75</v>
      </c>
      <c r="C50" s="26" t="s">
        <v>21</v>
      </c>
      <c r="D50" s="7" t="s">
        <v>64</v>
      </c>
      <c r="E50" s="42">
        <v>25</v>
      </c>
      <c r="F50" s="64" t="s">
        <v>178</v>
      </c>
      <c r="G50" s="64" t="s">
        <v>179</v>
      </c>
      <c r="H50" s="64" t="s">
        <v>121</v>
      </c>
      <c r="I50" s="64" t="s">
        <v>97</v>
      </c>
      <c r="J50" s="64" t="s">
        <v>93</v>
      </c>
      <c r="K50" s="59" t="s">
        <v>20</v>
      </c>
      <c r="L50" s="65">
        <v>6416627007805</v>
      </c>
      <c r="M50" s="64" t="s">
        <v>94</v>
      </c>
      <c r="N50" s="66">
        <v>1.2</v>
      </c>
      <c r="O50" s="66">
        <v>0.4</v>
      </c>
      <c r="P50" s="64" t="s">
        <v>95</v>
      </c>
      <c r="Q50" s="66">
        <v>9.5500000000000007</v>
      </c>
      <c r="R50" s="26" t="s">
        <v>21</v>
      </c>
      <c r="S50" s="27">
        <f t="shared" si="6"/>
        <v>238.75000000000003</v>
      </c>
      <c r="T50" s="85">
        <f t="shared" si="3"/>
        <v>9.7410000000000014</v>
      </c>
      <c r="U50" s="79">
        <f t="shared" si="1"/>
        <v>10.715100000000003</v>
      </c>
      <c r="V50" s="79">
        <f t="shared" si="2"/>
        <v>10.909920000000003</v>
      </c>
      <c r="W50" s="90"/>
    </row>
    <row r="51" spans="1:23" s="31" customFormat="1" ht="21.75" customHeight="1" x14ac:dyDescent="0.2">
      <c r="A51" s="24">
        <v>40</v>
      </c>
      <c r="B51" s="2" t="s">
        <v>76</v>
      </c>
      <c r="C51" s="26" t="s">
        <v>21</v>
      </c>
      <c r="D51" s="7" t="s">
        <v>64</v>
      </c>
      <c r="E51" s="42">
        <v>598</v>
      </c>
      <c r="F51" s="72" t="s">
        <v>193</v>
      </c>
      <c r="G51" s="64" t="s">
        <v>180</v>
      </c>
      <c r="H51" s="64" t="s">
        <v>121</v>
      </c>
      <c r="I51" s="64" t="s">
        <v>108</v>
      </c>
      <c r="J51" s="64" t="s">
        <v>93</v>
      </c>
      <c r="K51" s="59" t="s">
        <v>20</v>
      </c>
      <c r="L51" s="65">
        <v>6416627003098</v>
      </c>
      <c r="M51" s="64" t="s">
        <v>94</v>
      </c>
      <c r="N51" s="66">
        <v>3.3</v>
      </c>
      <c r="O51" s="66">
        <v>0.6</v>
      </c>
      <c r="P51" s="64" t="s">
        <v>95</v>
      </c>
      <c r="Q51" s="66">
        <v>5.96</v>
      </c>
      <c r="R51" s="26" t="s">
        <v>21</v>
      </c>
      <c r="S51" s="27">
        <f t="shared" si="6"/>
        <v>3564.08</v>
      </c>
      <c r="T51" s="85">
        <f t="shared" si="3"/>
        <v>6.0792000000000002</v>
      </c>
      <c r="U51" s="79">
        <f t="shared" si="1"/>
        <v>6.6871200000000011</v>
      </c>
      <c r="V51" s="79">
        <f t="shared" si="2"/>
        <v>6.8087040000000005</v>
      </c>
      <c r="W51" s="90"/>
    </row>
    <row r="52" spans="1:23" s="31" customFormat="1" ht="21.75" customHeight="1" thickBot="1" x14ac:dyDescent="0.25">
      <c r="A52" s="24">
        <v>41</v>
      </c>
      <c r="B52" s="2" t="s">
        <v>77</v>
      </c>
      <c r="C52" s="26" t="s">
        <v>21</v>
      </c>
      <c r="D52" s="7" t="s">
        <v>64</v>
      </c>
      <c r="E52" s="42">
        <v>282</v>
      </c>
      <c r="F52" s="64" t="s">
        <v>195</v>
      </c>
      <c r="G52" s="64" t="s">
        <v>202</v>
      </c>
      <c r="H52" s="64" t="s">
        <v>121</v>
      </c>
      <c r="I52" s="64" t="s">
        <v>187</v>
      </c>
      <c r="J52" s="64" t="s">
        <v>171</v>
      </c>
      <c r="K52" s="59" t="s">
        <v>20</v>
      </c>
      <c r="L52" s="65" t="s">
        <v>203</v>
      </c>
      <c r="M52" s="64" t="s">
        <v>94</v>
      </c>
      <c r="N52" s="66" t="s">
        <v>204</v>
      </c>
      <c r="O52" s="66" t="s">
        <v>205</v>
      </c>
      <c r="P52" s="64" t="s">
        <v>95</v>
      </c>
      <c r="Q52" s="73">
        <v>10.87</v>
      </c>
      <c r="R52" s="32" t="s">
        <v>21</v>
      </c>
      <c r="S52" s="27">
        <f t="shared" si="6"/>
        <v>3065.3399999999997</v>
      </c>
      <c r="T52" s="85">
        <f t="shared" si="3"/>
        <v>11.087399999999999</v>
      </c>
      <c r="U52" s="79">
        <f t="shared" si="1"/>
        <v>12.19614</v>
      </c>
      <c r="V52" s="79">
        <f t="shared" si="2"/>
        <v>12.417888</v>
      </c>
      <c r="W52" s="90"/>
    </row>
    <row r="53" spans="1:23" ht="16.5" thickBot="1" x14ac:dyDescent="0.3">
      <c r="Q53" s="92" t="s">
        <v>78</v>
      </c>
      <c r="R53" s="93"/>
      <c r="S53" s="94">
        <f>SUM(S10:S52)</f>
        <v>494171.11000000004</v>
      </c>
    </row>
    <row r="60" spans="1:23" x14ac:dyDescent="0.2">
      <c r="S60" s="91"/>
    </row>
  </sheetData>
  <protectedRanges>
    <protectedRange sqref="B6" name="Alue1_4"/>
  </protectedRanges>
  <sortState xmlns:xlrd2="http://schemas.microsoft.com/office/spreadsheetml/2017/richdata2" ref="A10:AD20">
    <sortCondition ref="B10:B20"/>
  </sortState>
  <mergeCells count="1">
    <mergeCell ref="B6:D6"/>
  </mergeCells>
  <phoneticPr fontId="35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&amp;LTurun kaupungin kilpailuttama seudullinen elintarvikesopimus
Strateginen hankinta
&amp;CLiite 6. Tuore leipä
&amp;KFF0000korjattu 13.2.2020&amp;R&amp;P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A05FC123970C46BE33AFF469960D9D" ma:contentTypeVersion="1" ma:contentTypeDescription="Luo uusi asiakirja." ma:contentTypeScope="" ma:versionID="0d353a4df1931cdad1eee14190614bc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9f013ddebc86ca16868d66d1cc63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BED78E-38DE-44CC-9DF8-D57391A9F1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058A97-B66D-42A1-B1AF-69D10DC4DC3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0AB4EC-6171-4268-B696-01010E5B52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6. Tuore leipä</vt:lpstr>
    </vt:vector>
  </TitlesOfParts>
  <Manager/>
  <Company>Suomen Kuntaliitto 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suvi.haukioja@turku.fi</dc:creator>
  <cp:keywords/>
  <dc:description/>
  <cp:lastModifiedBy>Järvinen Tapani</cp:lastModifiedBy>
  <cp:lastPrinted>2022-09-16T04:08:24Z</cp:lastPrinted>
  <dcterms:created xsi:type="dcterms:W3CDTF">2015-03-18T11:30:03Z</dcterms:created>
  <dcterms:modified xsi:type="dcterms:W3CDTF">2022-09-30T06:54:44Z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0x01010066A05FC123970C46BE33AFF469960D9D</vt:lpwstr>
  </property>
</Properties>
</file>