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ihlaja\Desktop\"/>
    </mc:Choice>
  </mc:AlternateContent>
  <xr:revisionPtr revIDLastSave="0" documentId="8_{D88F1E3F-6C96-44C8-84DB-A636228C4C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HA" sheetId="9" r:id="rId1"/>
  </sheets>
  <definedNames>
    <definedName name="_xlnm.Print_Titles" localSheetId="0">AHA!$2:$5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9" l="1"/>
  <c r="K21" i="9"/>
  <c r="K19" i="9"/>
  <c r="K10" i="9" l="1"/>
  <c r="K22" i="9"/>
  <c r="K15" i="9"/>
  <c r="K11" i="9"/>
  <c r="K12" i="9" l="1"/>
  <c r="K24" i="9" s="1"/>
  <c r="K16" i="9"/>
</calcChain>
</file>

<file path=xl/sharedStrings.xml><?xml version="1.0" encoding="utf-8"?>
<sst xmlns="http://schemas.openxmlformats.org/spreadsheetml/2006/main" count="42" uniqueCount="28">
  <si>
    <t>h</t>
  </si>
  <si>
    <t>kpl</t>
  </si>
  <si>
    <t>€</t>
  </si>
  <si>
    <t>€/h</t>
  </si>
  <si>
    <t>hlö</t>
  </si>
  <si>
    <t>€/kpl</t>
  </si>
  <si>
    <t>Työaikakustannukset (mittaukset ja selvitykset)</t>
  </si>
  <si>
    <t>TUTKIMUKSET</t>
  </si>
  <si>
    <t>hinta-arvio (alv 0 %)</t>
  </si>
  <si>
    <t>Sirate Group Oy</t>
  </si>
  <si>
    <t>Y-tunnus:2496984-4</t>
  </si>
  <si>
    <t>www.sirate.fi</t>
  </si>
  <si>
    <t>Mittalaite- ja kalustokustannukset</t>
  </si>
  <si>
    <t>Porauskalusto iso (sis. imurin ja poraterät 16- 32mm)</t>
  </si>
  <si>
    <t>Tampereentie 495</t>
  </si>
  <si>
    <t>33880 Lempäälä</t>
  </si>
  <si>
    <t>Analyysikustannukset</t>
  </si>
  <si>
    <t xml:space="preserve">Kustannukset yhteensä (alv 0 %) </t>
  </si>
  <si>
    <t>vrk</t>
  </si>
  <si>
    <t>€/vrk</t>
  </si>
  <si>
    <t>Hinta-arvio 2022</t>
  </si>
  <si>
    <t>Tulosten raportointi</t>
  </si>
  <si>
    <t>Laskija: Mika Mantere</t>
  </si>
  <si>
    <t>Asbestinäytteet</t>
  </si>
  <si>
    <t>AHA-näytteiden otto</t>
  </si>
  <si>
    <t>Sirate Group  Oy/Projekti: Kupittaan urheiluhallin AHA-kartoitus</t>
  </si>
  <si>
    <t>Raskasmetallinäytteet</t>
  </si>
  <si>
    <t>PAH-näytteet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</si>
</sst>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9.5"/>
      <name val="Verdana"/>
      <family val="2"/>
    </font>
    <font>
      <b/>
      <sz val="9.5"/>
      <name val="Verdana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3" fontId="1" fillId="0" borderId="0" xfId="0" applyNumberFormat="1" applyFont="1" applyFill="1"/>
    <xf numFmtId="1" fontId="1" fillId="0" borderId="0" xfId="0" applyNumberFormat="1" applyFont="1" applyFill="1"/>
    <xf numFmtId="3" fontId="2" fillId="0" borderId="0" xfId="0" applyNumberFormat="1" applyFont="1" applyFill="1"/>
    <xf numFmtId="3" fontId="3" fillId="0" borderId="0" xfId="1" applyNumberFormat="1" applyFill="1"/>
    <xf numFmtId="3" fontId="1" fillId="0" borderId="1" xfId="0" applyNumberFormat="1" applyFont="1" applyFill="1" applyBorder="1"/>
    <xf numFmtId="3" fontId="2" fillId="0" borderId="2" xfId="0" applyNumberFormat="1" applyFont="1" applyFill="1" applyBorder="1"/>
    <xf numFmtId="1" fontId="2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3" fontId="1" fillId="0" borderId="2" xfId="0" applyNumberFormat="1" applyFont="1" applyFill="1" applyBorder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rate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ADA2B-D65A-48A7-8839-DCAC83B01A58}">
  <dimension ref="A2:O24"/>
  <sheetViews>
    <sheetView tabSelected="1" topLeftCell="B1" zoomScale="120" zoomScaleNormal="120" workbookViewId="0">
      <selection activeCell="C30" sqref="C30"/>
    </sheetView>
  </sheetViews>
  <sheetFormatPr defaultColWidth="9.109375" defaultRowHeight="12" x14ac:dyDescent="0.2"/>
  <cols>
    <col min="1" max="1" width="5.6640625" style="2" hidden="1" customWidth="1"/>
    <col min="2" max="2" width="2.5546875" style="2" customWidth="1"/>
    <col min="3" max="3" width="60" style="1" customWidth="1"/>
    <col min="4" max="4" width="6.6640625" style="1" customWidth="1"/>
    <col min="5" max="5" width="3.44140625" style="1" customWidth="1"/>
    <col min="6" max="6" width="6.33203125" style="1" customWidth="1"/>
    <col min="7" max="7" width="5.109375" style="1" customWidth="1"/>
    <col min="8" max="8" width="7.5546875" style="1" customWidth="1"/>
    <col min="9" max="9" width="5.5546875" style="1" customWidth="1"/>
    <col min="10" max="10" width="6.33203125" style="1" customWidth="1"/>
    <col min="11" max="11" width="11.6640625" style="1" customWidth="1"/>
    <col min="12" max="12" width="5" style="1" customWidth="1"/>
    <col min="13" max="15" width="3.5546875" style="1" customWidth="1"/>
    <col min="16" max="16" width="5.5546875" style="1" customWidth="1"/>
    <col min="17" max="16384" width="9.109375" style="1"/>
  </cols>
  <sheetData>
    <row r="2" spans="1:12" x14ac:dyDescent="0.2">
      <c r="C2" s="3" t="s">
        <v>20</v>
      </c>
      <c r="J2" s="1" t="s">
        <v>9</v>
      </c>
    </row>
    <row r="3" spans="1:12" x14ac:dyDescent="0.2">
      <c r="C3" s="1" t="s">
        <v>25</v>
      </c>
      <c r="J3" s="1" t="s">
        <v>14</v>
      </c>
    </row>
    <row r="4" spans="1:12" x14ac:dyDescent="0.2">
      <c r="C4" s="1" t="s">
        <v>22</v>
      </c>
      <c r="J4" s="1" t="s">
        <v>15</v>
      </c>
    </row>
    <row r="5" spans="1:12" x14ac:dyDescent="0.2">
      <c r="J5" s="1" t="s">
        <v>10</v>
      </c>
    </row>
    <row r="6" spans="1:12" ht="13.2" x14ac:dyDescent="0.25">
      <c r="C6" s="3" t="s">
        <v>7</v>
      </c>
      <c r="J6" s="4" t="s">
        <v>11</v>
      </c>
    </row>
    <row r="7" spans="1:12" ht="9" customHeight="1" x14ac:dyDescent="0.2"/>
    <row r="8" spans="1:12" x14ac:dyDescent="0.2">
      <c r="C8" s="3" t="s">
        <v>6</v>
      </c>
    </row>
    <row r="9" spans="1:12" ht="8.25" customHeight="1" x14ac:dyDescent="0.2"/>
    <row r="10" spans="1:12" x14ac:dyDescent="0.2">
      <c r="C10" s="1" t="s">
        <v>24</v>
      </c>
      <c r="D10" s="1">
        <v>8</v>
      </c>
      <c r="E10" s="1" t="s">
        <v>0</v>
      </c>
      <c r="F10" s="1">
        <v>1</v>
      </c>
      <c r="G10" s="1" t="s">
        <v>4</v>
      </c>
      <c r="H10" s="1">
        <v>86</v>
      </c>
      <c r="I10" s="1" t="s">
        <v>3</v>
      </c>
      <c r="K10" s="1">
        <f t="shared" ref="K10:K11" si="0">D10*F10*H10</f>
        <v>688</v>
      </c>
      <c r="L10" s="1" t="s">
        <v>2</v>
      </c>
    </row>
    <row r="11" spans="1:12" x14ac:dyDescent="0.2">
      <c r="C11" s="1" t="s">
        <v>21</v>
      </c>
      <c r="D11" s="1">
        <v>12</v>
      </c>
      <c r="E11" s="1" t="s">
        <v>0</v>
      </c>
      <c r="F11" s="1">
        <v>1</v>
      </c>
      <c r="G11" s="1" t="s">
        <v>4</v>
      </c>
      <c r="H11" s="1">
        <v>86</v>
      </c>
      <c r="I11" s="1" t="s">
        <v>3</v>
      </c>
      <c r="K11" s="5">
        <f t="shared" si="0"/>
        <v>1032</v>
      </c>
      <c r="L11" s="1" t="s">
        <v>2</v>
      </c>
    </row>
    <row r="12" spans="1:12" x14ac:dyDescent="0.2">
      <c r="K12" s="6">
        <f>SUM(K9:K11)</f>
        <v>1720</v>
      </c>
      <c r="L12" s="6" t="s">
        <v>2</v>
      </c>
    </row>
    <row r="13" spans="1:12" x14ac:dyDescent="0.2">
      <c r="A13" s="7"/>
      <c r="B13" s="7"/>
      <c r="C13" s="3" t="s">
        <v>12</v>
      </c>
      <c r="K13" s="3"/>
      <c r="L13" s="3"/>
    </row>
    <row r="14" spans="1:12" ht="4.5" customHeight="1" x14ac:dyDescent="0.2">
      <c r="K14" s="3"/>
      <c r="L14" s="3"/>
    </row>
    <row r="15" spans="1:12" x14ac:dyDescent="0.2">
      <c r="A15" s="2">
        <v>2023</v>
      </c>
      <c r="C15" s="1" t="s">
        <v>13</v>
      </c>
      <c r="D15" s="1">
        <v>1</v>
      </c>
      <c r="E15" s="1" t="s">
        <v>18</v>
      </c>
      <c r="F15" s="1">
        <v>1</v>
      </c>
      <c r="G15" s="1" t="s">
        <v>1</v>
      </c>
      <c r="H15" s="1">
        <v>75</v>
      </c>
      <c r="I15" s="1" t="s">
        <v>19</v>
      </c>
      <c r="K15" s="8">
        <f t="shared" ref="K15" si="1">D15*F15*H15</f>
        <v>75</v>
      </c>
      <c r="L15" s="8" t="s">
        <v>2</v>
      </c>
    </row>
    <row r="16" spans="1:12" x14ac:dyDescent="0.2">
      <c r="K16" s="6">
        <f>SUM(K15:K15)</f>
        <v>75</v>
      </c>
      <c r="L16" s="6" t="s">
        <v>2</v>
      </c>
    </row>
    <row r="17" spans="1:15" x14ac:dyDescent="0.2">
      <c r="A17" s="7"/>
      <c r="B17" s="7"/>
      <c r="C17" s="3" t="s">
        <v>16</v>
      </c>
      <c r="K17" s="3"/>
      <c r="L17" s="3"/>
      <c r="M17" s="9"/>
      <c r="N17" s="9"/>
      <c r="O17" s="9"/>
    </row>
    <row r="18" spans="1:15" ht="9" customHeight="1" x14ac:dyDescent="0.2"/>
    <row r="19" spans="1:15" ht="12.75" customHeight="1" x14ac:dyDescent="0.2">
      <c r="C19" s="1" t="s">
        <v>27</v>
      </c>
      <c r="F19" s="1">
        <v>5</v>
      </c>
      <c r="G19" s="1" t="s">
        <v>1</v>
      </c>
      <c r="H19" s="1">
        <v>75</v>
      </c>
      <c r="I19" s="1" t="s">
        <v>5</v>
      </c>
      <c r="K19" s="1">
        <f t="shared" ref="K19:K21" si="2">F19*H19</f>
        <v>375</v>
      </c>
    </row>
    <row r="20" spans="1:15" x14ac:dyDescent="0.2">
      <c r="C20" s="1" t="s">
        <v>26</v>
      </c>
      <c r="D20" s="8"/>
      <c r="E20" s="8"/>
      <c r="F20" s="1">
        <v>4</v>
      </c>
      <c r="G20" s="1" t="s">
        <v>1</v>
      </c>
      <c r="H20" s="1">
        <v>65</v>
      </c>
      <c r="I20" s="1" t="s">
        <v>5</v>
      </c>
      <c r="K20" s="1">
        <f t="shared" si="2"/>
        <v>260</v>
      </c>
    </row>
    <row r="21" spans="1:15" x14ac:dyDescent="0.2">
      <c r="C21" s="1" t="s">
        <v>23</v>
      </c>
      <c r="D21" s="8"/>
      <c r="E21" s="8"/>
      <c r="F21" s="1">
        <v>8</v>
      </c>
      <c r="G21" s="1" t="s">
        <v>1</v>
      </c>
      <c r="H21" s="1">
        <v>65</v>
      </c>
      <c r="I21" s="1" t="s">
        <v>5</v>
      </c>
      <c r="K21" s="1">
        <f t="shared" si="2"/>
        <v>520</v>
      </c>
    </row>
    <row r="22" spans="1:15" x14ac:dyDescent="0.2">
      <c r="K22" s="6">
        <f>SUM(K19:K21)</f>
        <v>1155</v>
      </c>
      <c r="L22" s="6" t="s">
        <v>2</v>
      </c>
    </row>
    <row r="23" spans="1:15" x14ac:dyDescent="0.2">
      <c r="L23" s="9"/>
      <c r="M23" s="9"/>
      <c r="N23" s="9"/>
      <c r="O23" s="9"/>
    </row>
    <row r="24" spans="1:15" x14ac:dyDescent="0.2">
      <c r="C24" s="6" t="s">
        <v>17</v>
      </c>
      <c r="D24" s="10"/>
      <c r="E24" s="10"/>
      <c r="F24" s="10"/>
      <c r="G24" s="6" t="s">
        <v>8</v>
      </c>
      <c r="H24" s="10"/>
      <c r="I24" s="6"/>
      <c r="J24" s="6"/>
      <c r="K24" s="6">
        <f>K12+K22+K16</f>
        <v>2950</v>
      </c>
      <c r="L24" s="6" t="s">
        <v>2</v>
      </c>
    </row>
  </sheetData>
  <hyperlinks>
    <hyperlink ref="J6" r:id="rId1" xr:uid="{5863701C-6F6E-4EB0-BB1E-CA933339F33B}"/>
  </hyperlinks>
  <pageMargins left="0.27" right="0.17" top="0.27" bottom="0.33" header="0.4921259845" footer="0.19"/>
  <pageSetup paperSize="9" scale="90" orientation="landscape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AHA</vt:lpstr>
      <vt:lpstr>AHA!Tulostusotsikot</vt:lpstr>
    </vt:vector>
  </TitlesOfParts>
  <Company>Työterveyslaitos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Koivisto</dc:creator>
  <cp:lastModifiedBy>Pihlajavirta Reetta</cp:lastModifiedBy>
  <cp:lastPrinted>2017-12-19T07:50:03Z</cp:lastPrinted>
  <dcterms:created xsi:type="dcterms:W3CDTF">2001-05-10T08:12:50Z</dcterms:created>
  <dcterms:modified xsi:type="dcterms:W3CDTF">2022-05-19T06:35:59Z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