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mklundgr\Desktop\"/>
    </mc:Choice>
  </mc:AlternateContent>
  <xr:revisionPtr revIDLastSave="0" documentId="8_{9BFD36EE-1309-4C67-ACB5-54889ECDE01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_com.sap.ip.bi.xl.hiddensheet" sheetId="2" state="veryHidden" r:id="rId1"/>
    <sheet name="Sheet1" sheetId="1" r:id="rId2"/>
  </sheets>
  <definedNames>
    <definedName name="_xlnm._FilterDatabase" localSheetId="1" hidden="1">Sheet1!$A$3:$O$477</definedName>
    <definedName name="SAPCrosstab1">Sheet1!$A$1:$L$476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0" i="1" l="1"/>
  <c r="O338" i="1"/>
  <c r="O125" i="1"/>
  <c r="O69" i="1"/>
  <c r="M196" i="1"/>
  <c r="M195" i="1"/>
  <c r="O137" i="1" s="1"/>
  <c r="M26" i="1"/>
  <c r="O8" i="1" s="1"/>
  <c r="O2" i="1" s="1"/>
  <c r="M477" i="1"/>
  <c r="M476" i="1"/>
</calcChain>
</file>

<file path=xl/sharedStrings.xml><?xml version="1.0" encoding="utf-8"?>
<sst xmlns="http://schemas.openxmlformats.org/spreadsheetml/2006/main" count="1103" uniqueCount="985">
  <si>
    <t/>
  </si>
  <si>
    <t>Kustannusarvio
ja sen muutokset</t>
  </si>
  <si>
    <t>Edellisten
vuosien käyttö</t>
  </si>
  <si>
    <t>Toteuma 
1 - 16 2021</t>
  </si>
  <si>
    <t>Kustannusarviosta
käyttämättä</t>
  </si>
  <si>
    <t>Kustannusarviosta
käyttämättä -%</t>
  </si>
  <si>
    <t>Talousarvio 
2021</t>
  </si>
  <si>
    <t>Talousarvio-
siirrot
2021</t>
  </si>
  <si>
    <t>Talousarvio
muutokset
2021</t>
  </si>
  <si>
    <t>Talousarvio
muutoksineen
2021</t>
  </si>
  <si>
    <t>Poikkeama
Toteuma -
TA muutoksineen</t>
  </si>
  <si>
    <t>Palvelualueen ylitysesitykset</t>
  </si>
  <si>
    <t>Esitettävät perustelut määrärahojen ylitykselle vuodelle 2022</t>
  </si>
  <si>
    <t>Esitys määrärahan muutoksesta Kh/Kv</t>
  </si>
  <si>
    <t>Projekti</t>
  </si>
  <si>
    <t>EUR</t>
  </si>
  <si>
    <t>%</t>
  </si>
  <si>
    <t>Kokonaistulos</t>
  </si>
  <si>
    <t>2021TURKU</t>
  </si>
  <si>
    <t>Turku IM-hierarkia 2021</t>
  </si>
  <si>
    <t>2021YHTEENSA</t>
  </si>
  <si>
    <t>Investointihankkeet yhteensä</t>
  </si>
  <si>
    <t>2021INVOHJELMAT</t>
  </si>
  <si>
    <t>Investointiohjelmat</t>
  </si>
  <si>
    <t>2021INFRA</t>
  </si>
  <si>
    <t>Kaup.ympäristön rak. menot yhteensä</t>
  </si>
  <si>
    <t>2021INFRAA</t>
  </si>
  <si>
    <t>Strategiset kärkihankkeet, kh</t>
  </si>
  <si>
    <t>2021INFRAAA</t>
  </si>
  <si>
    <t>Keskustan kehittäminen -kärkihanke, kh</t>
  </si>
  <si>
    <t>2021INFRAAAA</t>
  </si>
  <si>
    <t>Aninkainen</t>
  </si>
  <si>
    <t>I-1002-101257</t>
  </si>
  <si>
    <t>2023 Matkakeskus</t>
  </si>
  <si>
    <t>I-1002-101206</t>
  </si>
  <si>
    <t>Parkin alueen kadut</t>
  </si>
  <si>
    <t>I-1002-100005</t>
  </si>
  <si>
    <t>Logomon silta ja parkki</t>
  </si>
  <si>
    <t>Urakan vastaanotto siirtynyt vuodelle 2022</t>
  </si>
  <si>
    <t>2021INFRAAAB</t>
  </si>
  <si>
    <t>Hansatown</t>
  </si>
  <si>
    <t>I-1002-100207</t>
  </si>
  <si>
    <t>Kauppatori</t>
  </si>
  <si>
    <t>2021INFRAAAD</t>
  </si>
  <si>
    <t>Turku Waterfront</t>
  </si>
  <si>
    <t>I-1002-101408</t>
  </si>
  <si>
    <t>Förin ranta</t>
  </si>
  <si>
    <t>I-1002-101352</t>
  </si>
  <si>
    <t>2023 Itäinen Rantak. klv v:Sotalaistenk.</t>
  </si>
  <si>
    <t>I-1002-101351</t>
  </si>
  <si>
    <t>Itäinen Rantakatu klv v: Kirjastosilta-</t>
  </si>
  <si>
    <t>I-1002-101261</t>
  </si>
  <si>
    <t>Aurajoen rantamuuri, Manillalaituri</t>
  </si>
  <si>
    <t>I-1002-101260</t>
  </si>
  <si>
    <t>Linnanniemi</t>
  </si>
  <si>
    <t>I-1002-101144</t>
  </si>
  <si>
    <t>Kulttuurijokilautta</t>
  </si>
  <si>
    <t>I-1002-101140</t>
  </si>
  <si>
    <t>Ferry Terminal</t>
  </si>
  <si>
    <t>I-1002-100061</t>
  </si>
  <si>
    <t>Aurajoen rantaväylä väli: Agricolank</t>
  </si>
  <si>
    <t>Hankkeen suunnittelu siirtynyt vuodelle 2022</t>
  </si>
  <si>
    <t>2021INFRAAAE</t>
  </si>
  <si>
    <t>Liikenne ja liikkuminen</t>
  </si>
  <si>
    <t>2021INFRAAAEB</t>
  </si>
  <si>
    <t>Turun ratapihat ja Kupittaan kaksoisraid</t>
  </si>
  <si>
    <t>2021 kustannukset kohdistuneet Väylä-virastolle, totetussopimuksen valmistelun vuoksi</t>
  </si>
  <si>
    <t>I-1002-101478</t>
  </si>
  <si>
    <t>KUTU (CEF-tukeen kuulumattomat)</t>
  </si>
  <si>
    <t>DIV0</t>
  </si>
  <si>
    <t>I-1002-101459</t>
  </si>
  <si>
    <t>KUTU Rakentaminen</t>
  </si>
  <si>
    <t>I-1002-101457</t>
  </si>
  <si>
    <t>KUTU Kehittäminen/SU/456E1204</t>
  </si>
  <si>
    <t>I-1002-101456</t>
  </si>
  <si>
    <t>KUTU Kupittaa-Tku kaks.raide/SU/456E1203</t>
  </si>
  <si>
    <t>I-1002-101455</t>
  </si>
  <si>
    <t>KUTU Geolog. tutk. ja mitt./SU/456E1202</t>
  </si>
  <si>
    <t>I-1002-101454</t>
  </si>
  <si>
    <t>KUTU Projektin hallinta/SU/456E1201</t>
  </si>
  <si>
    <t>I-1002-101264</t>
  </si>
  <si>
    <t>(ei kirj)Turun ratapihat ja Kupittaan ka</t>
  </si>
  <si>
    <t>2021INFRAAAEC</t>
  </si>
  <si>
    <t>Raitiotien suunnittelu</t>
  </si>
  <si>
    <t>I-1002-100928</t>
  </si>
  <si>
    <t>Raitiotie</t>
  </si>
  <si>
    <t>Yleissuunnittelun valmistuminen siirtynyt vuodelle 2022</t>
  </si>
  <si>
    <t>2021INFRAAAED</t>
  </si>
  <si>
    <t>Joukkoliikenteen järjestelyt</t>
  </si>
  <si>
    <t>I-1002-100915</t>
  </si>
  <si>
    <t>Runkobussilinjasto suunnittelu</t>
  </si>
  <si>
    <t>I-1002-101224</t>
  </si>
  <si>
    <t>Aninkaistenkadun bussipysäkki</t>
  </si>
  <si>
    <t>I-1002-101221</t>
  </si>
  <si>
    <t>Hämeenkatu/Kiinanmyllynkatu pp-odotus ym</t>
  </si>
  <si>
    <t>I-1002-101185</t>
  </si>
  <si>
    <t>Piiskakuja päätepysäkki</t>
  </si>
  <si>
    <t>Suunnittelu valmistunut vasta loppuvuonna 2021, toteutus siirtynyt vuodelle 2022</t>
  </si>
  <si>
    <t>I-1002-101258</t>
  </si>
  <si>
    <t>Pysäkkimuutokset 2021</t>
  </si>
  <si>
    <t>I-1002-101063</t>
  </si>
  <si>
    <t>Varissuon kiertoliittymä, pysäkit</t>
  </si>
  <si>
    <t>I-1002-100832</t>
  </si>
  <si>
    <t>Joukkol. infrainv. Suunnittelu (ei kirj)</t>
  </si>
  <si>
    <t>I-1002-100831</t>
  </si>
  <si>
    <t>Pyöräilyn seutuliikenteen opastus</t>
  </si>
  <si>
    <t>I-1002-100770</t>
  </si>
  <si>
    <t>Vesibussiliikent. laituri- ja jonotusrak</t>
  </si>
  <si>
    <t>I-1002-100639</t>
  </si>
  <si>
    <t>Kaupunkipyörät</t>
  </si>
  <si>
    <t>I-1002-100638</t>
  </si>
  <si>
    <t>Liikennevaloetuudet</t>
  </si>
  <si>
    <t>I-1002-100565</t>
  </si>
  <si>
    <t>Kärsämäentie - Paltankatu</t>
  </si>
  <si>
    <t>2021INFRAAAEE</t>
  </si>
  <si>
    <t>Kävelyn ja pyöräilyn olosuhteiden parant</t>
  </si>
  <si>
    <t>I-1002-100713</t>
  </si>
  <si>
    <t>Rehtorinpellonkatu - Vatselankatu</t>
  </si>
  <si>
    <t>I-1002-101422</t>
  </si>
  <si>
    <t>Logomon sillan pysäköintial. pyörätalli</t>
  </si>
  <si>
    <t>I-1002-101421</t>
  </si>
  <si>
    <t>Polkupyörien huoltopisteet</t>
  </si>
  <si>
    <t>Liittyy pyöräpysäköintiin, siirtynyt vuodelle 2022</t>
  </si>
  <si>
    <t>I-1002-101086</t>
  </si>
  <si>
    <t>Kävelyn ja pyöräilyn olosuhtei (ei kirj)</t>
  </si>
  <si>
    <t>I-1002-101031</t>
  </si>
  <si>
    <t>Tykistökatu jkpp väli: Lemminkäisenkatu</t>
  </si>
  <si>
    <t>I-1002-100711</t>
  </si>
  <si>
    <t>Itäinen Pitkäkatu pp-kaistat väli:</t>
  </si>
  <si>
    <t>I-1002-100911</t>
  </si>
  <si>
    <t>Keskustan pyöräpysäköintipaikat</t>
  </si>
  <si>
    <t>Toteutuksen painopiste siirtynyt vuodelle 2022</t>
  </si>
  <si>
    <t>I-1002-100466</t>
  </si>
  <si>
    <t>Uudenmaantie mt 110 / -katu</t>
  </si>
  <si>
    <t>Urakka jatkuu vuodelle 2022</t>
  </si>
  <si>
    <t>2021INFRAAAF</t>
  </si>
  <si>
    <t>Keskustan valaistus</t>
  </si>
  <si>
    <t>I-1002-101265</t>
  </si>
  <si>
    <t>Keskustan valaistus (ei kirj.)</t>
  </si>
  <si>
    <t>2021INFRAAB</t>
  </si>
  <si>
    <t>Turun tiedepuisto -kärkihanke, kh</t>
  </si>
  <si>
    <t>2021INFRAABA</t>
  </si>
  <si>
    <t>Itäharjun liittymä</t>
  </si>
  <si>
    <t>I-1002-100720</t>
  </si>
  <si>
    <t>2023 Itäharjun liittymä</t>
  </si>
  <si>
    <t>2021INFRAABB</t>
  </si>
  <si>
    <t>Kupittaan Core</t>
  </si>
  <si>
    <t>I-1002-101087</t>
  </si>
  <si>
    <t>Kupittaan kansi</t>
  </si>
  <si>
    <t>2021INFRAABC</t>
  </si>
  <si>
    <t>Voimakatu</t>
  </si>
  <si>
    <t>I-1002-101210</t>
  </si>
  <si>
    <t>Voimakatu kaava-alue</t>
  </si>
  <si>
    <t>2021INFRAABD</t>
  </si>
  <si>
    <t>Kiinanmylllynkatu</t>
  </si>
  <si>
    <t>I-1002-101266</t>
  </si>
  <si>
    <t>Kiinanmyllynkatu</t>
  </si>
  <si>
    <t>2021INFRAB</t>
  </si>
  <si>
    <t>Kiinteistökehitys, kh</t>
  </si>
  <si>
    <t>2021INFRABA</t>
  </si>
  <si>
    <t>Linnakaupunki, kh</t>
  </si>
  <si>
    <t>I-1002-100405</t>
  </si>
  <si>
    <t>Vaasanpuisto</t>
  </si>
  <si>
    <t>I-1002-100544</t>
  </si>
  <si>
    <t>Kirstinpuisto</t>
  </si>
  <si>
    <t>I-1002-100020</t>
  </si>
  <si>
    <t>Harppuunakortteli</t>
  </si>
  <si>
    <t>Urakan loppulaskutusvaraus</t>
  </si>
  <si>
    <t>I-1002-100008</t>
  </si>
  <si>
    <t>Herttuankulma</t>
  </si>
  <si>
    <t>I-1002-100007</t>
  </si>
  <si>
    <t>Linnanfältti</t>
  </si>
  <si>
    <t>2021INFRABB</t>
  </si>
  <si>
    <t>Skanssi, kh</t>
  </si>
  <si>
    <t>I-1002-101268</t>
  </si>
  <si>
    <t>Skanssinmäki kaava-alue</t>
  </si>
  <si>
    <t>I-1002-101267</t>
  </si>
  <si>
    <t>2023 Skanssin kolmio kaava-alue</t>
  </si>
  <si>
    <t>I-1002-100302</t>
  </si>
  <si>
    <t>Itä-Skanssi</t>
  </si>
  <si>
    <t>I-1002-100269</t>
  </si>
  <si>
    <t>2023 Skanssin keskuspuisto</t>
  </si>
  <si>
    <t>2021INFRABC</t>
  </si>
  <si>
    <t>Muut kiinteistökehityskohteet, kh</t>
  </si>
  <si>
    <t>2021INFRABCA</t>
  </si>
  <si>
    <t>Muut kiinteistökehityskohteet</t>
  </si>
  <si>
    <t>I-1002-101137</t>
  </si>
  <si>
    <t>Yliopistonkatu 5 jk-muutos</t>
  </si>
  <si>
    <t>I-1002-100208</t>
  </si>
  <si>
    <t>TYKS U2</t>
  </si>
  <si>
    <t>I-1002-101282</t>
  </si>
  <si>
    <t>2024 Puutarhakatu 55 -kaava-alue</t>
  </si>
  <si>
    <t>I-1002-101281</t>
  </si>
  <si>
    <t>2023 Paljetie -kaava-alue</t>
  </si>
  <si>
    <t>I-1002-101280</t>
  </si>
  <si>
    <t>Uittamon täydennys -kaava-alue</t>
  </si>
  <si>
    <t>I-1002-101279</t>
  </si>
  <si>
    <t>Kairialankatu -kaava-alue</t>
  </si>
  <si>
    <t>I-1002-101278</t>
  </si>
  <si>
    <t>Arkeologinkatu -kaava-alue</t>
  </si>
  <si>
    <t>I-1002-101277</t>
  </si>
  <si>
    <t>Pansio-Pernon monitoimitalo -kaava-a</t>
  </si>
  <si>
    <t>I-1002-101276</t>
  </si>
  <si>
    <t>2023 Halisten vesilaitos</t>
  </si>
  <si>
    <t>I-1002-100004</t>
  </si>
  <si>
    <t>Fabriikin alue (VR-konepaja)</t>
  </si>
  <si>
    <t>Louhintaurakan aloitus oli riippuvainen Ratapihankadun pysäköintialueen valmistumisesta. Toteutus siirtyi vuodelle 2022</t>
  </si>
  <si>
    <t>I-1002-101275</t>
  </si>
  <si>
    <t>2023 Ruusukortteli -kaava-alue</t>
  </si>
  <si>
    <t>I-1002-101484</t>
  </si>
  <si>
    <t>Fabriikin alue (VR-konepaja) 2022-&gt;</t>
  </si>
  <si>
    <t>I-1002-101271</t>
  </si>
  <si>
    <t>Piiparinpolun varsi</t>
  </si>
  <si>
    <t>I-1002-101270</t>
  </si>
  <si>
    <t>2023 Kärsämäen urheilupuisto -kaava-alue</t>
  </si>
  <si>
    <t>I-1002-101269</t>
  </si>
  <si>
    <t>Haritun koulutontti -kaava-alue</t>
  </si>
  <si>
    <t>I-1002-101255</t>
  </si>
  <si>
    <t>2024 Kylänkulma kaava-alue</t>
  </si>
  <si>
    <t>I-1002-101252</t>
  </si>
  <si>
    <t>Impivaaran tenniskeskus kaava-alue</t>
  </si>
  <si>
    <t>Urakan käynnistäminen siirtynyt vuodelle 2022</t>
  </si>
  <si>
    <t>I-1002-101250</t>
  </si>
  <si>
    <t>Pihlajaniemi</t>
  </si>
  <si>
    <t>I-1002-101179</t>
  </si>
  <si>
    <t>Topinojan kiertotalouspuisto -kaava-alue</t>
  </si>
  <si>
    <t>I-1002-101142</t>
  </si>
  <si>
    <t>Kaupunginpuutarhan alue</t>
  </si>
  <si>
    <t>I-1002-101090</t>
  </si>
  <si>
    <t>Pukkila</t>
  </si>
  <si>
    <t>Suunnittelun painopiste siistynty vuodelle 2022</t>
  </si>
  <si>
    <t>I-1002-101089</t>
  </si>
  <si>
    <t>Oskarinkuja -kaava-alue</t>
  </si>
  <si>
    <t>I-1002-101088</t>
  </si>
  <si>
    <t>Kastun koulu -kaava</t>
  </si>
  <si>
    <t>I-1002-100935</t>
  </si>
  <si>
    <t>Karhunahde</t>
  </si>
  <si>
    <t>I-1002-100726</t>
  </si>
  <si>
    <t>Särkilahti</t>
  </si>
  <si>
    <t>I-1002-100723</t>
  </si>
  <si>
    <t>2024 Pitkämäen liikekeskus</t>
  </si>
  <si>
    <t>I-1002-100722</t>
  </si>
  <si>
    <t>2023 Metsola</t>
  </si>
  <si>
    <t>I-1002-100721</t>
  </si>
  <si>
    <t>Harkkionmäki</t>
  </si>
  <si>
    <t>I-1002-100719</t>
  </si>
  <si>
    <t>Gotlanninkatu/Yard Park</t>
  </si>
  <si>
    <t>I-1002-100718</t>
  </si>
  <si>
    <t>2023 Koroisten siirtolapuutarha</t>
  </si>
  <si>
    <t>I-1002-100483</t>
  </si>
  <si>
    <t>Koskennurmi</t>
  </si>
  <si>
    <t>I-1002-100482</t>
  </si>
  <si>
    <t>Illoistenjärvi pohjoinen</t>
  </si>
  <si>
    <t>I-1002-100464</t>
  </si>
  <si>
    <t>2022Kaarninko</t>
  </si>
  <si>
    <t>I-1002-100299</t>
  </si>
  <si>
    <t>Fortuna</t>
  </si>
  <si>
    <t>I-1002-100298</t>
  </si>
  <si>
    <t>2025 Koroinen (Halistenväylä väli</t>
  </si>
  <si>
    <t>I-1002-100288</t>
  </si>
  <si>
    <t>2023 Koroistenkaari</t>
  </si>
  <si>
    <t>I-1002-100210</t>
  </si>
  <si>
    <t>Kakola</t>
  </si>
  <si>
    <t>Michailowinportaiden suunnittelu valmistui 1/2022 ja toteutus siirtyi vuodelle 2022</t>
  </si>
  <si>
    <t>I-1002-100028</t>
  </si>
  <si>
    <t>Kärsämäen kartano</t>
  </si>
  <si>
    <t>I-1002-100023</t>
  </si>
  <si>
    <t>Telakkaranta</t>
  </si>
  <si>
    <t>I-1002-100006</t>
  </si>
  <si>
    <t>Pääskyvuorenrinne</t>
  </si>
  <si>
    <t>2021INFRABCB</t>
  </si>
  <si>
    <t>Vihertakuutyöt</t>
  </si>
  <si>
    <t>I-1002-101346</t>
  </si>
  <si>
    <t>Vihertakuutyöt 2021 (uusinv)</t>
  </si>
  <si>
    <t>2021INFRAC</t>
  </si>
  <si>
    <t>Toimintoja tukevat, kh</t>
  </si>
  <si>
    <t>2021INFRACB</t>
  </si>
  <si>
    <t>Maanläjitysalueet</t>
  </si>
  <si>
    <t>I-1002-101384</t>
  </si>
  <si>
    <t>Itäharjun kierrätyskenttä (Kivimäki)</t>
  </si>
  <si>
    <t>I-1002-100978</t>
  </si>
  <si>
    <t>Vaasanpuiston kierrätysalue</t>
  </si>
  <si>
    <t>Jatkuva urakka</t>
  </si>
  <si>
    <t>I-1002-100315</t>
  </si>
  <si>
    <t>Meltoisten maanläjitysalue</t>
  </si>
  <si>
    <t>I-1002-100283</t>
  </si>
  <si>
    <t>Haarlanlahden maanläjitysalue</t>
  </si>
  <si>
    <t>I-1002-100149</t>
  </si>
  <si>
    <t>Maanläjitysalueet (ei kirj)</t>
  </si>
  <si>
    <t>I-1002-100103</t>
  </si>
  <si>
    <t>Jäkärlän Kailan meluvalli</t>
  </si>
  <si>
    <t>I-1002-100100</t>
  </si>
  <si>
    <t>Karhulan kaatopaikka (maisemointi)</t>
  </si>
  <si>
    <t>I-1002-100045</t>
  </si>
  <si>
    <t>Lauttarannan läjitysalue</t>
  </si>
  <si>
    <t>2021INFRACC</t>
  </si>
  <si>
    <t>Taimisto</t>
  </si>
  <si>
    <t>I-1002-101287</t>
  </si>
  <si>
    <t>Taimisto 2021</t>
  </si>
  <si>
    <t>2021INFRAD</t>
  </si>
  <si>
    <t>Korjausvelkaa alentavat, kh</t>
  </si>
  <si>
    <t>2021INFRADA</t>
  </si>
  <si>
    <t>Kevyen liikent. reitit ja jalankulkuyht.</t>
  </si>
  <si>
    <t>I-1002-101413</t>
  </si>
  <si>
    <t>Ennalta-arvaamattomat, kev. liik. reitit</t>
  </si>
  <si>
    <t>I-1002-101286</t>
  </si>
  <si>
    <t>Eestinkatu klv</t>
  </si>
  <si>
    <t>I-1002-101285</t>
  </si>
  <si>
    <t>Vaalantie klv</t>
  </si>
  <si>
    <t>I-1002-101284</t>
  </si>
  <si>
    <t>Koulukatu klv v: Köydenpunojank-Ratapiha</t>
  </si>
  <si>
    <t>I-1002-101283</t>
  </si>
  <si>
    <t>Pormestarinkatu klv</t>
  </si>
  <si>
    <t>I-1002-100811</t>
  </si>
  <si>
    <t>Karvataskunkatu klv</t>
  </si>
  <si>
    <t>I-1002-100274</t>
  </si>
  <si>
    <t>Kevyen liikenteen reitit (ei kirj)</t>
  </si>
  <si>
    <t>2021INFRADB</t>
  </si>
  <si>
    <t>Katurakenteen korjaus</t>
  </si>
  <si>
    <t>I-1002-101243</t>
  </si>
  <si>
    <t>Ugrinkatu</t>
  </si>
  <si>
    <t>I-1002-101242</t>
  </si>
  <si>
    <t>Rätiälänkatu väli: Ispoisten puistotie -</t>
  </si>
  <si>
    <t>I-1002-101069</t>
  </si>
  <si>
    <t>Revontulenkatu</t>
  </si>
  <si>
    <t>I-1002-100860</t>
  </si>
  <si>
    <t>Huovinkatu</t>
  </si>
  <si>
    <t>I-1002-100859</t>
  </si>
  <si>
    <t>Asesepänkatu väli: Temppelikatu - IV/26</t>
  </si>
  <si>
    <t>I-1002-100856</t>
  </si>
  <si>
    <t>Temppelinkatu</t>
  </si>
  <si>
    <t>I-1002-100738</t>
  </si>
  <si>
    <t>Ylitalonkatu</t>
  </si>
  <si>
    <t>I-1002-100735</t>
  </si>
  <si>
    <t>Töykkälänkatu</t>
  </si>
  <si>
    <t>I-1002-100733</t>
  </si>
  <si>
    <t>Tammispaltantie, Varkkavuorenkatu väli:</t>
  </si>
  <si>
    <t>I-1002-100731</t>
  </si>
  <si>
    <t>Rieskalähteentie väli:Tammispaltant.</t>
  </si>
  <si>
    <t>I-1002-100730</t>
  </si>
  <si>
    <t>Paaskunnankatu</t>
  </si>
  <si>
    <t>I-1002-100729</t>
  </si>
  <si>
    <t>Nummenpuistokatu</t>
  </si>
  <si>
    <t>I-1002-100184</t>
  </si>
  <si>
    <t>Katurakenteen korjaus (ei kirj)</t>
  </si>
  <si>
    <t>2021INFRADC</t>
  </si>
  <si>
    <t>Sorapintaiset kadut</t>
  </si>
  <si>
    <t>Sorakatujen toteutus siirtynyt pääosin  vuodelle 2022 valitusten ja suunnitelmaviiveiden tuoksi</t>
  </si>
  <si>
    <t>I-1002-101245</t>
  </si>
  <si>
    <t>Sinkkikatu</t>
  </si>
  <si>
    <t>I-1002-101244</t>
  </si>
  <si>
    <t>Tinakatu</t>
  </si>
  <si>
    <t>I-1002-101241</t>
  </si>
  <si>
    <t>Takalankatu</t>
  </si>
  <si>
    <t>I-1002-101240</t>
  </si>
  <si>
    <t>Kuuvuorenkatu</t>
  </si>
  <si>
    <t>I-1002-101239</t>
  </si>
  <si>
    <t>Vuokramiehenkatu</t>
  </si>
  <si>
    <t>I-1002-101238</t>
  </si>
  <si>
    <t>Peltokatu</t>
  </si>
  <si>
    <t>I-1002-101237</t>
  </si>
  <si>
    <t>Törtöskatu</t>
  </si>
  <si>
    <t>I-1002-101236</t>
  </si>
  <si>
    <t>Pääskyvuorenkatu</t>
  </si>
  <si>
    <t>I-1002-101235</t>
  </si>
  <si>
    <t>Kanervatie</t>
  </si>
  <si>
    <t>I-1002-101234</t>
  </si>
  <si>
    <t>Kastehelmenpolku</t>
  </si>
  <si>
    <t>I-1002-101233</t>
  </si>
  <si>
    <t>Rantapolku</t>
  </si>
  <si>
    <t>I-1002-101232</t>
  </si>
  <si>
    <t>Metsäpolku</t>
  </si>
  <si>
    <t>I-1002-101231</t>
  </si>
  <si>
    <t>Alitie</t>
  </si>
  <si>
    <t>I-1002-101230</t>
  </si>
  <si>
    <t>Ylitie</t>
  </si>
  <si>
    <t>I-1002-101229</t>
  </si>
  <si>
    <t>Pajamäenkatu</t>
  </si>
  <si>
    <t>I-1002-101228</t>
  </si>
  <si>
    <t>Lemmontie</t>
  </si>
  <si>
    <t>I-1002-101064</t>
  </si>
  <si>
    <t>Lähdemäentie, Loukkaankatu</t>
  </si>
  <si>
    <t>I-1002-100944</t>
  </si>
  <si>
    <t>Pajutie ja Heisitie</t>
  </si>
  <si>
    <t>I-1002-100743</t>
  </si>
  <si>
    <t>Savustamonk., Savustamonpl., Kauselantie</t>
  </si>
  <si>
    <t>I-1002-100551</t>
  </si>
  <si>
    <t>Paimionkatu - Piikkiönkatu</t>
  </si>
  <si>
    <t>I-1002-100442</t>
  </si>
  <si>
    <t>Viinamäenkatu väli: Mäkikatu -</t>
  </si>
  <si>
    <t>I-1002-100441</t>
  </si>
  <si>
    <t>Mäkikatu, Tuulensuunkatu</t>
  </si>
  <si>
    <t>I-1002-100344</t>
  </si>
  <si>
    <t>Merenkävijänkatu, Valaanpyytäjänkatu</t>
  </si>
  <si>
    <t>I-1002-100072</t>
  </si>
  <si>
    <t>Sorapintaiset kadut (ei kirj)</t>
  </si>
  <si>
    <t>2021INFRADD</t>
  </si>
  <si>
    <t>Siltojen peruskorjaukset</t>
  </si>
  <si>
    <t>I-1002-101158</t>
  </si>
  <si>
    <t>Pollenkujan YKK T-4236</t>
  </si>
  <si>
    <t>I-1002-101424</t>
  </si>
  <si>
    <t>Pienet korjaukset (sillat) 2021</t>
  </si>
  <si>
    <t>I-1002-101388</t>
  </si>
  <si>
    <t>EI KÄYTETÄ Pollenkujan ykk T-4236</t>
  </si>
  <si>
    <t>I-1002-101387</t>
  </si>
  <si>
    <t>Topinojan risteyssilta T-4040</t>
  </si>
  <si>
    <t>I-1002-101386</t>
  </si>
  <si>
    <t>Hämeentien silta T-4005</t>
  </si>
  <si>
    <t>I-1002-101385</t>
  </si>
  <si>
    <t>2022 Kupittaan silta T-4032</t>
  </si>
  <si>
    <t>I-1002-101290</t>
  </si>
  <si>
    <t>Siltojen peruskorjaukset (ei kirj)</t>
  </si>
  <si>
    <t>I-1002-100991</t>
  </si>
  <si>
    <t>T-4020 Halisten silta</t>
  </si>
  <si>
    <t>I-1002-100950</t>
  </si>
  <si>
    <t>T-4227 Härkämäen ykk</t>
  </si>
  <si>
    <t>I-1002-100949</t>
  </si>
  <si>
    <t>2021T-4217 Martinkadun jalankulkusilta</t>
  </si>
  <si>
    <t>I-1002-100948</t>
  </si>
  <si>
    <t>Varissuon akk:t erikoistarkastukset</t>
  </si>
  <si>
    <t>I-1002-100947</t>
  </si>
  <si>
    <t>Ruissalonsilta</t>
  </si>
  <si>
    <t>I-1002-100916</t>
  </si>
  <si>
    <t>Nummisilta T-4221</t>
  </si>
  <si>
    <t>I-1002-100101</t>
  </si>
  <si>
    <t>Tuomiokirkkosilta</t>
  </si>
  <si>
    <t>Erikoistarkastuksen kustannukset kohdistuvat vuodelle 2022</t>
  </si>
  <si>
    <t>I-1002-100093</t>
  </si>
  <si>
    <t>Siltojen pienet peruskorjaukset (ei kirj</t>
  </si>
  <si>
    <t>2021INFRADE</t>
  </si>
  <si>
    <t>Päällysteet</t>
  </si>
  <si>
    <t>I-1002-101289</t>
  </si>
  <si>
    <t>Asfalttipaikkaukset 2021</t>
  </si>
  <si>
    <t>I-1002-101288</t>
  </si>
  <si>
    <t>Päällysteiden peruskorj. 2021</t>
  </si>
  <si>
    <t>2021INFRADF</t>
  </si>
  <si>
    <t>Ympäristörakenteet</t>
  </si>
  <si>
    <t>2021INFRADFA</t>
  </si>
  <si>
    <t>Portaat ja muurit</t>
  </si>
  <si>
    <t>I-1002-101419</t>
  </si>
  <si>
    <t>Ennalta-arvaam., portaat ja muurit</t>
  </si>
  <si>
    <t>I-1002-101332</t>
  </si>
  <si>
    <t>Varvintori, portaat</t>
  </si>
  <si>
    <t>I-1002-101331</t>
  </si>
  <si>
    <t>Veistämönaukio, portaat</t>
  </si>
  <si>
    <t>I-1002-101330</t>
  </si>
  <si>
    <t>Crichtoninkatu, portaat</t>
  </si>
  <si>
    <t>I-1002-101329</t>
  </si>
  <si>
    <t>Vesilinnantie, muuri</t>
  </si>
  <si>
    <t>I-1002-100745</t>
  </si>
  <si>
    <t>Vartiovuorenpuisto kaiteet ja muurit</t>
  </si>
  <si>
    <t>I-1002-100560</t>
  </si>
  <si>
    <t>Kellonsoittajankatu (portaat)</t>
  </si>
  <si>
    <t>I-1002-100558</t>
  </si>
  <si>
    <t>Pallivahanmäki</t>
  </si>
  <si>
    <t>I-1002-100082</t>
  </si>
  <si>
    <t>Portaat ja muurit (ei kir)</t>
  </si>
  <si>
    <t>2021INFRADFB</t>
  </si>
  <si>
    <t>Viheralueiden pienet peruskorj. (katu)</t>
  </si>
  <si>
    <t>I-1002-101414</t>
  </si>
  <si>
    <t>Ennalta-arvaam, Viheral. pien. pk (katu)</t>
  </si>
  <si>
    <t>I-1002-101298</t>
  </si>
  <si>
    <t>Ruusukorttelinpolku viher</t>
  </si>
  <si>
    <t>I-1002-101297</t>
  </si>
  <si>
    <t>Verkatehtaankatu viher</t>
  </si>
  <si>
    <t>I-1002-101295</t>
  </si>
  <si>
    <t>Aninkaistentulli viher</t>
  </si>
  <si>
    <t>I-1002-101294</t>
  </si>
  <si>
    <t>Kalevanramppi viher</t>
  </si>
  <si>
    <t>I-1002-101293</t>
  </si>
  <si>
    <t>Ratapihankatu viher</t>
  </si>
  <si>
    <t>I-1002-101292</t>
  </si>
  <si>
    <t>Puistokatu (ratasillan ympäristö)</t>
  </si>
  <si>
    <t>I-1002-101291</t>
  </si>
  <si>
    <t>Nummenpuistokatu väli: Vanha Hämeentie -</t>
  </si>
  <si>
    <t>I-1002-100083</t>
  </si>
  <si>
    <t>Viheralueiden pienet peruskorj (ei kirj)</t>
  </si>
  <si>
    <t>2021INFRADFC</t>
  </si>
  <si>
    <t>Korvattavat katupuut</t>
  </si>
  <si>
    <t>I-1002-101299</t>
  </si>
  <si>
    <t>Korvattavat katupuut 2021</t>
  </si>
  <si>
    <t>2021INFRADFD</t>
  </si>
  <si>
    <t>Muut ympäristörakenteet</t>
  </si>
  <si>
    <t>I-1002-101335</t>
  </si>
  <si>
    <t>Kupittaan koira-aitaus</t>
  </si>
  <si>
    <t>I-1002-101334</t>
  </si>
  <si>
    <t>Nunnavuoren koira-aitaus</t>
  </si>
  <si>
    <t>I-1002-101333</t>
  </si>
  <si>
    <t>Jäkärlän koira-aitaus uv</t>
  </si>
  <si>
    <t>I-1002-101149</t>
  </si>
  <si>
    <t>2024Paattistenpuiston koirapuisto</t>
  </si>
  <si>
    <t>I-1002-101148</t>
  </si>
  <si>
    <t>2022Pääsiäispuiston koirapuisto</t>
  </si>
  <si>
    <t>I-1002-101147</t>
  </si>
  <si>
    <t>Samppalinnan koirapuisto</t>
  </si>
  <si>
    <t>I-1002-101146</t>
  </si>
  <si>
    <t>2023Jaaninlaakson koirapuisto</t>
  </si>
  <si>
    <t>I-1002-101092</t>
  </si>
  <si>
    <t>Tammispaltan koirapuisto</t>
  </si>
  <si>
    <t>I-1002-100275</t>
  </si>
  <si>
    <t>Muut ympäristörakenteet (ei kirj)</t>
  </si>
  <si>
    <t>2021INFRADG</t>
  </si>
  <si>
    <t>Varusteet, laitteet ja kalusteet</t>
  </si>
  <si>
    <t>I-1002-101383</t>
  </si>
  <si>
    <t>Puistojen vaihtokalusteet</t>
  </si>
  <si>
    <t>I-1002-101304</t>
  </si>
  <si>
    <t>Arkkitehdinpolku kaide</t>
  </si>
  <si>
    <t>I-1002-101303</t>
  </si>
  <si>
    <t>Papinsaari kaide</t>
  </si>
  <si>
    <t>I-1002-101302</t>
  </si>
  <si>
    <t>Markulantie akk kaide</t>
  </si>
  <si>
    <t>I-1002-101301</t>
  </si>
  <si>
    <t>Papinpelto, muurin aita (Kaupp.k./Puol.p</t>
  </si>
  <si>
    <t>I-1002-101300</t>
  </si>
  <si>
    <t>Katupuusuojat (Laivurinkatu, Aninkaisten</t>
  </si>
  <si>
    <t>I-1002-100196</t>
  </si>
  <si>
    <t>Muut varust, lait ja kalusteet (ei kirj)</t>
  </si>
  <si>
    <t>2021INFRADH</t>
  </si>
  <si>
    <t>Valaistus</t>
  </si>
  <si>
    <t>I-1002-101458</t>
  </si>
  <si>
    <t>UV-suunnittelu 2022</t>
  </si>
  <si>
    <t>I-1002-101450</t>
  </si>
  <si>
    <t>Leipäläntie uv ilmajoht. aluesan.</t>
  </si>
  <si>
    <t>I-1002-101442</t>
  </si>
  <si>
    <t>Uv-saneeraukset (7 kpl)</t>
  </si>
  <si>
    <t>I-1002-101411</t>
  </si>
  <si>
    <t>Eteläinen Turku uv</t>
  </si>
  <si>
    <t>I-1002-101393</t>
  </si>
  <si>
    <t>Toijaistentie Ruuhikuja aluesaneeraus</t>
  </si>
  <si>
    <t>I-1002-101392</t>
  </si>
  <si>
    <t>Ispoisten aluesaneeraus</t>
  </si>
  <si>
    <t>I-1002-101391</t>
  </si>
  <si>
    <t>Ruuska aluesaneeraus</t>
  </si>
  <si>
    <t>I-1002-101390</t>
  </si>
  <si>
    <t>Itäharju Karjakujan ymp. aluesaneeraus</t>
  </si>
  <si>
    <t>I-1002-101389</t>
  </si>
  <si>
    <t>Koroisten rantareitti uv</t>
  </si>
  <si>
    <t>I-1002-101296</t>
  </si>
  <si>
    <t>Liinahaankatu, Lainelanpolku uv</t>
  </si>
  <si>
    <t>I-1002-101211</t>
  </si>
  <si>
    <t>UV-suunnittelu 2021</t>
  </si>
  <si>
    <t>I-1002-100794</t>
  </si>
  <si>
    <t>Kähärin aluesaneeraus uv</t>
  </si>
  <si>
    <t>I-1002-101036</t>
  </si>
  <si>
    <t>Vanha Hämeentie ympäristö uv</t>
  </si>
  <si>
    <t>I-1002-101317</t>
  </si>
  <si>
    <t>Moision koulutie, Lehtokuja uv aluesanee</t>
  </si>
  <si>
    <t>I-1002-100109</t>
  </si>
  <si>
    <t>Valaistuksen peruskorjaus (ei kirj)</t>
  </si>
  <si>
    <t>2021INFRADI</t>
  </si>
  <si>
    <t>Hulevesijärjestelmät</t>
  </si>
  <si>
    <t>I-1002-101443</t>
  </si>
  <si>
    <t>Rykmentintie hule</t>
  </si>
  <si>
    <t>I-1002-101444</t>
  </si>
  <si>
    <t>Jahtilähteenk, Välskärink hule</t>
  </si>
  <si>
    <t>I-1002-101405</t>
  </si>
  <si>
    <t>Kasukkakuja hule</t>
  </si>
  <si>
    <t>I-1002-101404</t>
  </si>
  <si>
    <t>Takamaantie hule</t>
  </si>
  <si>
    <t>I-1002-101403</t>
  </si>
  <si>
    <t>Rostockinkatu hule</t>
  </si>
  <si>
    <t>I-1002-101401</t>
  </si>
  <si>
    <t>Juhana Herttuan puistokatu hule</t>
  </si>
  <si>
    <t>I-1002-101366</t>
  </si>
  <si>
    <t>Vasaramäen hule</t>
  </si>
  <si>
    <t>I-1002-101350</t>
  </si>
  <si>
    <t>Jäkärlän ojien kunnostus</t>
  </si>
  <si>
    <t>I-1002-101349</t>
  </si>
  <si>
    <t>Jaaninojan kunnostus (Littoistentien poh</t>
  </si>
  <si>
    <t>I-1002-101348</t>
  </si>
  <si>
    <t>Kovasojan kunnostus (Vahdontie-Kärsämäen</t>
  </si>
  <si>
    <t>I-1002-101254</t>
  </si>
  <si>
    <t>Kärsämäen hule</t>
  </si>
  <si>
    <t>I-1002-101225</t>
  </si>
  <si>
    <t>Saukonoja</t>
  </si>
  <si>
    <t>I-1002-101188</t>
  </si>
  <si>
    <t>Uudenmaankatu - Aninkaistenkatu hule</t>
  </si>
  <si>
    <t>I-1002-100874</t>
  </si>
  <si>
    <t>Hulevesijärjestelmät suunnittelu</t>
  </si>
  <si>
    <t>I-1002-101402</t>
  </si>
  <si>
    <t>Luolavuorentie hule</t>
  </si>
  <si>
    <t>I-1002-100500</t>
  </si>
  <si>
    <t>Hulevesijärjestelmät, korv.inv (ei kirj)</t>
  </si>
  <si>
    <t>2021INFRADJ</t>
  </si>
  <si>
    <t>Jalkakäytävien peruskorjaus</t>
  </si>
  <si>
    <t>I-1002-101412</t>
  </si>
  <si>
    <t>Ennalta-arvaamattomat, jk peruskorjaus</t>
  </si>
  <si>
    <t>I-1002-101311</t>
  </si>
  <si>
    <t>Yli-Maariankatu jk</t>
  </si>
  <si>
    <t>I-1002-101310</t>
  </si>
  <si>
    <t>Aprillikuja jk</t>
  </si>
  <si>
    <t>I-1002-101309</t>
  </si>
  <si>
    <t>Paavolankatu jk peruskorjaus</t>
  </si>
  <si>
    <t>I-1002-101308</t>
  </si>
  <si>
    <t>Frantsinkatu jk</t>
  </si>
  <si>
    <t>I-1002-101307</t>
  </si>
  <si>
    <t>Eestinkatu jk</t>
  </si>
  <si>
    <t>I-1002-101306</t>
  </si>
  <si>
    <t>Vaalantien jk</t>
  </si>
  <si>
    <t>I-1002-101162</t>
  </si>
  <si>
    <t>Ruohonpääntie jk peruskorjaus</t>
  </si>
  <si>
    <t>I-1002-100018</t>
  </si>
  <si>
    <t>Jalkakäytävien peruskorjauksia (ei kirj)</t>
  </si>
  <si>
    <t>2021INFRADK</t>
  </si>
  <si>
    <t>Pienet peruskorjaukset (katu)</t>
  </si>
  <si>
    <t>I-1002-101316</t>
  </si>
  <si>
    <t>Ilomäenkuja</t>
  </si>
  <si>
    <t>I-1002-101315</t>
  </si>
  <si>
    <t>Tiilentekijänkatu</t>
  </si>
  <si>
    <t>I-1002-101314</t>
  </si>
  <si>
    <t>Ostjakinkatu</t>
  </si>
  <si>
    <t>I-1002-101313</t>
  </si>
  <si>
    <t>Piinokankatu</t>
  </si>
  <si>
    <t>I-1002-101312</t>
  </si>
  <si>
    <t>Napaturunkatu</t>
  </si>
  <si>
    <t>2021INFRADL</t>
  </si>
  <si>
    <t>Puistot</t>
  </si>
  <si>
    <t>I-1002-101417</t>
  </si>
  <si>
    <t>Ennalta-arvaam., puistot pienet peruskor</t>
  </si>
  <si>
    <t>I-1002-101415</t>
  </si>
  <si>
    <t>Ennalta-arvaamattomat, korv. puistopuut</t>
  </si>
  <si>
    <t>I-1002-101356</t>
  </si>
  <si>
    <t>Mannerheiminpuisto</t>
  </si>
  <si>
    <t>I-1002-101355</t>
  </si>
  <si>
    <t>Vartiovuori</t>
  </si>
  <si>
    <t>I-1002-101322</t>
  </si>
  <si>
    <t>Hamaronkatu / Lustokatu, puut</t>
  </si>
  <si>
    <t>I-1002-101321</t>
  </si>
  <si>
    <t>Ingegerdinpuisto, puut</t>
  </si>
  <si>
    <t>I-1002-101320</t>
  </si>
  <si>
    <t>Puistot pienet peruskorjaukset (ei kirj)</t>
  </si>
  <si>
    <t>I-1002-101319</t>
  </si>
  <si>
    <t>Kupittaan lintulammikko</t>
  </si>
  <si>
    <t>I-1002-101318</t>
  </si>
  <si>
    <t>Barkerinpuisto</t>
  </si>
  <si>
    <t>I-1002-101166</t>
  </si>
  <si>
    <t>Kurtturuusujen poisto</t>
  </si>
  <si>
    <t>I-1002-100953</t>
  </si>
  <si>
    <t>Tähkäpuisto</t>
  </si>
  <si>
    <t>Suunnittelun painopiste siirtynyt vuodelle 2022</t>
  </si>
  <si>
    <t>I-1002-100952</t>
  </si>
  <si>
    <t>Urheilupuisto -puisto</t>
  </si>
  <si>
    <t>I-1002-100763</t>
  </si>
  <si>
    <t>Kupittaanpuisto (Hippoksent ja</t>
  </si>
  <si>
    <t>I-1002-100181</t>
  </si>
  <si>
    <t>Korvattavat puistopuut (ei kirj)</t>
  </si>
  <si>
    <t>I-1002-100178</t>
  </si>
  <si>
    <t>Puolalanmäki</t>
  </si>
  <si>
    <t>I-1002-100171</t>
  </si>
  <si>
    <t>Muut puistot (ei kirj)</t>
  </si>
  <si>
    <t>2021INFRADM</t>
  </si>
  <si>
    <t>Leikkipaikat</t>
  </si>
  <si>
    <t>2021INFRADMA</t>
  </si>
  <si>
    <t>I-1002-101365</t>
  </si>
  <si>
    <t>Leikkipaikkojen varjokatokset</t>
  </si>
  <si>
    <t>I-1002-101364</t>
  </si>
  <si>
    <t>Saarnipuisto lp</t>
  </si>
  <si>
    <t>I-1002-101363</t>
  </si>
  <si>
    <t>Civiksenkentän lp</t>
  </si>
  <si>
    <t>I-1002-101362</t>
  </si>
  <si>
    <t>Iskoisten lp</t>
  </si>
  <si>
    <t>I-1002-101361</t>
  </si>
  <si>
    <t>Mannerheiminpuisto lp</t>
  </si>
  <si>
    <t>I-1002-101360</t>
  </si>
  <si>
    <t>Kastunpuisto lp</t>
  </si>
  <si>
    <t>I-1002-101359</t>
  </si>
  <si>
    <t>Honkamäenpuisto lp</t>
  </si>
  <si>
    <t>I-1002-101358</t>
  </si>
  <si>
    <t>Sikaojanpuisto lp</t>
  </si>
  <si>
    <t>I-1002-101357</t>
  </si>
  <si>
    <t>Annanpuisto lp</t>
  </si>
  <si>
    <t>I-1002-100823</t>
  </si>
  <si>
    <t>Pertunpuistikon leikkipaikka</t>
  </si>
  <si>
    <t>I-1002-100822</t>
  </si>
  <si>
    <t>Karvataskunpuiston leikkipaikka</t>
  </si>
  <si>
    <t>I-1002-100820</t>
  </si>
  <si>
    <t>Halisten koulu/Frantsin kentän lp</t>
  </si>
  <si>
    <t>I-1002-100574</t>
  </si>
  <si>
    <t>Kurjenkaivonkentän leikkipaikka</t>
  </si>
  <si>
    <t>I-1002-100153</t>
  </si>
  <si>
    <t>Leikkipaikat (ei kirj)</t>
  </si>
  <si>
    <t>2021INFRADMB</t>
  </si>
  <si>
    <t>Leikkipaikkojen aidat ja varusteet</t>
  </si>
  <si>
    <t>I-1002-101416</t>
  </si>
  <si>
    <t>Ennakoimattomat, leikkip. aidat ja varus</t>
  </si>
  <si>
    <t>I-1002-101327</t>
  </si>
  <si>
    <t>Pahaniemen leikkipaikka</t>
  </si>
  <si>
    <t>I-1002-101326</t>
  </si>
  <si>
    <t>Hannuniitun leikkipaikka</t>
  </si>
  <si>
    <t>I-1002-101325</t>
  </si>
  <si>
    <t>Vilkkilänmäki lp</t>
  </si>
  <si>
    <t>I-1002-101324</t>
  </si>
  <si>
    <t>Martanpuisto lp</t>
  </si>
  <si>
    <t>I-1002-101323</t>
  </si>
  <si>
    <t>Leikkipaikkojen aidat, varusteet(ei kirj</t>
  </si>
  <si>
    <t>2021INFRADO</t>
  </si>
  <si>
    <t>Vihertakuutyöt (korv.inv.)</t>
  </si>
  <si>
    <t>I-1002-101345</t>
  </si>
  <si>
    <t>Vihertakuutyöt 2021 (korv.inv)</t>
  </si>
  <si>
    <t>2021INFRADP</t>
  </si>
  <si>
    <t>Padot</t>
  </si>
  <si>
    <t>I-1002-100828</t>
  </si>
  <si>
    <t>Saneeraussuunnittelu (ei kirj.)</t>
  </si>
  <si>
    <t>2021INFRAE</t>
  </si>
  <si>
    <t>Liikenteen toimivuus &amp; turvallisuus, kh</t>
  </si>
  <si>
    <t>2021INFRAEH</t>
  </si>
  <si>
    <t>Projektoimattomat, Liikenteen toimivuus</t>
  </si>
  <si>
    <t>I-1002-101108</t>
  </si>
  <si>
    <t>Projektoimattomat, Liikenteen toi(ei ki)</t>
  </si>
  <si>
    <t>2021INFRAEA</t>
  </si>
  <si>
    <t>Uudet kevyen liikent. reitit, väylät jne</t>
  </si>
  <si>
    <t>I-1002-101407</t>
  </si>
  <si>
    <t>Pyöräsuojatiet, suojat. turv.par, vastav</t>
  </si>
  <si>
    <t>I-1002-101406</t>
  </si>
  <si>
    <t>Auvaismäentie jk-pp</t>
  </si>
  <si>
    <t>I-1002-101396</t>
  </si>
  <si>
    <t>Häränajajanpolku</t>
  </si>
  <si>
    <t>I-1002-101395</t>
  </si>
  <si>
    <t>Seudullinen pyörätieviitoitus</t>
  </si>
  <si>
    <t>I-1002-101394</t>
  </si>
  <si>
    <t>Tampereen vt/Pohjoiskaari jk-pp</t>
  </si>
  <si>
    <t>I-1002-101223</t>
  </si>
  <si>
    <t>Martinkatu jk-poisto</t>
  </si>
  <si>
    <t>I-1002-101209</t>
  </si>
  <si>
    <t>Viilarinkatu pp-tie v: Rakennusmestarink</t>
  </si>
  <si>
    <t>I-1002-100768</t>
  </si>
  <si>
    <t>Piirtäjänpolku klv</t>
  </si>
  <si>
    <t>I-1002-100221</t>
  </si>
  <si>
    <t>(ei kirj) Uudet kev. liikenteen reitit,</t>
  </si>
  <si>
    <t>2021INFRAEB</t>
  </si>
  <si>
    <t>Vaunukatu ja -aukio, ratapihank. paikoit</t>
  </si>
  <si>
    <t>I-1002-101102</t>
  </si>
  <si>
    <t>Vaunukatu ja -aukio</t>
  </si>
  <si>
    <t>Toteutus siirtynyt vuodelle 2022</t>
  </si>
  <si>
    <t>I-1002-101101</t>
  </si>
  <si>
    <t>Logomon sillan eteläpään paikoitusalue</t>
  </si>
  <si>
    <t>2021INFRAED</t>
  </si>
  <si>
    <t>Pienet liikenteenohjaustyöt</t>
  </si>
  <si>
    <t>I-1002-101423</t>
  </si>
  <si>
    <t>Uuden tieliik.lain liik.ohjauslaitteiden</t>
  </si>
  <si>
    <t>I-1002-100189</t>
  </si>
  <si>
    <t>Pienet liikenteenohjaustyöt (ei kirj)</t>
  </si>
  <si>
    <t>2021INFRAEE</t>
  </si>
  <si>
    <t>Liikennevalot</t>
  </si>
  <si>
    <t>I-1002-101397</t>
  </si>
  <si>
    <t>Skarppakullant/Uudenmaant pohj.ramp.</t>
  </si>
  <si>
    <t>I-1002-101154</t>
  </si>
  <si>
    <t>Kaskenkatu / Kunnallissairaalantie</t>
  </si>
  <si>
    <t>I-1002-100202</t>
  </si>
  <si>
    <t>Liikennevalot (ei kirj)</t>
  </si>
  <si>
    <t>2021INFRAEF</t>
  </si>
  <si>
    <t>Liikenneverkon toimivuutta parantavat</t>
  </si>
  <si>
    <t>I-1002-101400</t>
  </si>
  <si>
    <t>Satamaviitoitus, Kuljetusk. rist.muutos</t>
  </si>
  <si>
    <t>I-1002-101399</t>
  </si>
  <si>
    <t>Artukaisten kiitotie</t>
  </si>
  <si>
    <t>I-1002-101398</t>
  </si>
  <si>
    <t>Liikenneturvallisuuskamerat</t>
  </si>
  <si>
    <t>I-1002-101305</t>
  </si>
  <si>
    <t>Mt185 parantaminen</t>
  </si>
  <si>
    <t>I-1002-101189</t>
  </si>
  <si>
    <t>Uudet pysäköinnin maksuautomaatit</t>
  </si>
  <si>
    <t>I-1002-100772</t>
  </si>
  <si>
    <t>Riitasuonaukio</t>
  </si>
  <si>
    <t>I-1002-100566</t>
  </si>
  <si>
    <t>Itäinen Pitkäkatu / Kaivokatu</t>
  </si>
  <si>
    <t>I-1002-100203</t>
  </si>
  <si>
    <t>Liikenneverkon toimivuutta jne. (ei kir)</t>
  </si>
  <si>
    <t>2021INFRAF</t>
  </si>
  <si>
    <t>Asukasviihtyisyyttä tukevat, kh</t>
  </si>
  <si>
    <t>2021INFRAFF</t>
  </si>
  <si>
    <t>Muut asukasviihtyisyyttä tukevat</t>
  </si>
  <si>
    <t>2021INFRAFFA</t>
  </si>
  <si>
    <t>Puistokäytävät ja -aukiot</t>
  </si>
  <si>
    <t>I-1002-101418</t>
  </si>
  <si>
    <t>Ennalta-arvaam., puistokäytävät ja -auki</t>
  </si>
  <si>
    <t>I-1002-101344</t>
  </si>
  <si>
    <t>Kuninkojantie-Mälikkälänmetsä</t>
  </si>
  <si>
    <t>I-1002-101343</t>
  </si>
  <si>
    <t>Samppalinna, käytävät</t>
  </si>
  <si>
    <t>I-1002-101342</t>
  </si>
  <si>
    <t>Sairashuoneenpuisto</t>
  </si>
  <si>
    <t>I-1002-101341</t>
  </si>
  <si>
    <t>Runeberginpuisto</t>
  </si>
  <si>
    <t>I-1002-101340</t>
  </si>
  <si>
    <t>Talomäenpuisto</t>
  </si>
  <si>
    <t>I-1002-101339</t>
  </si>
  <si>
    <t>Sikaojanpuisto</t>
  </si>
  <si>
    <t>I-1002-101338</t>
  </si>
  <si>
    <t>Kupittaanpuisto, käytävät</t>
  </si>
  <si>
    <t>I-1002-100819</t>
  </si>
  <si>
    <t>Tuomaanpuisto</t>
  </si>
  <si>
    <t>I-1002-100222</t>
  </si>
  <si>
    <t>Puistokäytävät ja -aukiot (ei kirj)</t>
  </si>
  <si>
    <t>2021INFRAFFB</t>
  </si>
  <si>
    <t>Ympäristötaide</t>
  </si>
  <si>
    <t>I-1002-100182</t>
  </si>
  <si>
    <t>Ympäristötaide (ei kirj)</t>
  </si>
  <si>
    <t>2021INFRAFFC</t>
  </si>
  <si>
    <t>Ulkoilualueet</t>
  </si>
  <si>
    <t>I-1002-101354</t>
  </si>
  <si>
    <t>Vepsän paineviemäri</t>
  </si>
  <si>
    <t>I-1002-101253</t>
  </si>
  <si>
    <t>Maisaaren laituri</t>
  </si>
  <si>
    <t>Aikataulumuutos, toteutus siirynyt vuodelle 2022</t>
  </si>
  <si>
    <t>I-1002-101151</t>
  </si>
  <si>
    <t>Septiasema / Viimeinen ropo</t>
  </si>
  <si>
    <t>2021INFRAFFD</t>
  </si>
  <si>
    <t>I-1002-100966</t>
  </si>
  <si>
    <t>2022Annikanaukio (Varissuo)</t>
  </si>
  <si>
    <t>I-1002-100492</t>
  </si>
  <si>
    <t>Varissuon viheralueet</t>
  </si>
  <si>
    <t>2021INFRAFA</t>
  </si>
  <si>
    <t>Osallistava budjetointi</t>
  </si>
  <si>
    <t>OBU-kohteiden toteutus jatkuu  2022</t>
  </si>
  <si>
    <t>I-1002-101382</t>
  </si>
  <si>
    <t>OBU ID 55 Pansio-Jyrkkälä</t>
  </si>
  <si>
    <t>I-1002-101380</t>
  </si>
  <si>
    <t>Kalmasvuoren kuntoportaat OBU ID 101</t>
  </si>
  <si>
    <t>I-1002-101379</t>
  </si>
  <si>
    <t>Kärsämäen urheilupuisto OBU ID 360</t>
  </si>
  <si>
    <t>I-1002-101378</t>
  </si>
  <si>
    <t>OBU ID 55 Runosmäki-Raunistula</t>
  </si>
  <si>
    <t>I-1002-101377</t>
  </si>
  <si>
    <t>OBU ID 55 Varissuo-Lauste</t>
  </si>
  <si>
    <t>I-1002-101376</t>
  </si>
  <si>
    <t>Ispoisten uimaranta OBU ID 124</t>
  </si>
  <si>
    <t>I-1002-101375</t>
  </si>
  <si>
    <t>OBU ID 121</t>
  </si>
  <si>
    <t>I-1002-101374</t>
  </si>
  <si>
    <t>OBU ID 164</t>
  </si>
  <si>
    <t>I-1002-101373</t>
  </si>
  <si>
    <t>OBU ID 132</t>
  </si>
  <si>
    <t>I-1002-101372</t>
  </si>
  <si>
    <t>Koroistenniemi OBU ID 347</t>
  </si>
  <si>
    <t>I-1002-101371</t>
  </si>
  <si>
    <t>Varissuon penkit OBU ID 92</t>
  </si>
  <si>
    <t>I-1002-101370</t>
  </si>
  <si>
    <t>Rajakarhunpuisto OBU ID 128</t>
  </si>
  <si>
    <t>I-1002-101369</t>
  </si>
  <si>
    <t>OBU ID 299</t>
  </si>
  <si>
    <t>I-1002-101368</t>
  </si>
  <si>
    <t>Akumentinpuisto OBU ID 282</t>
  </si>
  <si>
    <t>I-1002-101367</t>
  </si>
  <si>
    <t>Vakiniitunmetsä kuntopolku OBU ID27</t>
  </si>
  <si>
    <t>I-1002-101347</t>
  </si>
  <si>
    <t>Osallistava budjetointi (ei kirj)</t>
  </si>
  <si>
    <t>2021INFRAFB</t>
  </si>
  <si>
    <t>Kaava-alueiden viimeistelyt katu/viher</t>
  </si>
  <si>
    <t>I-1002-100297</t>
  </si>
  <si>
    <t>Iso-Haarla 1</t>
  </si>
  <si>
    <t>I-1002-100219</t>
  </si>
  <si>
    <t>Tammilehto</t>
  </si>
  <si>
    <t>I-1002-100209</t>
  </si>
  <si>
    <t>Vakiniittu</t>
  </si>
  <si>
    <t>Viimeistelytarve siirynyt vuodelle 2022</t>
  </si>
  <si>
    <t>I-1002-100104</t>
  </si>
  <si>
    <t>Kaava-al viimeistel katu/viher (ei kirj)</t>
  </si>
  <si>
    <t>I-1002-100042</t>
  </si>
  <si>
    <t>Itäharju 60</t>
  </si>
  <si>
    <t>I-1002-100040</t>
  </si>
  <si>
    <t>Arola</t>
  </si>
  <si>
    <t>I-1002-100031</t>
  </si>
  <si>
    <t>Kirkkotie - kaava</t>
  </si>
  <si>
    <t>I-1002-100002</t>
  </si>
  <si>
    <t>Vaiste</t>
  </si>
  <si>
    <t>2021INFRAFC</t>
  </si>
  <si>
    <t>Kaava-alueiden keskeneräiset puistot</t>
  </si>
  <si>
    <t>I-1002-101353</t>
  </si>
  <si>
    <t>Tallgreninpuisto (Räntämäki)</t>
  </si>
  <si>
    <t>I-1002-100849</t>
  </si>
  <si>
    <t>Toijaistenrinne</t>
  </si>
  <si>
    <t>I-1002-100282</t>
  </si>
  <si>
    <t>Alfa Barker</t>
  </si>
  <si>
    <t>I-1002-100393</t>
  </si>
  <si>
    <t>Suvilinna</t>
  </si>
  <si>
    <t>I-1002-100232</t>
  </si>
  <si>
    <t>Kaava-alueiden keskener puistot (ei kir)</t>
  </si>
  <si>
    <t>2021INFRAFD</t>
  </si>
  <si>
    <t>Leikkipuistot</t>
  </si>
  <si>
    <t>I-1002-101336</t>
  </si>
  <si>
    <t>Kupittaanpuiston leikkipaikat</t>
  </si>
  <si>
    <t>I-1002-101328</t>
  </si>
  <si>
    <t>Saukonojan leikkipaikka</t>
  </si>
  <si>
    <t>I-1002-100119</t>
  </si>
  <si>
    <t>Leikkipuistot (ei kirj)</t>
  </si>
  <si>
    <t>2021INFRAFE</t>
  </si>
  <si>
    <t>Liikuntalautakunnan kohteet</t>
  </si>
  <si>
    <t>2021INFRAFEA</t>
  </si>
  <si>
    <t>Impivaaran liikuntakeskus</t>
  </si>
  <si>
    <t>I-1002-101425</t>
  </si>
  <si>
    <t>Impivaaran urheilualue</t>
  </si>
  <si>
    <t>I-1002-101251</t>
  </si>
  <si>
    <t>Nunnavuoren lenkki</t>
  </si>
  <si>
    <t>2021INFRAFEC</t>
  </si>
  <si>
    <t>Urheilupuiston liikuntakeskus</t>
  </si>
  <si>
    <t>I-1002-101428</t>
  </si>
  <si>
    <t>Urheilupuiston välikenttä uv</t>
  </si>
  <si>
    <t>I-1002-100572</t>
  </si>
  <si>
    <t>Urheilupuiston tenniskenttäalue</t>
  </si>
  <si>
    <t>Toteutus siirtynyt kesäkaudelle 2022 suunnitelmatarkennusten vuoksi</t>
  </si>
  <si>
    <t>2021INFRAFED</t>
  </si>
  <si>
    <t>Muut liikuntapaikat</t>
  </si>
  <si>
    <t>I-1002-101427</t>
  </si>
  <si>
    <t>Hirvensalon kuntoportaat</t>
  </si>
  <si>
    <t>I-1002-101426</t>
  </si>
  <si>
    <t>Jäkärlän urheilupuisto</t>
  </si>
  <si>
    <t>I-1002-101337</t>
  </si>
  <si>
    <t>Vähäheikkilänkenttä</t>
  </si>
  <si>
    <t>I-1002-101155</t>
  </si>
  <si>
    <t>Ylikylänpuiston liikuntapaikat</t>
  </si>
  <si>
    <t>I-1002-100961</t>
  </si>
  <si>
    <t>Hirvensalon hiihtokeskus</t>
  </si>
  <si>
    <t>I-1002-100781</t>
  </si>
  <si>
    <t>Pansion kisapuisto</t>
  </si>
  <si>
    <t>I-1002-100120</t>
  </si>
  <si>
    <t>Liikuntalautakunnan kohteet (ei kirj)</t>
  </si>
  <si>
    <t>2021INFRAG</t>
  </si>
  <si>
    <t>Aikaistettu toteutussuunnittelu, kh</t>
  </si>
  <si>
    <t>I-1002-101446</t>
  </si>
  <si>
    <t>Solkitarha</t>
  </si>
  <si>
    <t>I-1002-101461</t>
  </si>
  <si>
    <t>Kupittaan 3 kenttä (väistötekojääkenttä)</t>
  </si>
  <si>
    <t>I-1002-101445</t>
  </si>
  <si>
    <t>Vasamatarha</t>
  </si>
  <si>
    <t>I-1002-101499</t>
  </si>
  <si>
    <t>Korjasmäenkatu</t>
  </si>
  <si>
    <t>I-1002-101498</t>
  </si>
  <si>
    <t>Auransilta uv</t>
  </si>
  <si>
    <t>I-1002-101497</t>
  </si>
  <si>
    <t>Kisapuiston leikkipaikka</t>
  </si>
  <si>
    <t>I-1002-101453</t>
  </si>
  <si>
    <t>Orikedon ojan kunnostus väli: Vähäjoki -</t>
  </si>
  <si>
    <t>I-1002-101448</t>
  </si>
  <si>
    <t>Raudikkokatu</t>
  </si>
  <si>
    <t>I-1002-101447</t>
  </si>
  <si>
    <t>Jousitarha</t>
  </si>
  <si>
    <t>I-1002-101246</t>
  </si>
  <si>
    <t>Pyörämäentie</t>
  </si>
  <si>
    <t>I-1002-101227</t>
  </si>
  <si>
    <t>Piritankuja</t>
  </si>
  <si>
    <t>I-1002-101226</t>
  </si>
  <si>
    <t>Moision ojan kunnostus (Pääsiäispuisto -</t>
  </si>
  <si>
    <t>I-1002-101222</t>
  </si>
  <si>
    <t>Tähdenlento</t>
  </si>
  <si>
    <t>I-1002-101131</t>
  </si>
  <si>
    <t>Yrityksentie - Valkiasvuorenkatu (väli:</t>
  </si>
  <si>
    <t>I-1002-101127</t>
  </si>
  <si>
    <t>Silakatu väli: Vanha Tampereentie -</t>
  </si>
  <si>
    <t>I-1002-101113</t>
  </si>
  <si>
    <t>Kotkankatu</t>
  </si>
  <si>
    <t>I-1002-101112</t>
  </si>
  <si>
    <t>Fasaaninkatu</t>
  </si>
  <si>
    <t>I-1002-101055</t>
  </si>
  <si>
    <t>Kupittaankatu väli: Uudenmaant - Sepänk</t>
  </si>
  <si>
    <t>I-1002-100816</t>
  </si>
  <si>
    <t>Keihästie</t>
  </si>
  <si>
    <t>I-1002-101429</t>
  </si>
  <si>
    <t>Ylioppilaskylän monitoimikenttä (Nummenr</t>
  </si>
  <si>
    <t>I-1002-101247</t>
  </si>
  <si>
    <t>Vätin pysäköintialue</t>
  </si>
  <si>
    <t>I-1002-101173</t>
  </si>
  <si>
    <t>Puolukkatie</t>
  </si>
  <si>
    <t>I-1002-101409</t>
  </si>
  <si>
    <t>Kupittaa jalkapallostad. (Veritas) tekon</t>
  </si>
  <si>
    <t>I-1002-101159</t>
  </si>
  <si>
    <t>Taitorakenteiden yleistarkastukset 2020</t>
  </si>
  <si>
    <t>I-1002-100855</t>
  </si>
  <si>
    <t>Gezeliuksenkatu</t>
  </si>
  <si>
    <t>I-1002-101182</t>
  </si>
  <si>
    <t>Kuusikuja</t>
  </si>
  <si>
    <t>I-1002-101199</t>
  </si>
  <si>
    <t>Helsinginkadun kaari, Ketarantie</t>
  </si>
  <si>
    <t>I-1002-101070</t>
  </si>
  <si>
    <t>Rostockinkatu</t>
  </si>
  <si>
    <t>I-1002-101256</t>
  </si>
  <si>
    <t>Pansion junalauttasatama</t>
  </si>
  <si>
    <t>I-1002-101205</t>
  </si>
  <si>
    <t>Raunistulan silta ja pyörätie</t>
  </si>
  <si>
    <t>I-1002-100736</t>
  </si>
  <si>
    <t>Vanha Hämeentie: Metsätie-Hannunkatu</t>
  </si>
  <si>
    <t>I-1002-101016</t>
  </si>
  <si>
    <t>Aikaistettu toteutussuunnittelu(ei kirj)</t>
  </si>
  <si>
    <t>Ei kohd. Projekti</t>
  </si>
  <si>
    <t>perustelut kohteittain alla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</si>
</sst>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###,000"/>
    <numFmt numFmtId="165" formatCode="&quot;[+] &quot;@"/>
    <numFmt numFmtId="166" formatCode="#,##0.0;\-#,##0.0;#,##0.0"/>
    <numFmt numFmtId="167" formatCode="&quot;     &quot;@"/>
    <numFmt numFmtId="168" formatCode="&quot;[-] &quot;@"/>
    <numFmt numFmtId="169" formatCode="&quot;  [-] &quot;@"/>
    <numFmt numFmtId="170" formatCode="&quot;    [-] &quot;@"/>
    <numFmt numFmtId="171" formatCode="&quot;      [-] &quot;@"/>
    <numFmt numFmtId="172" formatCode="&quot;        [-] &quot;@"/>
    <numFmt numFmtId="173" formatCode="&quot;          [-] &quot;@"/>
    <numFmt numFmtId="174" formatCode="&quot;            [-] &quot;@"/>
    <numFmt numFmtId="175" formatCode="&quot;                   &quot;@"/>
    <numFmt numFmtId="176" formatCode="&quot;              [-] &quot;@"/>
    <numFmt numFmtId="177" formatCode="&quot;                     &quot;@"/>
    <numFmt numFmtId="178" formatCode="&quot;                 &quot;@"/>
    <numFmt numFmtId="179" formatCode="&quot;               &quot;@"/>
    <numFmt numFmtId="180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7E6E6"/>
        <bgColor indexed="64"/>
      </patternFill>
    </fill>
  </fills>
  <borders count="13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</borders>
  <cellStyleXfs count="41">
    <xf numFmtId="0" fontId="0" fillId="0" borderId="0"/>
    <xf numFmtId="0" fontId="1" fillId="2" borderId="1" applyNumberFormat="0" applyAlignment="0" applyProtection="0">
      <alignment horizontal="left" vertical="center" indent="1"/>
    </xf>
    <xf numFmtId="164" fontId="2" fillId="0" borderId="2" applyNumberFormat="0" applyProtection="0">
      <alignment horizontal="right" vertical="center"/>
    </xf>
    <xf numFmtId="164" fontId="1" fillId="0" borderId="3" applyNumberFormat="0" applyProtection="0">
      <alignment horizontal="right" vertical="center"/>
    </xf>
    <xf numFmtId="164" fontId="2" fillId="3" borderId="1" applyNumberFormat="0" applyAlignment="0" applyProtection="0">
      <alignment horizontal="left" vertical="center" indent="1"/>
    </xf>
    <xf numFmtId="0" fontId="3" fillId="4" borderId="3" applyNumberFormat="0" applyAlignment="0">
      <alignment horizontal="left" vertical="center" indent="1"/>
      <protection locked="0"/>
    </xf>
    <xf numFmtId="0" fontId="3" fillId="5" borderId="3" applyNumberFormat="0" applyAlignment="0" applyProtection="0">
      <alignment horizontal="left" vertical="center" indent="1"/>
    </xf>
    <xf numFmtId="164" fontId="2" fillId="6" borderId="2" applyNumberFormat="0" applyBorder="0">
      <alignment horizontal="right" vertical="center"/>
      <protection locked="0"/>
    </xf>
    <xf numFmtId="0" fontId="3" fillId="4" borderId="3" applyNumberFormat="0" applyAlignment="0">
      <alignment horizontal="left" vertical="center" indent="1"/>
      <protection locked="0"/>
    </xf>
    <xf numFmtId="164" fontId="1" fillId="5" borderId="3" applyNumberFormat="0" applyProtection="0">
      <alignment horizontal="right" vertical="center"/>
    </xf>
    <xf numFmtId="164" fontId="1" fillId="6" borderId="3" applyNumberFormat="0" applyBorder="0">
      <alignment horizontal="right" vertical="center"/>
      <protection locked="0"/>
    </xf>
    <xf numFmtId="164" fontId="4" fillId="7" borderId="4" applyNumberFormat="0" applyBorder="0" applyAlignment="0" applyProtection="0">
      <alignment horizontal="right" vertical="center" indent="1"/>
    </xf>
    <xf numFmtId="164" fontId="5" fillId="8" borderId="4" applyNumberFormat="0" applyBorder="0" applyAlignment="0" applyProtection="0">
      <alignment horizontal="right" vertical="center" indent="1"/>
    </xf>
    <xf numFmtId="164" fontId="5" fillId="9" borderId="4" applyNumberFormat="0" applyBorder="0" applyAlignment="0" applyProtection="0">
      <alignment horizontal="right" vertical="center" indent="1"/>
    </xf>
    <xf numFmtId="164" fontId="6" fillId="10" borderId="4" applyNumberFormat="0" applyBorder="0" applyAlignment="0" applyProtection="0">
      <alignment horizontal="right" vertical="center" indent="1"/>
    </xf>
    <xf numFmtId="164" fontId="6" fillId="11" borderId="4" applyNumberFormat="0" applyBorder="0" applyAlignment="0" applyProtection="0">
      <alignment horizontal="right" vertical="center" indent="1"/>
    </xf>
    <xf numFmtId="164" fontId="6" fillId="12" borderId="4" applyNumberFormat="0" applyBorder="0" applyAlignment="0" applyProtection="0">
      <alignment horizontal="right" vertical="center" indent="1"/>
    </xf>
    <xf numFmtId="164" fontId="7" fillId="13" borderId="4" applyNumberFormat="0" applyBorder="0" applyAlignment="0" applyProtection="0">
      <alignment horizontal="right" vertical="center" indent="1"/>
    </xf>
    <xf numFmtId="164" fontId="7" fillId="14" borderId="4" applyNumberFormat="0" applyBorder="0" applyAlignment="0" applyProtection="0">
      <alignment horizontal="right" vertical="center" indent="1"/>
    </xf>
    <xf numFmtId="164" fontId="7" fillId="15" borderId="4" applyNumberFormat="0" applyBorder="0" applyAlignment="0" applyProtection="0">
      <alignment horizontal="right" vertical="center" indent="1"/>
    </xf>
    <xf numFmtId="0" fontId="8" fillId="0" borderId="1" applyNumberFormat="0" applyFont="0" applyFill="0" applyAlignment="0" applyProtection="0"/>
    <xf numFmtId="164" fontId="9" fillId="3" borderId="0" applyNumberFormat="0" applyAlignment="0" applyProtection="0">
      <alignment horizontal="left" vertical="center" indent="1"/>
    </xf>
    <xf numFmtId="0" fontId="8" fillId="0" borderId="5" applyNumberFormat="0" applyFont="0" applyFill="0" applyAlignment="0" applyProtection="0"/>
    <xf numFmtId="164" fontId="2" fillId="0" borderId="2" applyNumberFormat="0" applyFill="0" applyBorder="0" applyAlignment="0" applyProtection="0">
      <alignment horizontal="right" vertical="center"/>
    </xf>
    <xf numFmtId="164" fontId="2" fillId="3" borderId="1" applyNumberFormat="0" applyAlignment="0" applyProtection="0">
      <alignment horizontal="left" vertical="center" indent="1"/>
    </xf>
    <xf numFmtId="0" fontId="1" fillId="2" borderId="3" applyNumberFormat="0" applyAlignment="0" applyProtection="0">
      <alignment horizontal="left" vertical="center" indent="1"/>
    </xf>
    <xf numFmtId="0" fontId="3" fillId="16" borderId="1" applyNumberFormat="0" applyAlignment="0" applyProtection="0">
      <alignment horizontal="left" vertical="center" indent="1"/>
    </xf>
    <xf numFmtId="0" fontId="3" fillId="17" borderId="1" applyNumberFormat="0" applyAlignment="0" applyProtection="0">
      <alignment horizontal="left" vertical="center" indent="1"/>
    </xf>
    <xf numFmtId="0" fontId="3" fillId="18" borderId="1" applyNumberFormat="0" applyAlignment="0" applyProtection="0">
      <alignment horizontal="left" vertical="center" indent="1"/>
    </xf>
    <xf numFmtId="0" fontId="3" fillId="6" borderId="1" applyNumberFormat="0" applyAlignment="0" applyProtection="0">
      <alignment horizontal="left" vertical="center" indent="1"/>
    </xf>
    <xf numFmtId="0" fontId="3" fillId="5" borderId="3" applyNumberFormat="0" applyAlignment="0" applyProtection="0">
      <alignment horizontal="left" vertical="center" indent="1"/>
    </xf>
    <xf numFmtId="0" fontId="10" fillId="0" borderId="6" applyNumberFormat="0" applyFill="0" applyBorder="0" applyAlignment="0" applyProtection="0"/>
    <xf numFmtId="0" fontId="11" fillId="0" borderId="6" applyNumberFormat="0" applyBorder="0" applyAlignment="0" applyProtection="0"/>
    <xf numFmtId="0" fontId="10" fillId="4" borderId="3" applyNumberFormat="0" applyAlignment="0">
      <alignment horizontal="left" vertical="center" indent="1"/>
      <protection locked="0"/>
    </xf>
    <xf numFmtId="0" fontId="10" fillId="4" borderId="3" applyNumberFormat="0" applyAlignment="0">
      <alignment horizontal="left" vertical="center" indent="1"/>
      <protection locked="0"/>
    </xf>
    <xf numFmtId="0" fontId="10" fillId="5" borderId="3" applyNumberFormat="0" applyAlignment="0" applyProtection="0">
      <alignment horizontal="left" vertical="center" indent="1"/>
    </xf>
    <xf numFmtId="164" fontId="12" fillId="5" borderId="3" applyNumberFormat="0" applyProtection="0">
      <alignment horizontal="right" vertical="center"/>
    </xf>
    <xf numFmtId="164" fontId="13" fillId="6" borderId="2" applyNumberFormat="0" applyBorder="0">
      <alignment horizontal="right" vertical="center"/>
      <protection locked="0"/>
    </xf>
    <xf numFmtId="164" fontId="12" fillId="6" borderId="3" applyNumberFormat="0" applyBorder="0">
      <alignment horizontal="right" vertical="center"/>
      <protection locked="0"/>
    </xf>
    <xf numFmtId="164" fontId="2" fillId="0" borderId="2" applyNumberFormat="0" applyFill="0" applyBorder="0" applyAlignment="0" applyProtection="0">
      <alignment horizontal="right" vertical="center"/>
    </xf>
    <xf numFmtId="43" fontId="14" fillId="0" borderId="0" applyFont="0" applyFill="0" applyBorder="0" applyAlignment="0" applyProtection="0"/>
  </cellStyleXfs>
  <cellXfs count="53">
    <xf numFmtId="0" fontId="0" fillId="0" borderId="0" xfId="0"/>
    <xf numFmtId="39" fontId="2" fillId="0" borderId="2" xfId="2" applyNumberFormat="1">
      <alignment horizontal="right" vertical="center"/>
    </xf>
    <xf numFmtId="37" fontId="2" fillId="0" borderId="2" xfId="2" applyNumberFormat="1">
      <alignment horizontal="right" vertical="center"/>
    </xf>
    <xf numFmtId="0" fontId="1" fillId="2" borderId="1" xfId="1" quotePrefix="1" applyNumberFormat="1" applyAlignment="1"/>
    <xf numFmtId="0" fontId="3" fillId="16" borderId="1" xfId="26" quotePrefix="1" applyNumberFormat="1" applyAlignment="1">
      <alignment wrapText="1"/>
    </xf>
    <xf numFmtId="165" fontId="3" fillId="16" borderId="1" xfId="26" quotePrefix="1" applyNumberFormat="1" applyAlignment="1"/>
    <xf numFmtId="0" fontId="3" fillId="16" borderId="1" xfId="26" quotePrefix="1" applyNumberFormat="1" applyAlignment="1"/>
    <xf numFmtId="0" fontId="2" fillId="3" borderId="1" xfId="24" quotePrefix="1" applyNumberFormat="1" applyAlignment="1">
      <alignment horizontal="right"/>
    </xf>
    <xf numFmtId="166" fontId="2" fillId="0" borderId="2" xfId="2" applyNumberFormat="1">
      <alignment horizontal="right" vertical="center"/>
    </xf>
    <xf numFmtId="37" fontId="2" fillId="0" borderId="7" xfId="2" applyNumberFormat="1" applyBorder="1">
      <alignment horizontal="right" vertical="center"/>
    </xf>
    <xf numFmtId="37" fontId="1" fillId="0" borderId="3" xfId="3" applyNumberFormat="1">
      <alignment horizontal="right" vertical="center"/>
    </xf>
    <xf numFmtId="39" fontId="1" fillId="0" borderId="3" xfId="3" applyNumberFormat="1">
      <alignment horizontal="right" vertical="center"/>
    </xf>
    <xf numFmtId="166" fontId="1" fillId="0" borderId="3" xfId="3" applyNumberFormat="1">
      <alignment horizontal="right" vertical="center"/>
    </xf>
    <xf numFmtId="37" fontId="2" fillId="0" borderId="8" xfId="2" applyNumberFormat="1" applyBorder="1">
      <alignment horizontal="right" vertical="center"/>
    </xf>
    <xf numFmtId="37" fontId="1" fillId="0" borderId="10" xfId="3" applyNumberFormat="1" applyBorder="1">
      <alignment horizontal="right" vertical="center"/>
    </xf>
    <xf numFmtId="37" fontId="2" fillId="0" borderId="11" xfId="2" applyNumberFormat="1" applyBorder="1">
      <alignment horizontal="right" vertical="center"/>
    </xf>
    <xf numFmtId="0" fontId="1" fillId="2" borderId="10" xfId="25" applyNumberFormat="1" applyBorder="1" applyAlignment="1"/>
    <xf numFmtId="167" fontId="1" fillId="2" borderId="9" xfId="25" quotePrefix="1" applyNumberFormat="1" applyBorder="1" applyAlignment="1"/>
    <xf numFmtId="168" fontId="3" fillId="16" borderId="1" xfId="26" quotePrefix="1" applyNumberFormat="1" applyAlignment="1"/>
    <xf numFmtId="0" fontId="3" fillId="17" borderId="1" xfId="27" quotePrefix="1" applyNumberFormat="1" applyAlignment="1"/>
    <xf numFmtId="169" fontId="3" fillId="17" borderId="1" xfId="27" quotePrefix="1" applyNumberFormat="1" applyAlignment="1"/>
    <xf numFmtId="0" fontId="3" fillId="18" borderId="1" xfId="28" quotePrefix="1" applyNumberFormat="1" applyAlignment="1"/>
    <xf numFmtId="39" fontId="2" fillId="0" borderId="8" xfId="2" applyNumberFormat="1" applyBorder="1">
      <alignment horizontal="right" vertical="center"/>
    </xf>
    <xf numFmtId="166" fontId="2" fillId="0" borderId="8" xfId="2" applyNumberFormat="1" applyBorder="1">
      <alignment horizontal="right" vertical="center"/>
    </xf>
    <xf numFmtId="170" fontId="3" fillId="18" borderId="1" xfId="28" quotePrefix="1" applyNumberFormat="1" applyAlignment="1"/>
    <xf numFmtId="0" fontId="3" fillId="6" borderId="1" xfId="29" quotePrefix="1" applyNumberFormat="1" applyAlignment="1"/>
    <xf numFmtId="171" fontId="3" fillId="6" borderId="1" xfId="29" quotePrefix="1" applyNumberFormat="1" applyAlignment="1"/>
    <xf numFmtId="0" fontId="3" fillId="5" borderId="10" xfId="30" quotePrefix="1" applyNumberFormat="1" applyBorder="1" applyAlignment="1"/>
    <xf numFmtId="172" fontId="3" fillId="5" borderId="9" xfId="30" quotePrefix="1" applyNumberFormat="1" applyBorder="1" applyAlignment="1"/>
    <xf numFmtId="173" fontId="3" fillId="5" borderId="9" xfId="30" quotePrefix="1" applyNumberFormat="1" applyBorder="1" applyAlignment="1"/>
    <xf numFmtId="174" fontId="3" fillId="5" borderId="9" xfId="30" quotePrefix="1" applyNumberFormat="1" applyBorder="1" applyAlignment="1"/>
    <xf numFmtId="175" fontId="3" fillId="5" borderId="9" xfId="30" quotePrefix="1" applyNumberFormat="1" applyBorder="1" applyAlignment="1"/>
    <xf numFmtId="176" fontId="3" fillId="5" borderId="9" xfId="30" quotePrefix="1" applyNumberFormat="1" applyBorder="1" applyAlignment="1"/>
    <xf numFmtId="177" fontId="3" fillId="5" borderId="9" xfId="30" quotePrefix="1" applyNumberFormat="1" applyBorder="1" applyAlignment="1"/>
    <xf numFmtId="178" fontId="3" fillId="5" borderId="9" xfId="30" quotePrefix="1" applyNumberFormat="1" applyBorder="1" applyAlignment="1"/>
    <xf numFmtId="179" fontId="3" fillId="5" borderId="9" xfId="30" quotePrefix="1" applyNumberFormat="1" applyBorder="1" applyAlignment="1"/>
    <xf numFmtId="0" fontId="3" fillId="16" borderId="12" xfId="26" applyNumberFormat="1" applyBorder="1" applyAlignment="1">
      <alignment wrapText="1"/>
    </xf>
    <xf numFmtId="37" fontId="0" fillId="0" borderId="0" xfId="0" applyNumberFormat="1"/>
    <xf numFmtId="180" fontId="0" fillId="0" borderId="0" xfId="40" applyNumberFormat="1" applyFont="1"/>
    <xf numFmtId="0" fontId="15" fillId="0" borderId="0" xfId="0" applyFont="1" applyAlignment="1">
      <alignment wrapText="1"/>
    </xf>
    <xf numFmtId="0" fontId="15" fillId="0" borderId="0" xfId="0" applyFont="1"/>
    <xf numFmtId="172" fontId="3" fillId="19" borderId="9" xfId="30" quotePrefix="1" applyNumberFormat="1" applyFill="1" applyBorder="1" applyAlignment="1"/>
    <xf numFmtId="0" fontId="3" fillId="19" borderId="10" xfId="30" quotePrefix="1" applyNumberFormat="1" applyFill="1" applyBorder="1" applyAlignment="1"/>
    <xf numFmtId="37" fontId="2" fillId="19" borderId="2" xfId="2" applyNumberFormat="1" applyFill="1">
      <alignment horizontal="right" vertical="center"/>
    </xf>
    <xf numFmtId="39" fontId="2" fillId="19" borderId="2" xfId="2" applyNumberFormat="1" applyFill="1">
      <alignment horizontal="right" vertical="center"/>
    </xf>
    <xf numFmtId="166" fontId="2" fillId="19" borderId="2" xfId="2" applyNumberFormat="1" applyFill="1">
      <alignment horizontal="right" vertical="center"/>
    </xf>
    <xf numFmtId="37" fontId="2" fillId="19" borderId="7" xfId="2" applyNumberFormat="1" applyFill="1" applyBorder="1">
      <alignment horizontal="right" vertical="center"/>
    </xf>
    <xf numFmtId="37" fontId="0" fillId="19" borderId="0" xfId="0" applyNumberFormat="1" applyFill="1"/>
    <xf numFmtId="0" fontId="15" fillId="19" borderId="0" xfId="0" applyFont="1" applyFill="1" applyAlignment="1">
      <alignment wrapText="1"/>
    </xf>
    <xf numFmtId="0" fontId="0" fillId="19" borderId="0" xfId="0" applyFill="1"/>
    <xf numFmtId="180" fontId="0" fillId="19" borderId="0" xfId="0" applyNumberFormat="1" applyFill="1"/>
    <xf numFmtId="180" fontId="16" fillId="0" borderId="0" xfId="0" applyNumberFormat="1" applyFont="1"/>
    <xf numFmtId="3" fontId="16" fillId="0" borderId="0" xfId="0" applyNumberFormat="1" applyFont="1"/>
  </cellXfs>
  <cellStyles count="41">
    <cellStyle name="Normaali" xfId="0" builtinId="0"/>
    <cellStyle name="Pilkku" xfId="40" builtinId="3"/>
    <cellStyle name="SAPBorder" xfId="20" xr:uid="{00000000-0005-0000-0000-000002000000}"/>
    <cellStyle name="SAPDataCell" xfId="2" xr:uid="{00000000-0005-0000-0000-000003000000}"/>
    <cellStyle name="SAPDataRemoved" xfId="21" xr:uid="{00000000-0005-0000-0000-000004000000}"/>
    <cellStyle name="SAPDataTotalCell" xfId="3" xr:uid="{00000000-0005-0000-0000-000005000000}"/>
    <cellStyle name="SAPDimensionCell" xfId="1" xr:uid="{00000000-0005-0000-0000-000006000000}"/>
    <cellStyle name="SAPEditableDataCell" xfId="5" xr:uid="{00000000-0005-0000-0000-000007000000}"/>
    <cellStyle name="SAPEditableDataTotalCell" xfId="8" xr:uid="{00000000-0005-0000-0000-000008000000}"/>
    <cellStyle name="SAPEmphasized" xfId="31" xr:uid="{00000000-0005-0000-0000-000009000000}"/>
    <cellStyle name="SAPEmphasizedEditableDataCell" xfId="33" xr:uid="{00000000-0005-0000-0000-00000A000000}"/>
    <cellStyle name="SAPEmphasizedEditableDataTotalCell" xfId="34" xr:uid="{00000000-0005-0000-0000-00000B000000}"/>
    <cellStyle name="SAPEmphasizedLockedDataCell" xfId="37" xr:uid="{00000000-0005-0000-0000-00000C000000}"/>
    <cellStyle name="SAPEmphasizedLockedDataTotalCell" xfId="38" xr:uid="{00000000-0005-0000-0000-00000D000000}"/>
    <cellStyle name="SAPEmphasizedReadonlyDataCell" xfId="35" xr:uid="{00000000-0005-0000-0000-00000E000000}"/>
    <cellStyle name="SAPEmphasizedReadonlyDataTotalCell" xfId="36" xr:uid="{00000000-0005-0000-0000-00000F000000}"/>
    <cellStyle name="SAPEmphasizedTotal" xfId="32" xr:uid="{00000000-0005-0000-0000-000010000000}"/>
    <cellStyle name="SAPError" xfId="22" xr:uid="{00000000-0005-0000-0000-000011000000}"/>
    <cellStyle name="SAPExceptionLevel1" xfId="11" xr:uid="{00000000-0005-0000-0000-000012000000}"/>
    <cellStyle name="SAPExceptionLevel2" xfId="12" xr:uid="{00000000-0005-0000-0000-000013000000}"/>
    <cellStyle name="SAPExceptionLevel3" xfId="13" xr:uid="{00000000-0005-0000-0000-000014000000}"/>
    <cellStyle name="SAPExceptionLevel4" xfId="14" xr:uid="{00000000-0005-0000-0000-000015000000}"/>
    <cellStyle name="SAPExceptionLevel5" xfId="15" xr:uid="{00000000-0005-0000-0000-000016000000}"/>
    <cellStyle name="SAPExceptionLevel6" xfId="16" xr:uid="{00000000-0005-0000-0000-000017000000}"/>
    <cellStyle name="SAPExceptionLevel7" xfId="17" xr:uid="{00000000-0005-0000-0000-000018000000}"/>
    <cellStyle name="SAPExceptionLevel8" xfId="18" xr:uid="{00000000-0005-0000-0000-000019000000}"/>
    <cellStyle name="SAPExceptionLevel9" xfId="19" xr:uid="{00000000-0005-0000-0000-00001A000000}"/>
    <cellStyle name="SAPFormula" xfId="39" xr:uid="{00000000-0005-0000-0000-00001B000000}"/>
    <cellStyle name="SAPGroupingFillCell" xfId="4" xr:uid="{00000000-0005-0000-0000-00001C000000}"/>
    <cellStyle name="SAPHierarchyCell0" xfId="26" xr:uid="{00000000-0005-0000-0000-00001D000000}"/>
    <cellStyle name="SAPHierarchyCell1" xfId="27" xr:uid="{00000000-0005-0000-0000-00001E000000}"/>
    <cellStyle name="SAPHierarchyCell2" xfId="28" xr:uid="{00000000-0005-0000-0000-00001F000000}"/>
    <cellStyle name="SAPHierarchyCell3" xfId="29" xr:uid="{00000000-0005-0000-0000-000020000000}"/>
    <cellStyle name="SAPHierarchyCell4" xfId="30" xr:uid="{00000000-0005-0000-0000-000021000000}"/>
    <cellStyle name="SAPLockedDataCell" xfId="7" xr:uid="{00000000-0005-0000-0000-000022000000}"/>
    <cellStyle name="SAPLockedDataTotalCell" xfId="10" xr:uid="{00000000-0005-0000-0000-000023000000}"/>
    <cellStyle name="SAPMemberCell" xfId="24" xr:uid="{00000000-0005-0000-0000-000024000000}"/>
    <cellStyle name="SAPMemberTotalCell" xfId="25" xr:uid="{00000000-0005-0000-0000-000025000000}"/>
    <cellStyle name="SAPMessageText" xfId="23" xr:uid="{00000000-0005-0000-0000-000026000000}"/>
    <cellStyle name="SAPReadonlyDataCell" xfId="6" xr:uid="{00000000-0005-0000-0000-000027000000}"/>
    <cellStyle name="SAPReadonlyDataTotalCell" xfId="9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77"/>
  <sheetViews>
    <sheetView tabSelected="1" zoomScaleNormal="100" workbookViewId="0">
      <pane ySplit="1" topLeftCell="A26" activePane="bottomLeft" state="frozen"/>
      <selection pane="bottomLeft" activeCell="N12" sqref="N12"/>
    </sheetView>
  </sheetViews>
  <sheetFormatPr defaultRowHeight="15" x14ac:dyDescent="0.25"/>
  <cols>
    <col min="1" max="1" width="23.5703125" bestFit="1" customWidth="1"/>
    <col min="2" max="2" width="34.85546875" bestFit="1" customWidth="1"/>
    <col min="3" max="3" width="14" bestFit="1" customWidth="1"/>
    <col min="4" max="4" width="14.140625" bestFit="1" customWidth="1"/>
    <col min="5" max="5" width="13.140625" bestFit="1" customWidth="1"/>
    <col min="6" max="7" width="14.7109375" bestFit="1" customWidth="1"/>
    <col min="8" max="8" width="10.42578125" bestFit="1" customWidth="1"/>
    <col min="9" max="9" width="10" bestFit="1" customWidth="1"/>
    <col min="10" max="10" width="10.42578125" bestFit="1" customWidth="1"/>
    <col min="11" max="11" width="11.28515625" bestFit="1" customWidth="1"/>
    <col min="12" max="12" width="13.85546875" bestFit="1" customWidth="1"/>
    <col min="13" max="13" width="18.5703125" bestFit="1" customWidth="1"/>
    <col min="14" max="14" width="32" customWidth="1"/>
    <col min="15" max="15" width="18.5703125" bestFit="1" customWidth="1"/>
    <col min="16" max="16" width="12.140625" bestFit="1" customWidth="1"/>
    <col min="17" max="17" width="13.42578125" bestFit="1" customWidth="1"/>
    <col min="18" max="20" width="18.140625" bestFit="1" customWidth="1"/>
    <col min="21" max="21" width="23.7109375" bestFit="1" customWidth="1"/>
    <col min="22" max="22" width="18.7109375" bestFit="1" customWidth="1"/>
    <col min="23" max="23" width="15.28515625" bestFit="1" customWidth="1"/>
    <col min="24" max="24" width="14.5703125" bestFit="1" customWidth="1"/>
    <col min="25" max="25" width="13.28515625" bestFit="1" customWidth="1"/>
    <col min="26" max="26" width="23.28515625" bestFit="1" customWidth="1"/>
    <col min="27" max="29" width="18.5703125" bestFit="1" customWidth="1"/>
    <col min="30" max="32" width="18.140625" bestFit="1" customWidth="1"/>
    <col min="33" max="33" width="27.85546875" bestFit="1" customWidth="1"/>
    <col min="34" max="34" width="18.7109375" bestFit="1" customWidth="1"/>
    <col min="35" max="35" width="15.28515625" bestFit="1" customWidth="1"/>
    <col min="36" max="36" width="14.5703125" bestFit="1" customWidth="1"/>
    <col min="37" max="37" width="13.28515625" bestFit="1" customWidth="1"/>
    <col min="38" max="38" width="22.7109375" bestFit="1" customWidth="1"/>
    <col min="39" max="41" width="18.140625" bestFit="1" customWidth="1"/>
  </cols>
  <sheetData>
    <row r="1" spans="1:15" ht="43.5" x14ac:dyDescent="0.25">
      <c r="A1" s="3" t="s">
        <v>0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36" t="s">
        <v>11</v>
      </c>
      <c r="N1" s="36" t="s">
        <v>12</v>
      </c>
      <c r="O1" s="36" t="s">
        <v>13</v>
      </c>
    </row>
    <row r="2" spans="1:15" x14ac:dyDescent="0.25">
      <c r="A2" s="3" t="s">
        <v>14</v>
      </c>
      <c r="B2" s="3" t="s">
        <v>0</v>
      </c>
      <c r="C2" s="7" t="s">
        <v>15</v>
      </c>
      <c r="D2" s="7" t="s">
        <v>15</v>
      </c>
      <c r="E2" s="7" t="s">
        <v>15</v>
      </c>
      <c r="F2" s="7" t="s">
        <v>15</v>
      </c>
      <c r="G2" s="7" t="s">
        <v>16</v>
      </c>
      <c r="H2" s="7" t="s">
        <v>15</v>
      </c>
      <c r="I2" s="7" t="s">
        <v>15</v>
      </c>
      <c r="J2" s="7" t="s">
        <v>15</v>
      </c>
      <c r="K2" s="7" t="s">
        <v>15</v>
      </c>
      <c r="L2" s="7" t="s">
        <v>15</v>
      </c>
      <c r="M2" s="52">
        <v>12175705</v>
      </c>
      <c r="N2" s="39" t="s">
        <v>984</v>
      </c>
      <c r="O2" s="51">
        <f>O8+O69+O125+O137+O338+O370</f>
        <v>12175705.1</v>
      </c>
    </row>
    <row r="3" spans="1:15" x14ac:dyDescent="0.25">
      <c r="A3" s="17" t="s">
        <v>17</v>
      </c>
      <c r="B3" s="16"/>
      <c r="C3" s="10">
        <v>-585558068</v>
      </c>
      <c r="D3" s="11">
        <v>-122098577.33</v>
      </c>
      <c r="E3" s="11">
        <v>-42898780.619999997</v>
      </c>
      <c r="F3" s="10">
        <v>-394079139.44</v>
      </c>
      <c r="G3" s="12">
        <v>67.299754025419702</v>
      </c>
      <c r="H3" s="10">
        <v>-52080000</v>
      </c>
      <c r="I3" s="10">
        <v>2201000.64</v>
      </c>
      <c r="J3" s="10">
        <v>-11236811</v>
      </c>
      <c r="K3" s="10">
        <v>-61115810.359999999</v>
      </c>
      <c r="L3" s="14">
        <v>18217029.739999998</v>
      </c>
      <c r="N3" s="39"/>
    </row>
    <row r="4" spans="1:15" x14ac:dyDescent="0.25">
      <c r="A4" s="18" t="s">
        <v>18</v>
      </c>
      <c r="B4" s="6" t="s">
        <v>19</v>
      </c>
      <c r="C4" s="2">
        <v>-504374961</v>
      </c>
      <c r="D4" s="1">
        <v>-95093592.599999994</v>
      </c>
      <c r="E4" s="1">
        <v>-42898780.619999997</v>
      </c>
      <c r="F4" s="2">
        <v>-340624659.67000002</v>
      </c>
      <c r="G4" s="8">
        <v>67.5340145741295</v>
      </c>
      <c r="H4" s="2">
        <v>-52080000</v>
      </c>
      <c r="I4" s="2">
        <v>2201000.64</v>
      </c>
      <c r="J4" s="2">
        <v>-11236811</v>
      </c>
      <c r="K4" s="2">
        <v>-61115810.359999999</v>
      </c>
      <c r="L4" s="9">
        <v>18217029.739999998</v>
      </c>
      <c r="N4" s="39"/>
    </row>
    <row r="5" spans="1:15" x14ac:dyDescent="0.25">
      <c r="A5" s="20" t="s">
        <v>20</v>
      </c>
      <c r="B5" s="19" t="s">
        <v>21</v>
      </c>
      <c r="C5" s="2">
        <v>-504374961</v>
      </c>
      <c r="D5" s="1">
        <v>-95093592.599999994</v>
      </c>
      <c r="E5" s="1">
        <v>-42898780.619999997</v>
      </c>
      <c r="F5" s="2">
        <v>-340624659.67000002</v>
      </c>
      <c r="G5" s="8">
        <v>67.5340145741295</v>
      </c>
      <c r="H5" s="2">
        <v>-52080000</v>
      </c>
      <c r="I5" s="2">
        <v>2201000.64</v>
      </c>
      <c r="J5" s="2">
        <v>-11236811</v>
      </c>
      <c r="K5" s="2">
        <v>-61115810.359999999</v>
      </c>
      <c r="L5" s="9">
        <v>18217029.739999998</v>
      </c>
      <c r="N5" s="39"/>
    </row>
    <row r="6" spans="1:15" x14ac:dyDescent="0.25">
      <c r="A6" s="24" t="s">
        <v>22</v>
      </c>
      <c r="B6" s="21" t="s">
        <v>23</v>
      </c>
      <c r="C6" s="2">
        <v>-504374961</v>
      </c>
      <c r="D6" s="1">
        <v>-95093592.599999994</v>
      </c>
      <c r="E6" s="1">
        <v>-42898780.619999997</v>
      </c>
      <c r="F6" s="2">
        <v>-340624659.67000002</v>
      </c>
      <c r="G6" s="8">
        <v>67.5340145741295</v>
      </c>
      <c r="H6" s="2">
        <v>-52080000</v>
      </c>
      <c r="I6" s="2">
        <v>2201000.64</v>
      </c>
      <c r="J6" s="2">
        <v>-11236811</v>
      </c>
      <c r="K6" s="2">
        <v>-61115810.359999999</v>
      </c>
      <c r="L6" s="9">
        <v>18217029.739999998</v>
      </c>
      <c r="N6" s="39"/>
    </row>
    <row r="7" spans="1:15" x14ac:dyDescent="0.25">
      <c r="A7" s="26" t="s">
        <v>24</v>
      </c>
      <c r="B7" s="25" t="s">
        <v>25</v>
      </c>
      <c r="C7" s="2">
        <v>-504374961</v>
      </c>
      <c r="D7" s="1">
        <v>-95093592.599999994</v>
      </c>
      <c r="E7" s="1">
        <v>-42898780.619999997</v>
      </c>
      <c r="F7" s="2">
        <v>-340624659.67000002</v>
      </c>
      <c r="G7" s="8">
        <v>67.5340145741295</v>
      </c>
      <c r="H7" s="2">
        <v>-52080000</v>
      </c>
      <c r="I7" s="2">
        <v>2201000.64</v>
      </c>
      <c r="J7" s="2">
        <v>-11236811</v>
      </c>
      <c r="K7" s="2">
        <v>-61115810.359999999</v>
      </c>
      <c r="L7" s="9">
        <v>18217029.739999998</v>
      </c>
      <c r="N7" s="39"/>
    </row>
    <row r="8" spans="1:15" s="49" customFormat="1" x14ac:dyDescent="0.25">
      <c r="A8" s="41" t="s">
        <v>26</v>
      </c>
      <c r="B8" s="42" t="s">
        <v>27</v>
      </c>
      <c r="C8" s="43">
        <v>-214682950</v>
      </c>
      <c r="D8" s="44">
        <v>-29504146.739999998</v>
      </c>
      <c r="E8" s="44">
        <v>-18982262.469999999</v>
      </c>
      <c r="F8" s="43">
        <v>-149568402.44</v>
      </c>
      <c r="G8" s="45">
        <v>69.669436925475395</v>
      </c>
      <c r="H8" s="43">
        <v>-19092000</v>
      </c>
      <c r="I8" s="43">
        <v>500000.16</v>
      </c>
      <c r="J8" s="43">
        <v>-6057993.96</v>
      </c>
      <c r="K8" s="43">
        <v>-24649993.800000001</v>
      </c>
      <c r="L8" s="46">
        <v>5667731.3300000001</v>
      </c>
      <c r="N8" s="48"/>
      <c r="O8" s="47">
        <f>M13+M24+M26+M35+M40+M41+M52+M56+M57</f>
        <v>4165705.1</v>
      </c>
    </row>
    <row r="9" spans="1:15" x14ac:dyDescent="0.25">
      <c r="A9" s="29" t="s">
        <v>28</v>
      </c>
      <c r="B9" s="27" t="s">
        <v>29</v>
      </c>
      <c r="C9" s="2">
        <v>-153882950</v>
      </c>
      <c r="D9" s="1">
        <v>-29501174.809999999</v>
      </c>
      <c r="E9" s="1">
        <v>-18974572.710000001</v>
      </c>
      <c r="F9" s="2">
        <v>-88883354.329999998</v>
      </c>
      <c r="G9" s="8">
        <v>57.760365479086502</v>
      </c>
      <c r="H9" s="2">
        <v>-18692000</v>
      </c>
      <c r="I9" s="2">
        <v>500000.16</v>
      </c>
      <c r="J9" s="2">
        <v>-6057993.96</v>
      </c>
      <c r="K9" s="2">
        <v>-24249993.800000001</v>
      </c>
      <c r="L9" s="9">
        <v>5275421.09</v>
      </c>
      <c r="N9" s="39"/>
    </row>
    <row r="10" spans="1:15" x14ac:dyDescent="0.25">
      <c r="A10" s="30" t="s">
        <v>30</v>
      </c>
      <c r="B10" s="27" t="s">
        <v>31</v>
      </c>
      <c r="C10" s="2">
        <v>-27800000</v>
      </c>
      <c r="D10" s="1">
        <v>-16416843.810000001</v>
      </c>
      <c r="E10" s="1">
        <v>-4960818.51</v>
      </c>
      <c r="F10" s="2">
        <v>-5176383.4800000004</v>
      </c>
      <c r="G10" s="8">
        <v>18.620084460431698</v>
      </c>
      <c r="H10" s="2">
        <v>-2800000</v>
      </c>
      <c r="I10" s="2">
        <v>-1200000</v>
      </c>
      <c r="J10" s="2">
        <v>-1299999.96</v>
      </c>
      <c r="K10" s="2">
        <v>-5299999.96</v>
      </c>
      <c r="L10" s="9">
        <v>339181.45</v>
      </c>
      <c r="N10" s="39"/>
    </row>
    <row r="11" spans="1:15" x14ac:dyDescent="0.25">
      <c r="A11" s="31" t="s">
        <v>32</v>
      </c>
      <c r="B11" s="27" t="s">
        <v>33</v>
      </c>
      <c r="C11" s="2">
        <v>-3500000</v>
      </c>
      <c r="D11" s="1"/>
      <c r="E11" s="1"/>
      <c r="F11" s="2">
        <v>-3500000</v>
      </c>
      <c r="G11" s="8">
        <v>100</v>
      </c>
      <c r="H11" s="2"/>
      <c r="I11" s="2"/>
      <c r="J11" s="2"/>
      <c r="K11" s="2"/>
      <c r="L11" s="9"/>
      <c r="N11" s="39"/>
    </row>
    <row r="12" spans="1:15" x14ac:dyDescent="0.25">
      <c r="A12" s="31" t="s">
        <v>34</v>
      </c>
      <c r="B12" s="27" t="s">
        <v>35</v>
      </c>
      <c r="C12" s="2">
        <v>-2700000</v>
      </c>
      <c r="D12" s="1">
        <v>-668.68</v>
      </c>
      <c r="E12" s="1">
        <v>-64483.25</v>
      </c>
      <c r="F12" s="2">
        <v>-2628948.0699999998</v>
      </c>
      <c r="G12" s="8">
        <v>97.368447037037001</v>
      </c>
      <c r="H12" s="2"/>
      <c r="I12" s="2"/>
      <c r="J12" s="2"/>
      <c r="K12" s="2"/>
      <c r="L12" s="9">
        <v>-64483.25</v>
      </c>
      <c r="N12" s="39"/>
    </row>
    <row r="13" spans="1:15" ht="26.25" x14ac:dyDescent="0.25">
      <c r="A13" s="31" t="s">
        <v>36</v>
      </c>
      <c r="B13" s="27" t="s">
        <v>37</v>
      </c>
      <c r="C13" s="2">
        <v>-21600000</v>
      </c>
      <c r="D13" s="1">
        <v>-16416175.130000001</v>
      </c>
      <c r="E13" s="1">
        <v>-4896335.26</v>
      </c>
      <c r="F13" s="2">
        <v>952564.59</v>
      </c>
      <c r="G13" s="8">
        <v>-4.4100212499999998</v>
      </c>
      <c r="H13" s="2">
        <v>-2800000</v>
      </c>
      <c r="I13" s="2">
        <v>-1200000</v>
      </c>
      <c r="J13" s="2">
        <v>-1299999.96</v>
      </c>
      <c r="K13" s="2">
        <v>-5299999.96</v>
      </c>
      <c r="L13" s="9">
        <v>403664.7</v>
      </c>
      <c r="M13" s="37">
        <v>400000</v>
      </c>
      <c r="N13" s="39" t="s">
        <v>38</v>
      </c>
    </row>
    <row r="14" spans="1:15" x14ac:dyDescent="0.25">
      <c r="A14" s="30" t="s">
        <v>39</v>
      </c>
      <c r="B14" s="27" t="s">
        <v>40</v>
      </c>
      <c r="C14" s="2">
        <v>-31100000</v>
      </c>
      <c r="D14" s="1">
        <v>-10895075.949999999</v>
      </c>
      <c r="E14" s="1">
        <v>-11472029.560000001</v>
      </c>
      <c r="F14" s="2">
        <v>-822772.5</v>
      </c>
      <c r="G14" s="8">
        <v>2.6455707395498398</v>
      </c>
      <c r="H14" s="2">
        <v>-8182000</v>
      </c>
      <c r="I14" s="2"/>
      <c r="J14" s="2">
        <v>-2866994</v>
      </c>
      <c r="K14" s="2">
        <v>-11048994</v>
      </c>
      <c r="L14" s="9">
        <v>-423035.56</v>
      </c>
      <c r="M14" s="37"/>
      <c r="N14" s="39"/>
    </row>
    <row r="15" spans="1:15" x14ac:dyDescent="0.25">
      <c r="A15" s="31" t="s">
        <v>41</v>
      </c>
      <c r="B15" s="27" t="s">
        <v>42</v>
      </c>
      <c r="C15" s="2">
        <v>-31100000</v>
      </c>
      <c r="D15" s="1">
        <v>-10895075.949999999</v>
      </c>
      <c r="E15" s="1">
        <v>-11472029.560000001</v>
      </c>
      <c r="F15" s="2">
        <v>-822772.5</v>
      </c>
      <c r="G15" s="8">
        <v>2.6455707395498398</v>
      </c>
      <c r="H15" s="2">
        <v>-8182000</v>
      </c>
      <c r="I15" s="2"/>
      <c r="J15" s="2">
        <v>-2866994</v>
      </c>
      <c r="K15" s="2">
        <v>-11048994</v>
      </c>
      <c r="L15" s="9">
        <v>-423035.56</v>
      </c>
      <c r="M15" s="37"/>
      <c r="N15" s="39"/>
    </row>
    <row r="16" spans="1:15" x14ac:dyDescent="0.25">
      <c r="A16" s="30" t="s">
        <v>43</v>
      </c>
      <c r="B16" s="27" t="s">
        <v>44</v>
      </c>
      <c r="C16" s="2">
        <v>-45510950</v>
      </c>
      <c r="D16" s="1">
        <v>-18567.46</v>
      </c>
      <c r="E16" s="1">
        <v>-122185.42</v>
      </c>
      <c r="F16" s="2">
        <v>-45364198.119999997</v>
      </c>
      <c r="G16" s="8">
        <v>99.677545997172103</v>
      </c>
      <c r="H16" s="2">
        <v>-3800000</v>
      </c>
      <c r="I16" s="2">
        <v>1700000.04</v>
      </c>
      <c r="J16" s="2">
        <v>0</v>
      </c>
      <c r="K16" s="2">
        <v>-2099999.96</v>
      </c>
      <c r="L16" s="9">
        <v>1977814.54</v>
      </c>
      <c r="M16" s="37"/>
      <c r="N16" s="39"/>
    </row>
    <row r="17" spans="1:14" x14ac:dyDescent="0.25">
      <c r="A17" s="31" t="s">
        <v>45</v>
      </c>
      <c r="B17" s="27" t="s">
        <v>46</v>
      </c>
      <c r="C17" s="2">
        <v>-60950</v>
      </c>
      <c r="D17" s="1"/>
      <c r="E17" s="1">
        <v>-88532.26</v>
      </c>
      <c r="F17" s="2">
        <v>33581.26</v>
      </c>
      <c r="G17" s="8">
        <v>-55.096406890894201</v>
      </c>
      <c r="H17" s="2"/>
      <c r="I17" s="2">
        <v>-60950.04</v>
      </c>
      <c r="J17" s="2">
        <v>0</v>
      </c>
      <c r="K17" s="2">
        <v>-60950.04</v>
      </c>
      <c r="L17" s="9">
        <v>-27582.22</v>
      </c>
      <c r="M17" s="37"/>
      <c r="N17" s="39"/>
    </row>
    <row r="18" spans="1:14" x14ac:dyDescent="0.25">
      <c r="A18" s="31" t="s">
        <v>47</v>
      </c>
      <c r="B18" s="27" t="s">
        <v>48</v>
      </c>
      <c r="C18" s="2">
        <v>-1900000</v>
      </c>
      <c r="D18" s="1"/>
      <c r="E18" s="1"/>
      <c r="F18" s="2">
        <v>-1900000</v>
      </c>
      <c r="G18" s="8">
        <v>100</v>
      </c>
      <c r="H18" s="2"/>
      <c r="I18" s="2"/>
      <c r="J18" s="2"/>
      <c r="K18" s="2"/>
      <c r="L18" s="9"/>
      <c r="M18" s="37"/>
      <c r="N18" s="39"/>
    </row>
    <row r="19" spans="1:14" x14ac:dyDescent="0.25">
      <c r="A19" s="31" t="s">
        <v>49</v>
      </c>
      <c r="B19" s="27" t="s">
        <v>50</v>
      </c>
      <c r="C19" s="2">
        <v>-3800000</v>
      </c>
      <c r="D19" s="1"/>
      <c r="E19" s="1">
        <v>-18976.45</v>
      </c>
      <c r="F19" s="2">
        <v>-3781023.55</v>
      </c>
      <c r="G19" s="8">
        <v>99.500619736842097</v>
      </c>
      <c r="H19" s="2">
        <v>-600000</v>
      </c>
      <c r="I19" s="2">
        <v>399999.96</v>
      </c>
      <c r="J19" s="2"/>
      <c r="K19" s="2">
        <v>-200000.04</v>
      </c>
      <c r="L19" s="9">
        <v>181023.59</v>
      </c>
      <c r="M19" s="37"/>
      <c r="N19" s="39"/>
    </row>
    <row r="20" spans="1:14" x14ac:dyDescent="0.25">
      <c r="A20" s="31" t="s">
        <v>51</v>
      </c>
      <c r="B20" s="27" t="s">
        <v>52</v>
      </c>
      <c r="C20" s="2">
        <v>-2800000</v>
      </c>
      <c r="D20" s="1">
        <v>-1166.71</v>
      </c>
      <c r="E20" s="1">
        <v>-13994.91</v>
      </c>
      <c r="F20" s="2">
        <v>-2784838.38</v>
      </c>
      <c r="G20" s="8">
        <v>99.458513571428597</v>
      </c>
      <c r="H20" s="2">
        <v>-1650000</v>
      </c>
      <c r="I20" s="2">
        <v>1160950.08</v>
      </c>
      <c r="J20" s="2"/>
      <c r="K20" s="2">
        <v>-489049.92</v>
      </c>
      <c r="L20" s="9">
        <v>475055.01</v>
      </c>
      <c r="M20" s="37"/>
      <c r="N20" s="39"/>
    </row>
    <row r="21" spans="1:14" x14ac:dyDescent="0.25">
      <c r="A21" s="31" t="s">
        <v>53</v>
      </c>
      <c r="B21" s="27" t="s">
        <v>54</v>
      </c>
      <c r="C21" s="2">
        <v>-6000000</v>
      </c>
      <c r="D21" s="1"/>
      <c r="E21" s="1"/>
      <c r="F21" s="2">
        <v>-6000000</v>
      </c>
      <c r="G21" s="8">
        <v>100</v>
      </c>
      <c r="H21" s="2"/>
      <c r="I21" s="2"/>
      <c r="J21" s="2"/>
      <c r="K21" s="2"/>
      <c r="L21" s="9"/>
      <c r="M21" s="37"/>
      <c r="N21" s="39"/>
    </row>
    <row r="22" spans="1:14" x14ac:dyDescent="0.25">
      <c r="A22" s="31" t="s">
        <v>55</v>
      </c>
      <c r="B22" s="27" t="s">
        <v>56</v>
      </c>
      <c r="C22" s="2">
        <v>-300000</v>
      </c>
      <c r="D22" s="1">
        <v>-1161.7</v>
      </c>
      <c r="E22" s="1"/>
      <c r="F22" s="2">
        <v>-298838.3</v>
      </c>
      <c r="G22" s="8">
        <v>99.612766666666701</v>
      </c>
      <c r="H22" s="2">
        <v>-300000</v>
      </c>
      <c r="I22" s="2">
        <v>200000.04</v>
      </c>
      <c r="J22" s="2"/>
      <c r="K22" s="2">
        <v>-99999.96</v>
      </c>
      <c r="L22" s="9">
        <v>99999.96</v>
      </c>
      <c r="M22" s="37"/>
      <c r="N22" s="39"/>
    </row>
    <row r="23" spans="1:14" x14ac:dyDescent="0.25">
      <c r="A23" s="31" t="s">
        <v>57</v>
      </c>
      <c r="B23" s="27" t="s">
        <v>58</v>
      </c>
      <c r="C23" s="2">
        <v>-28000000</v>
      </c>
      <c r="D23" s="1">
        <v>-10622.77</v>
      </c>
      <c r="E23" s="1"/>
      <c r="F23" s="2">
        <v>-27989377.23</v>
      </c>
      <c r="G23" s="8">
        <v>99.962061535714298</v>
      </c>
      <c r="H23" s="2"/>
      <c r="I23" s="2"/>
      <c r="J23" s="2"/>
      <c r="K23" s="2"/>
      <c r="L23" s="9"/>
      <c r="M23" s="37"/>
      <c r="N23" s="39"/>
    </row>
    <row r="24" spans="1:14" ht="26.25" x14ac:dyDescent="0.25">
      <c r="A24" s="31" t="s">
        <v>59</v>
      </c>
      <c r="B24" s="27" t="s">
        <v>60</v>
      </c>
      <c r="C24" s="2">
        <v>-2650000</v>
      </c>
      <c r="D24" s="1">
        <v>-5616.28</v>
      </c>
      <c r="E24" s="1">
        <v>-681.8</v>
      </c>
      <c r="F24" s="2">
        <v>-2643701.92</v>
      </c>
      <c r="G24" s="8">
        <v>99.762336603773605</v>
      </c>
      <c r="H24" s="2">
        <v>-1250000</v>
      </c>
      <c r="I24" s="2"/>
      <c r="J24" s="2"/>
      <c r="K24" s="2">
        <v>-1250000</v>
      </c>
      <c r="L24" s="9">
        <v>1249318.2</v>
      </c>
      <c r="M24" s="37">
        <v>400000</v>
      </c>
      <c r="N24" s="39" t="s">
        <v>61</v>
      </c>
    </row>
    <row r="25" spans="1:14" x14ac:dyDescent="0.25">
      <c r="A25" s="30" t="s">
        <v>62</v>
      </c>
      <c r="B25" s="27" t="s">
        <v>63</v>
      </c>
      <c r="C25" s="2">
        <v>-48972000</v>
      </c>
      <c r="D25" s="1">
        <v>-2170687.59</v>
      </c>
      <c r="E25" s="1">
        <v>-2419539.2200000002</v>
      </c>
      <c r="F25" s="2">
        <v>-37020000.229999997</v>
      </c>
      <c r="G25" s="8">
        <v>75.594217573307205</v>
      </c>
      <c r="H25" s="2">
        <v>-3910000</v>
      </c>
      <c r="I25" s="2">
        <v>0.12</v>
      </c>
      <c r="J25" s="2">
        <v>-1891000</v>
      </c>
      <c r="K25" s="2">
        <v>-5800999.8799999999</v>
      </c>
      <c r="L25" s="9">
        <v>3381460.66</v>
      </c>
      <c r="M25" s="37"/>
      <c r="N25" s="39"/>
    </row>
    <row r="26" spans="1:14" ht="39" x14ac:dyDescent="0.25">
      <c r="A26" s="32" t="s">
        <v>64</v>
      </c>
      <c r="B26" s="27" t="s">
        <v>65</v>
      </c>
      <c r="C26" s="2">
        <v>-33750000</v>
      </c>
      <c r="D26" s="1"/>
      <c r="E26" s="1">
        <v>-52294.9</v>
      </c>
      <c r="F26" s="2">
        <v>-26852387.32</v>
      </c>
      <c r="G26" s="8">
        <v>79.562629096296305</v>
      </c>
      <c r="H26" s="2">
        <v>-2500000</v>
      </c>
      <c r="I26" s="2"/>
      <c r="J26" s="2"/>
      <c r="K26" s="2">
        <v>-2500000</v>
      </c>
      <c r="L26" s="9">
        <v>2447705.1</v>
      </c>
      <c r="M26" s="37">
        <f>L26</f>
        <v>2447705.1</v>
      </c>
      <c r="N26" s="39" t="s">
        <v>66</v>
      </c>
    </row>
    <row r="27" spans="1:14" x14ac:dyDescent="0.25">
      <c r="A27" s="33" t="s">
        <v>67</v>
      </c>
      <c r="B27" s="27" t="s">
        <v>68</v>
      </c>
      <c r="C27" s="2"/>
      <c r="D27" s="1"/>
      <c r="E27" s="1"/>
      <c r="F27" s="2">
        <v>278646.5</v>
      </c>
      <c r="G27" s="8" t="s">
        <v>69</v>
      </c>
      <c r="H27" s="2"/>
      <c r="I27" s="2"/>
      <c r="J27" s="2"/>
      <c r="K27" s="2"/>
      <c r="L27" s="9"/>
      <c r="M27" s="37"/>
      <c r="N27" s="39"/>
    </row>
    <row r="28" spans="1:14" x14ac:dyDescent="0.25">
      <c r="A28" s="33" t="s">
        <v>70</v>
      </c>
      <c r="B28" s="27" t="s">
        <v>71</v>
      </c>
      <c r="C28" s="2"/>
      <c r="D28" s="1"/>
      <c r="E28" s="1">
        <v>-51050</v>
      </c>
      <c r="F28" s="2">
        <v>3446501.42</v>
      </c>
      <c r="G28" s="8" t="s">
        <v>69</v>
      </c>
      <c r="H28" s="2"/>
      <c r="I28" s="2"/>
      <c r="J28" s="2"/>
      <c r="K28" s="2"/>
      <c r="L28" s="9">
        <v>-51050</v>
      </c>
      <c r="M28" s="37"/>
      <c r="N28" s="39"/>
    </row>
    <row r="29" spans="1:14" x14ac:dyDescent="0.25">
      <c r="A29" s="33" t="s">
        <v>72</v>
      </c>
      <c r="B29" s="27" t="s">
        <v>73</v>
      </c>
      <c r="C29" s="2"/>
      <c r="D29" s="1"/>
      <c r="E29" s="1"/>
      <c r="F29" s="2">
        <v>1779846.23</v>
      </c>
      <c r="G29" s="8" t="s">
        <v>69</v>
      </c>
      <c r="H29" s="2"/>
      <c r="I29" s="2"/>
      <c r="J29" s="2"/>
      <c r="K29" s="2"/>
      <c r="L29" s="9"/>
      <c r="M29" s="37"/>
      <c r="N29" s="39"/>
    </row>
    <row r="30" spans="1:14" x14ac:dyDescent="0.25">
      <c r="A30" s="33" t="s">
        <v>74</v>
      </c>
      <c r="B30" s="27" t="s">
        <v>75</v>
      </c>
      <c r="C30" s="2"/>
      <c r="D30" s="1"/>
      <c r="E30" s="1"/>
      <c r="F30" s="2">
        <v>693687.11</v>
      </c>
      <c r="G30" s="8" t="s">
        <v>69</v>
      </c>
      <c r="H30" s="2"/>
      <c r="I30" s="2"/>
      <c r="J30" s="2"/>
      <c r="K30" s="2"/>
      <c r="L30" s="9"/>
      <c r="M30" s="37"/>
      <c r="N30" s="39"/>
    </row>
    <row r="31" spans="1:14" x14ac:dyDescent="0.25">
      <c r="A31" s="33" t="s">
        <v>76</v>
      </c>
      <c r="B31" s="27" t="s">
        <v>77</v>
      </c>
      <c r="C31" s="2"/>
      <c r="D31" s="1"/>
      <c r="E31" s="1">
        <v>-1126</v>
      </c>
      <c r="F31" s="2">
        <v>80376.52</v>
      </c>
      <c r="G31" s="8" t="s">
        <v>69</v>
      </c>
      <c r="H31" s="2"/>
      <c r="I31" s="2"/>
      <c r="J31" s="2"/>
      <c r="K31" s="2"/>
      <c r="L31" s="9">
        <v>-1126</v>
      </c>
      <c r="M31" s="37"/>
      <c r="N31" s="39"/>
    </row>
    <row r="32" spans="1:14" x14ac:dyDescent="0.25">
      <c r="A32" s="33" t="s">
        <v>78</v>
      </c>
      <c r="B32" s="27" t="s">
        <v>79</v>
      </c>
      <c r="C32" s="2"/>
      <c r="D32" s="1"/>
      <c r="E32" s="1">
        <v>-118.9</v>
      </c>
      <c r="F32" s="2">
        <v>618554.9</v>
      </c>
      <c r="G32" s="8" t="s">
        <v>69</v>
      </c>
      <c r="H32" s="2"/>
      <c r="I32" s="2"/>
      <c r="J32" s="2"/>
      <c r="K32" s="2"/>
      <c r="L32" s="9">
        <v>-118.9</v>
      </c>
      <c r="M32" s="37"/>
      <c r="N32" s="39"/>
    </row>
    <row r="33" spans="1:14" x14ac:dyDescent="0.25">
      <c r="A33" s="33" t="s">
        <v>80</v>
      </c>
      <c r="B33" s="27" t="s">
        <v>81</v>
      </c>
      <c r="C33" s="2">
        <v>-33750000</v>
      </c>
      <c r="D33" s="1"/>
      <c r="E33" s="1"/>
      <c r="F33" s="2">
        <v>-33750000</v>
      </c>
      <c r="G33" s="8">
        <v>100</v>
      </c>
      <c r="H33" s="2">
        <v>-2500000</v>
      </c>
      <c r="I33" s="2"/>
      <c r="J33" s="2"/>
      <c r="K33" s="2">
        <v>-2500000</v>
      </c>
      <c r="L33" s="9">
        <v>2500000</v>
      </c>
      <c r="M33" s="37"/>
      <c r="N33" s="39"/>
    </row>
    <row r="34" spans="1:14" x14ac:dyDescent="0.25">
      <c r="A34" s="32" t="s">
        <v>82</v>
      </c>
      <c r="B34" s="27" t="s">
        <v>83</v>
      </c>
      <c r="C34" s="2">
        <v>-1000000</v>
      </c>
      <c r="D34" s="1"/>
      <c r="E34" s="1">
        <v>-538607.06000000006</v>
      </c>
      <c r="F34" s="2">
        <v>-425717.94</v>
      </c>
      <c r="G34" s="8">
        <v>42.571793999999997</v>
      </c>
      <c r="H34" s="2">
        <v>-1000000</v>
      </c>
      <c r="I34" s="2"/>
      <c r="J34" s="2"/>
      <c r="K34" s="2">
        <v>-1000000</v>
      </c>
      <c r="L34" s="9">
        <v>461392.94</v>
      </c>
      <c r="M34" s="37"/>
      <c r="N34" s="39"/>
    </row>
    <row r="35" spans="1:14" ht="26.25" x14ac:dyDescent="0.25">
      <c r="A35" s="33" t="s">
        <v>84</v>
      </c>
      <c r="B35" s="27" t="s">
        <v>85</v>
      </c>
      <c r="C35" s="2">
        <v>-1000000</v>
      </c>
      <c r="D35" s="1"/>
      <c r="E35" s="1">
        <v>-538607.06000000006</v>
      </c>
      <c r="F35" s="2">
        <v>-425717.94</v>
      </c>
      <c r="G35" s="8">
        <v>42.571793999999997</v>
      </c>
      <c r="H35" s="2">
        <v>-1000000</v>
      </c>
      <c r="I35" s="2"/>
      <c r="J35" s="2"/>
      <c r="K35" s="2">
        <v>-1000000</v>
      </c>
      <c r="L35" s="9">
        <v>461392.94</v>
      </c>
      <c r="M35" s="37">
        <v>461000</v>
      </c>
      <c r="N35" s="39" t="s">
        <v>86</v>
      </c>
    </row>
    <row r="36" spans="1:14" x14ac:dyDescent="0.25">
      <c r="A36" s="32" t="s">
        <v>87</v>
      </c>
      <c r="B36" s="27" t="s">
        <v>88</v>
      </c>
      <c r="C36" s="2">
        <v>-4306000</v>
      </c>
      <c r="D36" s="1">
        <v>-791522.31</v>
      </c>
      <c r="E36" s="1">
        <v>-487569.42</v>
      </c>
      <c r="F36" s="2">
        <v>-3026908.27</v>
      </c>
      <c r="G36" s="8">
        <v>70.295129354389204</v>
      </c>
      <c r="H36" s="2">
        <v>-260000</v>
      </c>
      <c r="I36" s="2">
        <v>0</v>
      </c>
      <c r="J36" s="2">
        <v>-400000</v>
      </c>
      <c r="K36" s="2">
        <v>-660000</v>
      </c>
      <c r="L36" s="9">
        <v>172430.58</v>
      </c>
      <c r="M36" s="37"/>
      <c r="N36" s="39"/>
    </row>
    <row r="37" spans="1:14" x14ac:dyDescent="0.25">
      <c r="A37" s="33" t="s">
        <v>89</v>
      </c>
      <c r="B37" s="27" t="s">
        <v>90</v>
      </c>
      <c r="C37" s="2"/>
      <c r="D37" s="1">
        <v>-80990.460000000006</v>
      </c>
      <c r="E37" s="1">
        <v>-6215.08</v>
      </c>
      <c r="F37" s="2">
        <v>87205.54</v>
      </c>
      <c r="G37" s="8" t="s">
        <v>69</v>
      </c>
      <c r="H37" s="2"/>
      <c r="I37" s="2"/>
      <c r="J37" s="2"/>
      <c r="K37" s="2"/>
      <c r="L37" s="9">
        <v>-6215.08</v>
      </c>
      <c r="M37" s="37"/>
      <c r="N37" s="39"/>
    </row>
    <row r="38" spans="1:14" x14ac:dyDescent="0.25">
      <c r="A38" s="33" t="s">
        <v>91</v>
      </c>
      <c r="B38" s="27" t="s">
        <v>92</v>
      </c>
      <c r="C38" s="2"/>
      <c r="D38" s="1">
        <v>-79.14</v>
      </c>
      <c r="E38" s="1">
        <v>-2050.5700000000002</v>
      </c>
      <c r="F38" s="2">
        <v>2129.71</v>
      </c>
      <c r="G38" s="8" t="s">
        <v>69</v>
      </c>
      <c r="H38" s="2"/>
      <c r="I38" s="2"/>
      <c r="J38" s="2"/>
      <c r="K38" s="2"/>
      <c r="L38" s="9">
        <v>-2050.5700000000002</v>
      </c>
      <c r="M38" s="37"/>
      <c r="N38" s="39"/>
    </row>
    <row r="39" spans="1:14" x14ac:dyDescent="0.25">
      <c r="A39" s="33" t="s">
        <v>93</v>
      </c>
      <c r="B39" s="27" t="s">
        <v>94</v>
      </c>
      <c r="C39" s="2"/>
      <c r="D39" s="1">
        <v>-1407.93</v>
      </c>
      <c r="E39" s="1">
        <v>-13580.76</v>
      </c>
      <c r="F39" s="2">
        <v>14988.69</v>
      </c>
      <c r="G39" s="8" t="s">
        <v>69</v>
      </c>
      <c r="H39" s="2"/>
      <c r="I39" s="2"/>
      <c r="J39" s="2"/>
      <c r="K39" s="2"/>
      <c r="L39" s="9">
        <v>-13580.76</v>
      </c>
      <c r="M39" s="37"/>
      <c r="N39" s="39"/>
    </row>
    <row r="40" spans="1:14" ht="39" x14ac:dyDescent="0.25">
      <c r="A40" s="33" t="s">
        <v>95</v>
      </c>
      <c r="B40" s="27" t="s">
        <v>96</v>
      </c>
      <c r="C40" s="2">
        <v>-185000</v>
      </c>
      <c r="D40" s="1">
        <v>-3341.45</v>
      </c>
      <c r="E40" s="1">
        <v>-155</v>
      </c>
      <c r="F40" s="2">
        <v>-181503.55</v>
      </c>
      <c r="G40" s="8">
        <v>98.110027027027002</v>
      </c>
      <c r="H40" s="2"/>
      <c r="I40" s="2">
        <v>-105000</v>
      </c>
      <c r="J40" s="2"/>
      <c r="K40" s="2">
        <v>-105000</v>
      </c>
      <c r="L40" s="9">
        <v>104845</v>
      </c>
      <c r="M40" s="37">
        <v>104000</v>
      </c>
      <c r="N40" s="39" t="s">
        <v>97</v>
      </c>
    </row>
    <row r="41" spans="1:14" ht="39" x14ac:dyDescent="0.25">
      <c r="A41" s="33" t="s">
        <v>98</v>
      </c>
      <c r="B41" s="27" t="s">
        <v>99</v>
      </c>
      <c r="C41" s="2">
        <v>-230000</v>
      </c>
      <c r="D41" s="1"/>
      <c r="E41" s="1">
        <v>-713</v>
      </c>
      <c r="F41" s="2">
        <v>-229287</v>
      </c>
      <c r="G41" s="8">
        <v>99.69</v>
      </c>
      <c r="H41" s="2">
        <v>-230000</v>
      </c>
      <c r="I41" s="2">
        <v>75000</v>
      </c>
      <c r="J41" s="2"/>
      <c r="K41" s="2">
        <v>-155000</v>
      </c>
      <c r="L41" s="9">
        <v>154287</v>
      </c>
      <c r="M41" s="37">
        <v>154000</v>
      </c>
      <c r="N41" s="39" t="s">
        <v>97</v>
      </c>
    </row>
    <row r="42" spans="1:14" x14ac:dyDescent="0.25">
      <c r="A42" s="33" t="s">
        <v>100</v>
      </c>
      <c r="B42" s="27" t="s">
        <v>101</v>
      </c>
      <c r="C42" s="2">
        <v>-850000</v>
      </c>
      <c r="D42" s="1">
        <v>-212679.15</v>
      </c>
      <c r="E42" s="1">
        <v>-464855.01</v>
      </c>
      <c r="F42" s="2">
        <v>-172465.84</v>
      </c>
      <c r="G42" s="8">
        <v>20.290098823529402</v>
      </c>
      <c r="H42" s="2"/>
      <c r="I42" s="2"/>
      <c r="J42" s="2">
        <v>-400000</v>
      </c>
      <c r="K42" s="2">
        <v>-400000</v>
      </c>
      <c r="L42" s="9">
        <v>-64855.01</v>
      </c>
      <c r="M42" s="37"/>
      <c r="N42" s="39"/>
    </row>
    <row r="43" spans="1:14" x14ac:dyDescent="0.25">
      <c r="A43" s="33" t="s">
        <v>102</v>
      </c>
      <c r="B43" s="27" t="s">
        <v>103</v>
      </c>
      <c r="C43" s="2">
        <v>-2940000</v>
      </c>
      <c r="D43" s="1"/>
      <c r="E43" s="1"/>
      <c r="F43" s="2">
        <v>-2940000</v>
      </c>
      <c r="G43" s="8">
        <v>100</v>
      </c>
      <c r="H43" s="2">
        <v>-30000</v>
      </c>
      <c r="I43" s="2">
        <v>30000</v>
      </c>
      <c r="J43" s="2"/>
      <c r="K43" s="2">
        <v>0</v>
      </c>
      <c r="L43" s="9">
        <v>0</v>
      </c>
      <c r="M43" s="37"/>
      <c r="N43" s="39"/>
    </row>
    <row r="44" spans="1:14" x14ac:dyDescent="0.25">
      <c r="A44" s="33" t="s">
        <v>104</v>
      </c>
      <c r="B44" s="27" t="s">
        <v>105</v>
      </c>
      <c r="C44" s="2"/>
      <c r="D44" s="1">
        <v>-44324.480000000003</v>
      </c>
      <c r="E44" s="1"/>
      <c r="F44" s="2">
        <v>44324.480000000003</v>
      </c>
      <c r="G44" s="8" t="s">
        <v>69</v>
      </c>
      <c r="H44" s="2"/>
      <c r="I44" s="2"/>
      <c r="J44" s="2"/>
      <c r="K44" s="2"/>
      <c r="L44" s="9"/>
      <c r="M44" s="37"/>
      <c r="N44" s="39"/>
    </row>
    <row r="45" spans="1:14" x14ac:dyDescent="0.25">
      <c r="A45" s="33" t="s">
        <v>106</v>
      </c>
      <c r="B45" s="27" t="s">
        <v>107</v>
      </c>
      <c r="C45" s="2">
        <v>-30000</v>
      </c>
      <c r="D45" s="1">
        <v>-142978.22</v>
      </c>
      <c r="E45" s="1"/>
      <c r="F45" s="2">
        <v>112978.22</v>
      </c>
      <c r="G45" s="8">
        <v>-376.594066666667</v>
      </c>
      <c r="H45" s="2"/>
      <c r="I45" s="2"/>
      <c r="J45" s="2"/>
      <c r="K45" s="2"/>
      <c r="L45" s="9"/>
      <c r="M45" s="37"/>
      <c r="N45" s="39"/>
    </row>
    <row r="46" spans="1:14" x14ac:dyDescent="0.25">
      <c r="A46" s="33" t="s">
        <v>108</v>
      </c>
      <c r="B46" s="27" t="s">
        <v>109</v>
      </c>
      <c r="C46" s="2">
        <v>-71000</v>
      </c>
      <c r="D46" s="1">
        <v>-104805.98</v>
      </c>
      <c r="E46" s="1"/>
      <c r="F46" s="2">
        <v>33805.980000000003</v>
      </c>
      <c r="G46" s="8">
        <v>-47.614056338028199</v>
      </c>
      <c r="H46" s="2"/>
      <c r="I46" s="2"/>
      <c r="J46" s="2"/>
      <c r="K46" s="2"/>
      <c r="L46" s="9"/>
      <c r="M46" s="37"/>
      <c r="N46" s="39"/>
    </row>
    <row r="47" spans="1:14" x14ac:dyDescent="0.25">
      <c r="A47" s="33" t="s">
        <v>110</v>
      </c>
      <c r="B47" s="27" t="s">
        <v>111</v>
      </c>
      <c r="C47" s="2"/>
      <c r="D47" s="1">
        <v>-106726.75</v>
      </c>
      <c r="E47" s="1"/>
      <c r="F47" s="2">
        <v>106726.75</v>
      </c>
      <c r="G47" s="8" t="s">
        <v>69</v>
      </c>
      <c r="H47" s="2"/>
      <c r="I47" s="2"/>
      <c r="J47" s="2"/>
      <c r="K47" s="2"/>
      <c r="L47" s="9"/>
      <c r="M47" s="37"/>
      <c r="N47" s="39"/>
    </row>
    <row r="48" spans="1:14" x14ac:dyDescent="0.25">
      <c r="A48" s="33" t="s">
        <v>112</v>
      </c>
      <c r="B48" s="27" t="s">
        <v>113</v>
      </c>
      <c r="C48" s="2"/>
      <c r="D48" s="1">
        <v>-94188.75</v>
      </c>
      <c r="E48" s="1"/>
      <c r="F48" s="2">
        <v>94188.75</v>
      </c>
      <c r="G48" s="8" t="s">
        <v>69</v>
      </c>
      <c r="H48" s="2"/>
      <c r="I48" s="2"/>
      <c r="J48" s="2"/>
      <c r="K48" s="2"/>
      <c r="L48" s="9"/>
      <c r="M48" s="37"/>
      <c r="N48" s="39"/>
    </row>
    <row r="49" spans="1:14" x14ac:dyDescent="0.25">
      <c r="A49" s="32" t="s">
        <v>114</v>
      </c>
      <c r="B49" s="27" t="s">
        <v>115</v>
      </c>
      <c r="C49" s="2">
        <v>-9916000</v>
      </c>
      <c r="D49" s="1">
        <v>-1379165.28</v>
      </c>
      <c r="E49" s="1">
        <v>-1341067.8400000001</v>
      </c>
      <c r="F49" s="2">
        <v>-6714986.7000000002</v>
      </c>
      <c r="G49" s="8">
        <v>67.7187041145623</v>
      </c>
      <c r="H49" s="2">
        <v>-150000</v>
      </c>
      <c r="I49" s="2">
        <v>0.12</v>
      </c>
      <c r="J49" s="2">
        <v>-1491000</v>
      </c>
      <c r="K49" s="2">
        <v>-1640999.88</v>
      </c>
      <c r="L49" s="9">
        <v>299932.03999999998</v>
      </c>
      <c r="M49" s="37"/>
      <c r="N49" s="39"/>
    </row>
    <row r="50" spans="1:14" x14ac:dyDescent="0.25">
      <c r="A50" s="33" t="s">
        <v>116</v>
      </c>
      <c r="B50" s="27" t="s">
        <v>117</v>
      </c>
      <c r="C50" s="2"/>
      <c r="D50" s="1">
        <v>-5219.3500000000004</v>
      </c>
      <c r="E50" s="1">
        <v>-19854.82</v>
      </c>
      <c r="F50" s="2">
        <v>25074.17</v>
      </c>
      <c r="G50" s="8" t="s">
        <v>69</v>
      </c>
      <c r="H50" s="2"/>
      <c r="I50" s="2"/>
      <c r="J50" s="2"/>
      <c r="K50" s="2"/>
      <c r="L50" s="9">
        <v>-19854.82</v>
      </c>
      <c r="M50" s="37"/>
      <c r="N50" s="39"/>
    </row>
    <row r="51" spans="1:14" x14ac:dyDescent="0.25">
      <c r="A51" s="33" t="s">
        <v>118</v>
      </c>
      <c r="B51" s="27" t="s">
        <v>119</v>
      </c>
      <c r="C51" s="2">
        <v>-40000</v>
      </c>
      <c r="D51" s="1"/>
      <c r="E51" s="1">
        <v>-40000</v>
      </c>
      <c r="F51" s="2">
        <v>47220</v>
      </c>
      <c r="G51" s="8">
        <v>-118.05</v>
      </c>
      <c r="H51" s="2"/>
      <c r="I51" s="2">
        <v>-39999.96</v>
      </c>
      <c r="J51" s="2"/>
      <c r="K51" s="2">
        <v>-39999.96</v>
      </c>
      <c r="L51" s="9">
        <v>-0.04</v>
      </c>
      <c r="M51" s="37"/>
      <c r="N51" s="39"/>
    </row>
    <row r="52" spans="1:14" ht="26.25" x14ac:dyDescent="0.25">
      <c r="A52" s="33" t="s">
        <v>120</v>
      </c>
      <c r="B52" s="27" t="s">
        <v>121</v>
      </c>
      <c r="C52" s="2">
        <v>-25000</v>
      </c>
      <c r="D52" s="1"/>
      <c r="E52" s="1"/>
      <c r="F52" s="2">
        <v>-25000</v>
      </c>
      <c r="G52" s="8">
        <v>100</v>
      </c>
      <c r="H52" s="2"/>
      <c r="I52" s="2">
        <v>-24999.96</v>
      </c>
      <c r="J52" s="2"/>
      <c r="K52" s="2">
        <v>-24999.96</v>
      </c>
      <c r="L52" s="9">
        <v>24999.96</v>
      </c>
      <c r="M52" s="37">
        <v>25000</v>
      </c>
      <c r="N52" s="39" t="s">
        <v>122</v>
      </c>
    </row>
    <row r="53" spans="1:14" x14ac:dyDescent="0.25">
      <c r="A53" s="33" t="s">
        <v>123</v>
      </c>
      <c r="B53" s="27" t="s">
        <v>124</v>
      </c>
      <c r="C53" s="2">
        <v>-5841000</v>
      </c>
      <c r="D53" s="1"/>
      <c r="E53" s="1"/>
      <c r="F53" s="2">
        <v>-5841000</v>
      </c>
      <c r="G53" s="8">
        <v>100</v>
      </c>
      <c r="H53" s="2">
        <v>-150000</v>
      </c>
      <c r="I53" s="2">
        <v>150000</v>
      </c>
      <c r="J53" s="2"/>
      <c r="K53" s="2">
        <v>0</v>
      </c>
      <c r="L53" s="9">
        <v>0</v>
      </c>
      <c r="M53" s="37"/>
      <c r="N53" s="39"/>
    </row>
    <row r="54" spans="1:14" x14ac:dyDescent="0.25">
      <c r="A54" s="33" t="s">
        <v>125</v>
      </c>
      <c r="B54" s="27" t="s">
        <v>126</v>
      </c>
      <c r="C54" s="2">
        <v>-400000</v>
      </c>
      <c r="D54" s="1">
        <v>-53542.17</v>
      </c>
      <c r="E54" s="1">
        <v>-437860.1</v>
      </c>
      <c r="F54" s="2">
        <v>91402.27</v>
      </c>
      <c r="G54" s="8">
        <v>-22.8505675</v>
      </c>
      <c r="H54" s="2"/>
      <c r="I54" s="2"/>
      <c r="J54" s="2">
        <v>-400000</v>
      </c>
      <c r="K54" s="2">
        <v>-400000</v>
      </c>
      <c r="L54" s="9">
        <v>-37860.1</v>
      </c>
      <c r="M54" s="37"/>
      <c r="N54" s="39"/>
    </row>
    <row r="55" spans="1:14" x14ac:dyDescent="0.25">
      <c r="A55" s="33" t="s">
        <v>127</v>
      </c>
      <c r="B55" s="27" t="s">
        <v>128</v>
      </c>
      <c r="C55" s="2">
        <v>-195000</v>
      </c>
      <c r="D55" s="1">
        <v>-17387.650000000001</v>
      </c>
      <c r="E55" s="1">
        <v>-37175.550000000003</v>
      </c>
      <c r="F55" s="2">
        <v>-140436.79999999999</v>
      </c>
      <c r="G55" s="8">
        <v>72.018871794871799</v>
      </c>
      <c r="H55" s="2"/>
      <c r="I55" s="2"/>
      <c r="J55" s="2">
        <v>-195000</v>
      </c>
      <c r="K55" s="2">
        <v>-195000</v>
      </c>
      <c r="L55" s="9">
        <v>157824.45000000001</v>
      </c>
      <c r="M55" s="37"/>
      <c r="N55" s="39"/>
    </row>
    <row r="56" spans="1:14" ht="26.25" x14ac:dyDescent="0.25">
      <c r="A56" s="33" t="s">
        <v>129</v>
      </c>
      <c r="B56" s="27" t="s">
        <v>130</v>
      </c>
      <c r="C56" s="2">
        <v>-85000</v>
      </c>
      <c r="D56" s="1">
        <v>-122593</v>
      </c>
      <c r="E56" s="1">
        <v>-5213</v>
      </c>
      <c r="F56" s="2">
        <v>42806</v>
      </c>
      <c r="G56" s="8">
        <v>-50.36</v>
      </c>
      <c r="H56" s="2"/>
      <c r="I56" s="2">
        <v>-84999.96</v>
      </c>
      <c r="J56" s="2"/>
      <c r="K56" s="2">
        <v>-84999.96</v>
      </c>
      <c r="L56" s="9">
        <v>79786.960000000006</v>
      </c>
      <c r="M56" s="37">
        <v>79000</v>
      </c>
      <c r="N56" s="39" t="s">
        <v>131</v>
      </c>
    </row>
    <row r="57" spans="1:14" x14ac:dyDescent="0.25">
      <c r="A57" s="33" t="s">
        <v>132</v>
      </c>
      <c r="B57" s="27" t="s">
        <v>133</v>
      </c>
      <c r="C57" s="2">
        <v>-3330000</v>
      </c>
      <c r="D57" s="1">
        <v>-1180423.1100000001</v>
      </c>
      <c r="E57" s="1">
        <v>-800964.37</v>
      </c>
      <c r="F57" s="2">
        <v>-915052.34</v>
      </c>
      <c r="G57" s="8">
        <v>27.479049249249201</v>
      </c>
      <c r="H57" s="2"/>
      <c r="I57" s="2"/>
      <c r="J57" s="2">
        <v>-896000</v>
      </c>
      <c r="K57" s="2">
        <v>-896000</v>
      </c>
      <c r="L57" s="9">
        <v>95035.63</v>
      </c>
      <c r="M57" s="37">
        <v>95000</v>
      </c>
      <c r="N57" s="39" t="s">
        <v>134</v>
      </c>
    </row>
    <row r="58" spans="1:14" x14ac:dyDescent="0.25">
      <c r="A58" s="30" t="s">
        <v>135</v>
      </c>
      <c r="B58" s="27" t="s">
        <v>136</v>
      </c>
      <c r="C58" s="2">
        <v>-500000</v>
      </c>
      <c r="D58" s="1"/>
      <c r="E58" s="1"/>
      <c r="F58" s="2">
        <v>-500000</v>
      </c>
      <c r="G58" s="8">
        <v>100</v>
      </c>
      <c r="H58" s="2"/>
      <c r="I58" s="2"/>
      <c r="J58" s="2"/>
      <c r="K58" s="2"/>
      <c r="L58" s="9"/>
      <c r="M58" s="37"/>
      <c r="N58" s="39"/>
    </row>
    <row r="59" spans="1:14" x14ac:dyDescent="0.25">
      <c r="A59" s="31" t="s">
        <v>137</v>
      </c>
      <c r="B59" s="27" t="s">
        <v>138</v>
      </c>
      <c r="C59" s="2">
        <v>-500000</v>
      </c>
      <c r="D59" s="1"/>
      <c r="E59" s="1"/>
      <c r="F59" s="2">
        <v>-500000</v>
      </c>
      <c r="G59" s="8">
        <v>100</v>
      </c>
      <c r="H59" s="2"/>
      <c r="I59" s="2"/>
      <c r="J59" s="2"/>
      <c r="K59" s="2"/>
      <c r="L59" s="9"/>
      <c r="M59" s="37"/>
      <c r="N59" s="39"/>
    </row>
    <row r="60" spans="1:14" x14ac:dyDescent="0.25">
      <c r="A60" s="29" t="s">
        <v>139</v>
      </c>
      <c r="B60" s="27" t="s">
        <v>140</v>
      </c>
      <c r="C60" s="2">
        <v>-60800000</v>
      </c>
      <c r="D60" s="1">
        <v>-2971.93</v>
      </c>
      <c r="E60" s="1">
        <v>-7689.76</v>
      </c>
      <c r="F60" s="2">
        <v>-60685048.109999999</v>
      </c>
      <c r="G60" s="8">
        <v>99.810934391447404</v>
      </c>
      <c r="H60" s="2">
        <v>-400000</v>
      </c>
      <c r="I60" s="2"/>
      <c r="J60" s="2"/>
      <c r="K60" s="2">
        <v>-400000</v>
      </c>
      <c r="L60" s="9">
        <v>392310.24</v>
      </c>
      <c r="M60" s="37"/>
      <c r="N60" s="39"/>
    </row>
    <row r="61" spans="1:14" x14ac:dyDescent="0.25">
      <c r="A61" s="30" t="s">
        <v>141</v>
      </c>
      <c r="B61" s="27" t="s">
        <v>142</v>
      </c>
      <c r="C61" s="2">
        <v>-7300000</v>
      </c>
      <c r="D61" s="1">
        <v>-2821</v>
      </c>
      <c r="E61" s="1"/>
      <c r="F61" s="2">
        <v>-7297179</v>
      </c>
      <c r="G61" s="8">
        <v>99.961356164383602</v>
      </c>
      <c r="H61" s="2"/>
      <c r="I61" s="2"/>
      <c r="J61" s="2"/>
      <c r="K61" s="2"/>
      <c r="L61" s="9"/>
      <c r="M61" s="37"/>
      <c r="N61" s="39"/>
    </row>
    <row r="62" spans="1:14" x14ac:dyDescent="0.25">
      <c r="A62" s="31" t="s">
        <v>143</v>
      </c>
      <c r="B62" s="27" t="s">
        <v>144</v>
      </c>
      <c r="C62" s="2">
        <v>-7300000</v>
      </c>
      <c r="D62" s="1">
        <v>-2821</v>
      </c>
      <c r="E62" s="1"/>
      <c r="F62" s="2">
        <v>-7297179</v>
      </c>
      <c r="G62" s="8">
        <v>99.961356164383602</v>
      </c>
      <c r="H62" s="2"/>
      <c r="I62" s="2"/>
      <c r="J62" s="2"/>
      <c r="K62" s="2"/>
      <c r="L62" s="9"/>
      <c r="M62" s="37"/>
      <c r="N62" s="39"/>
    </row>
    <row r="63" spans="1:14" x14ac:dyDescent="0.25">
      <c r="A63" s="30" t="s">
        <v>145</v>
      </c>
      <c r="B63" s="27" t="s">
        <v>146</v>
      </c>
      <c r="C63" s="2">
        <v>-40000000</v>
      </c>
      <c r="D63" s="1"/>
      <c r="E63" s="1"/>
      <c r="F63" s="2">
        <v>-40000000</v>
      </c>
      <c r="G63" s="8">
        <v>100</v>
      </c>
      <c r="H63" s="2"/>
      <c r="I63" s="2"/>
      <c r="J63" s="2"/>
      <c r="K63" s="2"/>
      <c r="L63" s="9"/>
      <c r="M63" s="37"/>
      <c r="N63" s="39"/>
    </row>
    <row r="64" spans="1:14" x14ac:dyDescent="0.25">
      <c r="A64" s="31" t="s">
        <v>147</v>
      </c>
      <c r="B64" s="27" t="s">
        <v>148</v>
      </c>
      <c r="C64" s="2">
        <v>-40000000</v>
      </c>
      <c r="D64" s="1"/>
      <c r="E64" s="1"/>
      <c r="F64" s="2">
        <v>-40000000</v>
      </c>
      <c r="G64" s="8">
        <v>100</v>
      </c>
      <c r="H64" s="2"/>
      <c r="I64" s="2"/>
      <c r="J64" s="2"/>
      <c r="K64" s="2"/>
      <c r="L64" s="9"/>
      <c r="M64" s="37"/>
      <c r="N64" s="39"/>
    </row>
    <row r="65" spans="1:15" x14ac:dyDescent="0.25">
      <c r="A65" s="30" t="s">
        <v>149</v>
      </c>
      <c r="B65" s="27" t="s">
        <v>150</v>
      </c>
      <c r="C65" s="2">
        <v>-10500000</v>
      </c>
      <c r="D65" s="1">
        <v>-150.93</v>
      </c>
      <c r="E65" s="1">
        <v>-7689.76</v>
      </c>
      <c r="F65" s="2">
        <v>-10387869.109999999</v>
      </c>
      <c r="G65" s="8">
        <v>98.932086761904799</v>
      </c>
      <c r="H65" s="2">
        <v>-400000</v>
      </c>
      <c r="I65" s="2"/>
      <c r="J65" s="2"/>
      <c r="K65" s="2">
        <v>-400000</v>
      </c>
      <c r="L65" s="9">
        <v>392310.24</v>
      </c>
      <c r="M65" s="37"/>
      <c r="N65" s="39"/>
    </row>
    <row r="66" spans="1:15" x14ac:dyDescent="0.25">
      <c r="A66" s="31" t="s">
        <v>151</v>
      </c>
      <c r="B66" s="27" t="s">
        <v>152</v>
      </c>
      <c r="C66" s="2">
        <v>-10500000</v>
      </c>
      <c r="D66" s="1">
        <v>-150.93</v>
      </c>
      <c r="E66" s="1">
        <v>-7689.76</v>
      </c>
      <c r="F66" s="2">
        <v>-10387869.109999999</v>
      </c>
      <c r="G66" s="8">
        <v>98.932086761904799</v>
      </c>
      <c r="H66" s="2">
        <v>-400000</v>
      </c>
      <c r="I66" s="2"/>
      <c r="J66" s="2"/>
      <c r="K66" s="2">
        <v>-400000</v>
      </c>
      <c r="L66" s="9">
        <v>392310.24</v>
      </c>
      <c r="M66" s="37"/>
      <c r="N66" s="39"/>
    </row>
    <row r="67" spans="1:15" x14ac:dyDescent="0.25">
      <c r="A67" s="30" t="s">
        <v>153</v>
      </c>
      <c r="B67" s="27" t="s">
        <v>154</v>
      </c>
      <c r="C67" s="2">
        <v>-3000000</v>
      </c>
      <c r="D67" s="1"/>
      <c r="E67" s="1"/>
      <c r="F67" s="2">
        <v>-3000000</v>
      </c>
      <c r="G67" s="8">
        <v>100</v>
      </c>
      <c r="H67" s="2"/>
      <c r="I67" s="2"/>
      <c r="J67" s="2"/>
      <c r="K67" s="2"/>
      <c r="L67" s="9"/>
      <c r="M67" s="37"/>
      <c r="N67" s="39"/>
    </row>
    <row r="68" spans="1:15" x14ac:dyDescent="0.25">
      <c r="A68" s="31" t="s">
        <v>155</v>
      </c>
      <c r="B68" s="27" t="s">
        <v>156</v>
      </c>
      <c r="C68" s="2">
        <v>-3000000</v>
      </c>
      <c r="D68" s="1"/>
      <c r="E68" s="1"/>
      <c r="F68" s="2">
        <v>-3000000</v>
      </c>
      <c r="G68" s="8">
        <v>100</v>
      </c>
      <c r="H68" s="2"/>
      <c r="I68" s="2"/>
      <c r="J68" s="2"/>
      <c r="K68" s="2"/>
      <c r="L68" s="9"/>
      <c r="M68" s="37"/>
      <c r="N68" s="39"/>
    </row>
    <row r="69" spans="1:15" s="49" customFormat="1" x14ac:dyDescent="0.25">
      <c r="A69" s="41" t="s">
        <v>157</v>
      </c>
      <c r="B69" s="42" t="s">
        <v>158</v>
      </c>
      <c r="C69" s="43">
        <v>-183181815</v>
      </c>
      <c r="D69" s="44">
        <v>-35953433.340000004</v>
      </c>
      <c r="E69" s="44">
        <v>-9204693.2599999998</v>
      </c>
      <c r="F69" s="43">
        <v>-132349717.76000001</v>
      </c>
      <c r="G69" s="45">
        <v>72.250467525938603</v>
      </c>
      <c r="H69" s="43">
        <v>-13463000</v>
      </c>
      <c r="I69" s="43">
        <v>1701000</v>
      </c>
      <c r="J69" s="43">
        <v>-2748499.04</v>
      </c>
      <c r="K69" s="43">
        <v>-14510499.039999999</v>
      </c>
      <c r="L69" s="46">
        <v>5305805.78</v>
      </c>
      <c r="M69" s="47"/>
      <c r="N69" s="48"/>
      <c r="O69" s="47">
        <f>M73+M74+M92+M99+M103+M104+M105+M119</f>
        <v>4213000</v>
      </c>
    </row>
    <row r="70" spans="1:15" x14ac:dyDescent="0.25">
      <c r="A70" s="29" t="s">
        <v>159</v>
      </c>
      <c r="B70" s="27" t="s">
        <v>160</v>
      </c>
      <c r="C70" s="2">
        <v>-35987000</v>
      </c>
      <c r="D70" s="1">
        <v>-4570243.4400000004</v>
      </c>
      <c r="E70" s="1">
        <v>-5867919.0199999996</v>
      </c>
      <c r="F70" s="2">
        <v>-20550913.91</v>
      </c>
      <c r="G70" s="8">
        <v>57.106493761636202</v>
      </c>
      <c r="H70" s="2">
        <v>-5470000</v>
      </c>
      <c r="I70" s="2">
        <v>-1500000</v>
      </c>
      <c r="J70" s="2">
        <v>-178000</v>
      </c>
      <c r="K70" s="2">
        <v>-7148000</v>
      </c>
      <c r="L70" s="9">
        <v>1280080.98</v>
      </c>
      <c r="M70" s="37"/>
      <c r="N70" s="39"/>
    </row>
    <row r="71" spans="1:15" x14ac:dyDescent="0.25">
      <c r="A71" s="34" t="s">
        <v>161</v>
      </c>
      <c r="B71" s="27" t="s">
        <v>162</v>
      </c>
      <c r="C71" s="2">
        <v>-4400000</v>
      </c>
      <c r="D71" s="1"/>
      <c r="E71" s="1"/>
      <c r="F71" s="2">
        <v>-4400000</v>
      </c>
      <c r="G71" s="8">
        <v>100</v>
      </c>
      <c r="H71" s="2"/>
      <c r="I71" s="2"/>
      <c r="J71" s="2"/>
      <c r="K71" s="2"/>
      <c r="L71" s="9"/>
      <c r="M71" s="37"/>
      <c r="N71" s="39"/>
    </row>
    <row r="72" spans="1:15" x14ac:dyDescent="0.25">
      <c r="A72" s="34" t="s">
        <v>163</v>
      </c>
      <c r="B72" s="27" t="s">
        <v>164</v>
      </c>
      <c r="C72" s="2">
        <v>-12200000</v>
      </c>
      <c r="D72" s="1">
        <v>-631123.30000000005</v>
      </c>
      <c r="E72" s="1">
        <v>-2523043.44</v>
      </c>
      <c r="F72" s="2">
        <v>-4174244.16</v>
      </c>
      <c r="G72" s="8">
        <v>34.215116065573802</v>
      </c>
      <c r="H72" s="2">
        <v>-2500000</v>
      </c>
      <c r="I72" s="2"/>
      <c r="J72" s="2"/>
      <c r="K72" s="2">
        <v>-2500000</v>
      </c>
      <c r="L72" s="9">
        <v>-23043.439999999999</v>
      </c>
      <c r="M72" s="37"/>
      <c r="N72" s="39"/>
    </row>
    <row r="73" spans="1:15" x14ac:dyDescent="0.25">
      <c r="A73" s="34" t="s">
        <v>165</v>
      </c>
      <c r="B73" s="27" t="s">
        <v>166</v>
      </c>
      <c r="C73" s="2">
        <v>-1202000</v>
      </c>
      <c r="D73" s="1">
        <v>-271202.83</v>
      </c>
      <c r="E73" s="1">
        <v>-703720.57</v>
      </c>
      <c r="F73" s="2">
        <v>-185214.8</v>
      </c>
      <c r="G73" s="8">
        <v>15.4088851913478</v>
      </c>
      <c r="H73" s="2">
        <v>-570000</v>
      </c>
      <c r="I73" s="2"/>
      <c r="J73" s="2"/>
      <c r="K73" s="2">
        <v>-570000</v>
      </c>
      <c r="L73" s="9">
        <v>-133720.57</v>
      </c>
      <c r="M73" s="37">
        <v>50000</v>
      </c>
      <c r="N73" s="39" t="s">
        <v>167</v>
      </c>
    </row>
    <row r="74" spans="1:15" ht="26.25" x14ac:dyDescent="0.25">
      <c r="A74" s="34" t="s">
        <v>168</v>
      </c>
      <c r="B74" s="27" t="s">
        <v>169</v>
      </c>
      <c r="C74" s="2">
        <v>-15900000</v>
      </c>
      <c r="D74" s="1">
        <v>-1736533.63</v>
      </c>
      <c r="E74" s="1">
        <v>-2234834.46</v>
      </c>
      <c r="F74" s="2">
        <v>-11871903.119999999</v>
      </c>
      <c r="G74" s="8">
        <v>74.666057358490605</v>
      </c>
      <c r="H74" s="2">
        <v>-2300000</v>
      </c>
      <c r="I74" s="2">
        <v>-1500000</v>
      </c>
      <c r="J74" s="2"/>
      <c r="K74" s="2">
        <v>-3800000</v>
      </c>
      <c r="L74" s="9">
        <v>1565165.54</v>
      </c>
      <c r="M74" s="37">
        <v>1565000</v>
      </c>
      <c r="N74" s="39" t="s">
        <v>131</v>
      </c>
    </row>
    <row r="75" spans="1:15" x14ac:dyDescent="0.25">
      <c r="A75" s="34" t="s">
        <v>170</v>
      </c>
      <c r="B75" s="27" t="s">
        <v>171</v>
      </c>
      <c r="C75" s="2">
        <v>-2285000</v>
      </c>
      <c r="D75" s="1">
        <v>-1931383.68</v>
      </c>
      <c r="E75" s="1">
        <v>-406320.55</v>
      </c>
      <c r="F75" s="2">
        <v>80448.17</v>
      </c>
      <c r="G75" s="8">
        <v>-3.5207076586433299</v>
      </c>
      <c r="H75" s="2">
        <v>-100000</v>
      </c>
      <c r="I75" s="2"/>
      <c r="J75" s="2">
        <v>-178000</v>
      </c>
      <c r="K75" s="2">
        <v>-278000</v>
      </c>
      <c r="L75" s="9">
        <v>-128320.55</v>
      </c>
      <c r="M75" s="37"/>
      <c r="N75" s="39"/>
    </row>
    <row r="76" spans="1:15" x14ac:dyDescent="0.25">
      <c r="A76" s="29" t="s">
        <v>172</v>
      </c>
      <c r="B76" s="27" t="s">
        <v>173</v>
      </c>
      <c r="C76" s="2">
        <v>-13670000</v>
      </c>
      <c r="D76" s="1">
        <v>-919203.03</v>
      </c>
      <c r="E76" s="1">
        <v>-8993.7900000000009</v>
      </c>
      <c r="F76" s="2">
        <v>-12736903.18</v>
      </c>
      <c r="G76" s="8">
        <v>93.174127139722003</v>
      </c>
      <c r="H76" s="2">
        <v>-1200000</v>
      </c>
      <c r="I76" s="2">
        <v>999999.96</v>
      </c>
      <c r="J76" s="2">
        <v>-220000.04</v>
      </c>
      <c r="K76" s="2">
        <v>-420000.08</v>
      </c>
      <c r="L76" s="9">
        <v>411006.29</v>
      </c>
      <c r="M76" s="37"/>
      <c r="N76" s="39"/>
    </row>
    <row r="77" spans="1:15" x14ac:dyDescent="0.25">
      <c r="A77" s="34" t="s">
        <v>174</v>
      </c>
      <c r="B77" s="27" t="s">
        <v>175</v>
      </c>
      <c r="C77" s="2">
        <v>-480000</v>
      </c>
      <c r="D77" s="1"/>
      <c r="E77" s="1">
        <v>-3325.99</v>
      </c>
      <c r="F77" s="2">
        <v>-476674.01</v>
      </c>
      <c r="G77" s="8">
        <v>99.307085416666695</v>
      </c>
      <c r="H77" s="2"/>
      <c r="I77" s="2"/>
      <c r="J77" s="2"/>
      <c r="K77" s="2"/>
      <c r="L77" s="9">
        <v>-3325.99</v>
      </c>
      <c r="M77" s="37"/>
      <c r="N77" s="39"/>
    </row>
    <row r="78" spans="1:15" x14ac:dyDescent="0.25">
      <c r="A78" s="34" t="s">
        <v>176</v>
      </c>
      <c r="B78" s="27" t="s">
        <v>177</v>
      </c>
      <c r="C78" s="2">
        <v>-180000</v>
      </c>
      <c r="D78" s="1"/>
      <c r="E78" s="1"/>
      <c r="F78" s="2">
        <v>-180000</v>
      </c>
      <c r="G78" s="8">
        <v>100</v>
      </c>
      <c r="H78" s="2"/>
      <c r="I78" s="2"/>
      <c r="J78" s="2"/>
      <c r="K78" s="2"/>
      <c r="L78" s="9"/>
      <c r="M78" s="37"/>
      <c r="N78" s="39"/>
    </row>
    <row r="79" spans="1:15" x14ac:dyDescent="0.25">
      <c r="A79" s="34" t="s">
        <v>178</v>
      </c>
      <c r="B79" s="27" t="s">
        <v>179</v>
      </c>
      <c r="C79" s="2">
        <v>-6250000</v>
      </c>
      <c r="D79" s="1">
        <v>-531032.49</v>
      </c>
      <c r="E79" s="1">
        <v>-186</v>
      </c>
      <c r="F79" s="2">
        <v>-5713881.5099999998</v>
      </c>
      <c r="G79" s="8">
        <v>91.422104160000004</v>
      </c>
      <c r="H79" s="2">
        <v>-1000000</v>
      </c>
      <c r="I79" s="2">
        <v>999999.96</v>
      </c>
      <c r="J79" s="2">
        <v>-60000.04</v>
      </c>
      <c r="K79" s="2">
        <v>-60000.08</v>
      </c>
      <c r="L79" s="9">
        <v>59814.080000000002</v>
      </c>
      <c r="M79" s="37"/>
      <c r="N79" s="39"/>
    </row>
    <row r="80" spans="1:15" x14ac:dyDescent="0.25">
      <c r="A80" s="34" t="s">
        <v>180</v>
      </c>
      <c r="B80" s="27" t="s">
        <v>181</v>
      </c>
      <c r="C80" s="2">
        <v>-6760000</v>
      </c>
      <c r="D80" s="1">
        <v>-388170.54</v>
      </c>
      <c r="E80" s="1">
        <v>-5481.8</v>
      </c>
      <c r="F80" s="2">
        <v>-6366347.6600000001</v>
      </c>
      <c r="G80" s="8">
        <v>94.1767405325444</v>
      </c>
      <c r="H80" s="2">
        <v>-200000</v>
      </c>
      <c r="I80" s="2"/>
      <c r="J80" s="2">
        <v>-160000</v>
      </c>
      <c r="K80" s="2">
        <v>-360000</v>
      </c>
      <c r="L80" s="9">
        <v>354518.2</v>
      </c>
      <c r="M80" s="37"/>
      <c r="N80" s="39"/>
    </row>
    <row r="81" spans="1:14" x14ac:dyDescent="0.25">
      <c r="A81" s="29" t="s">
        <v>182</v>
      </c>
      <c r="B81" s="27" t="s">
        <v>183</v>
      </c>
      <c r="C81" s="2">
        <v>-133524815</v>
      </c>
      <c r="D81" s="1">
        <v>-30463986.870000001</v>
      </c>
      <c r="E81" s="1">
        <v>-3327780.45</v>
      </c>
      <c r="F81" s="2">
        <v>-99061900.670000002</v>
      </c>
      <c r="G81" s="8">
        <v>74.189880487758003</v>
      </c>
      <c r="H81" s="2">
        <v>-6793000</v>
      </c>
      <c r="I81" s="2">
        <v>2201000.04</v>
      </c>
      <c r="J81" s="2">
        <v>-2350499</v>
      </c>
      <c r="K81" s="2">
        <v>-6942498.96</v>
      </c>
      <c r="L81" s="9">
        <v>3614718.51</v>
      </c>
      <c r="M81" s="37"/>
      <c r="N81" s="39"/>
    </row>
    <row r="82" spans="1:14" x14ac:dyDescent="0.25">
      <c r="A82" s="30" t="s">
        <v>184</v>
      </c>
      <c r="B82" s="27" t="s">
        <v>185</v>
      </c>
      <c r="C82" s="2">
        <v>-133274815</v>
      </c>
      <c r="D82" s="1">
        <v>-30463986.870000001</v>
      </c>
      <c r="E82" s="1">
        <v>-3088464.65</v>
      </c>
      <c r="F82" s="2">
        <v>-99051216.469999999</v>
      </c>
      <c r="G82" s="8">
        <v>74.321030923959597</v>
      </c>
      <c r="H82" s="2">
        <v>-6593000</v>
      </c>
      <c r="I82" s="2">
        <v>2201000.04</v>
      </c>
      <c r="J82" s="2">
        <v>-2350499</v>
      </c>
      <c r="K82" s="2">
        <v>-6742498.96</v>
      </c>
      <c r="L82" s="9">
        <v>3654034.31</v>
      </c>
      <c r="M82" s="37"/>
      <c r="N82" s="39"/>
    </row>
    <row r="83" spans="1:14" x14ac:dyDescent="0.25">
      <c r="A83" s="31" t="s">
        <v>186</v>
      </c>
      <c r="B83" s="27" t="s">
        <v>187</v>
      </c>
      <c r="C83" s="2"/>
      <c r="D83" s="1">
        <v>-5951.91</v>
      </c>
      <c r="E83" s="1">
        <v>-3133.43</v>
      </c>
      <c r="F83" s="2">
        <v>9085.34</v>
      </c>
      <c r="G83" s="8" t="s">
        <v>69</v>
      </c>
      <c r="H83" s="2"/>
      <c r="I83" s="2"/>
      <c r="J83" s="2"/>
      <c r="K83" s="2"/>
      <c r="L83" s="9">
        <v>-3133.43</v>
      </c>
      <c r="M83" s="37"/>
      <c r="N83" s="39"/>
    </row>
    <row r="84" spans="1:14" x14ac:dyDescent="0.25">
      <c r="A84" s="31" t="s">
        <v>188</v>
      </c>
      <c r="B84" s="27" t="s">
        <v>189</v>
      </c>
      <c r="C84" s="2"/>
      <c r="D84" s="1">
        <v>-331746.61</v>
      </c>
      <c r="E84" s="1">
        <v>-174321.66</v>
      </c>
      <c r="F84" s="2">
        <v>506068.27</v>
      </c>
      <c r="G84" s="8" t="s">
        <v>69</v>
      </c>
      <c r="H84" s="2"/>
      <c r="I84" s="2"/>
      <c r="J84" s="2"/>
      <c r="K84" s="2"/>
      <c r="L84" s="9">
        <v>-174321.66</v>
      </c>
      <c r="M84" s="37"/>
      <c r="N84" s="39"/>
    </row>
    <row r="85" spans="1:14" x14ac:dyDescent="0.25">
      <c r="A85" s="31" t="s">
        <v>190</v>
      </c>
      <c r="B85" s="27" t="s">
        <v>191</v>
      </c>
      <c r="C85" s="2">
        <v>-100000</v>
      </c>
      <c r="D85" s="1"/>
      <c r="E85" s="1"/>
      <c r="F85" s="2">
        <v>-100000</v>
      </c>
      <c r="G85" s="8">
        <v>100</v>
      </c>
      <c r="H85" s="2"/>
      <c r="I85" s="2"/>
      <c r="J85" s="2"/>
      <c r="K85" s="2"/>
      <c r="L85" s="9"/>
      <c r="M85" s="37"/>
      <c r="N85" s="39"/>
    </row>
    <row r="86" spans="1:14" x14ac:dyDescent="0.25">
      <c r="A86" s="31" t="s">
        <v>192</v>
      </c>
      <c r="B86" s="27" t="s">
        <v>193</v>
      </c>
      <c r="C86" s="2">
        <v>-70000</v>
      </c>
      <c r="D86" s="1"/>
      <c r="E86" s="1"/>
      <c r="F86" s="2">
        <v>-70000</v>
      </c>
      <c r="G86" s="8">
        <v>100</v>
      </c>
      <c r="H86" s="2"/>
      <c r="I86" s="2"/>
      <c r="J86" s="2"/>
      <c r="K86" s="2"/>
      <c r="L86" s="9"/>
      <c r="M86" s="37"/>
      <c r="N86" s="39"/>
    </row>
    <row r="87" spans="1:14" x14ac:dyDescent="0.25">
      <c r="A87" s="31" t="s">
        <v>194</v>
      </c>
      <c r="B87" s="27" t="s">
        <v>195</v>
      </c>
      <c r="C87" s="2">
        <v>-130000</v>
      </c>
      <c r="D87" s="1"/>
      <c r="E87" s="1"/>
      <c r="F87" s="2">
        <v>-130000</v>
      </c>
      <c r="G87" s="8">
        <v>100</v>
      </c>
      <c r="H87" s="2"/>
      <c r="I87" s="2"/>
      <c r="J87" s="2"/>
      <c r="K87" s="2"/>
      <c r="L87" s="9"/>
      <c r="M87" s="37"/>
      <c r="N87" s="39"/>
    </row>
    <row r="88" spans="1:14" x14ac:dyDescent="0.25">
      <c r="A88" s="31" t="s">
        <v>196</v>
      </c>
      <c r="B88" s="27" t="s">
        <v>197</v>
      </c>
      <c r="C88" s="2">
        <v>-250000</v>
      </c>
      <c r="D88" s="1"/>
      <c r="E88" s="1"/>
      <c r="F88" s="2">
        <v>-250000</v>
      </c>
      <c r="G88" s="8">
        <v>100</v>
      </c>
      <c r="H88" s="2"/>
      <c r="I88" s="2"/>
      <c r="J88" s="2"/>
      <c r="K88" s="2"/>
      <c r="L88" s="9"/>
      <c r="M88" s="37"/>
      <c r="N88" s="39"/>
    </row>
    <row r="89" spans="1:14" x14ac:dyDescent="0.25">
      <c r="A89" s="31" t="s">
        <v>198</v>
      </c>
      <c r="B89" s="27" t="s">
        <v>199</v>
      </c>
      <c r="C89" s="2">
        <v>-450000</v>
      </c>
      <c r="D89" s="1"/>
      <c r="E89" s="1">
        <v>-650.82000000000005</v>
      </c>
      <c r="F89" s="2">
        <v>-449349.18</v>
      </c>
      <c r="G89" s="8">
        <v>99.855373333333304</v>
      </c>
      <c r="H89" s="2"/>
      <c r="I89" s="2"/>
      <c r="J89" s="2"/>
      <c r="K89" s="2"/>
      <c r="L89" s="9">
        <v>-650.82000000000005</v>
      </c>
      <c r="M89" s="37"/>
      <c r="N89" s="39"/>
    </row>
    <row r="90" spans="1:14" x14ac:dyDescent="0.25">
      <c r="A90" s="31" t="s">
        <v>200</v>
      </c>
      <c r="B90" s="27" t="s">
        <v>201</v>
      </c>
      <c r="C90" s="2">
        <v>-1000000</v>
      </c>
      <c r="D90" s="1"/>
      <c r="E90" s="1"/>
      <c r="F90" s="2">
        <v>-1000000</v>
      </c>
      <c r="G90" s="8">
        <v>100</v>
      </c>
      <c r="H90" s="2"/>
      <c r="I90" s="2"/>
      <c r="J90" s="2"/>
      <c r="K90" s="2"/>
      <c r="L90" s="9"/>
      <c r="M90" s="37"/>
      <c r="N90" s="39"/>
    </row>
    <row r="91" spans="1:14" x14ac:dyDescent="0.25">
      <c r="A91" s="31" t="s">
        <v>202</v>
      </c>
      <c r="B91" s="27" t="s">
        <v>203</v>
      </c>
      <c r="C91" s="2">
        <v>-750000</v>
      </c>
      <c r="D91" s="1"/>
      <c r="E91" s="1"/>
      <c r="F91" s="2">
        <v>-750000</v>
      </c>
      <c r="G91" s="8">
        <v>100</v>
      </c>
      <c r="H91" s="2"/>
      <c r="I91" s="2"/>
      <c r="J91" s="2"/>
      <c r="K91" s="2"/>
      <c r="L91" s="9"/>
      <c r="M91" s="37"/>
      <c r="N91" s="39"/>
    </row>
    <row r="92" spans="1:14" ht="51.75" x14ac:dyDescent="0.25">
      <c r="A92" s="31" t="s">
        <v>204</v>
      </c>
      <c r="B92" s="27" t="s">
        <v>205</v>
      </c>
      <c r="C92" s="2">
        <v>-7600000</v>
      </c>
      <c r="D92" s="1">
        <v>-4254302.34</v>
      </c>
      <c r="E92" s="1">
        <v>-31166.560000000001</v>
      </c>
      <c r="F92" s="2">
        <v>-3314531.1</v>
      </c>
      <c r="G92" s="8">
        <v>43.6122513157895</v>
      </c>
      <c r="H92" s="2">
        <v>-700000</v>
      </c>
      <c r="I92" s="2"/>
      <c r="J92" s="2">
        <v>-386815</v>
      </c>
      <c r="K92" s="2">
        <v>-1086815</v>
      </c>
      <c r="L92" s="9">
        <v>1055648.44</v>
      </c>
      <c r="M92" s="37">
        <v>1055000</v>
      </c>
      <c r="N92" s="39" t="s">
        <v>206</v>
      </c>
    </row>
    <row r="93" spans="1:14" x14ac:dyDescent="0.25">
      <c r="A93" s="31" t="s">
        <v>207</v>
      </c>
      <c r="B93" s="27" t="s">
        <v>208</v>
      </c>
      <c r="C93" s="2">
        <v>-250000</v>
      </c>
      <c r="D93" s="1"/>
      <c r="E93" s="1"/>
      <c r="F93" s="2">
        <v>-250000</v>
      </c>
      <c r="G93" s="8">
        <v>100</v>
      </c>
      <c r="H93" s="2"/>
      <c r="I93" s="2"/>
      <c r="J93" s="2"/>
      <c r="K93" s="2"/>
      <c r="L93" s="9"/>
      <c r="M93" s="37"/>
      <c r="N93" s="39"/>
    </row>
    <row r="94" spans="1:14" x14ac:dyDescent="0.25">
      <c r="A94" s="31" t="s">
        <v>209</v>
      </c>
      <c r="B94" s="27" t="s">
        <v>210</v>
      </c>
      <c r="C94" s="2">
        <v>-7586815</v>
      </c>
      <c r="D94" s="1"/>
      <c r="E94" s="1">
        <v>-4021.35</v>
      </c>
      <c r="F94" s="2">
        <v>-7555019.2000000002</v>
      </c>
      <c r="G94" s="8">
        <v>99.580907139557198</v>
      </c>
      <c r="H94" s="2"/>
      <c r="I94" s="2"/>
      <c r="J94" s="2"/>
      <c r="K94" s="2"/>
      <c r="L94" s="9">
        <v>-4021.35</v>
      </c>
      <c r="M94" s="37"/>
      <c r="N94" s="39"/>
    </row>
    <row r="95" spans="1:14" x14ac:dyDescent="0.25">
      <c r="A95" s="31" t="s">
        <v>211</v>
      </c>
      <c r="B95" s="27" t="s">
        <v>212</v>
      </c>
      <c r="C95" s="2">
        <v>-200000</v>
      </c>
      <c r="D95" s="1"/>
      <c r="E95" s="1"/>
      <c r="F95" s="2">
        <v>-200000</v>
      </c>
      <c r="G95" s="8">
        <v>100</v>
      </c>
      <c r="H95" s="2"/>
      <c r="I95" s="2"/>
      <c r="J95" s="2"/>
      <c r="K95" s="2"/>
      <c r="L95" s="9"/>
      <c r="M95" s="37"/>
      <c r="N95" s="39"/>
    </row>
    <row r="96" spans="1:14" x14ac:dyDescent="0.25">
      <c r="A96" s="31" t="s">
        <v>213</v>
      </c>
      <c r="B96" s="27" t="s">
        <v>214</v>
      </c>
      <c r="C96" s="2">
        <v>-240000</v>
      </c>
      <c r="D96" s="1"/>
      <c r="E96" s="1"/>
      <c r="F96" s="2">
        <v>-240000</v>
      </c>
      <c r="G96" s="8">
        <v>100</v>
      </c>
      <c r="H96" s="2"/>
      <c r="I96" s="2"/>
      <c r="J96" s="2"/>
      <c r="K96" s="2"/>
      <c r="L96" s="9"/>
      <c r="M96" s="37"/>
      <c r="N96" s="39"/>
    </row>
    <row r="97" spans="1:14" x14ac:dyDescent="0.25">
      <c r="A97" s="31" t="s">
        <v>215</v>
      </c>
      <c r="B97" s="27" t="s">
        <v>216</v>
      </c>
      <c r="C97" s="2">
        <v>-106500</v>
      </c>
      <c r="D97" s="1"/>
      <c r="E97" s="1"/>
      <c r="F97" s="2">
        <v>-106500</v>
      </c>
      <c r="G97" s="8">
        <v>100</v>
      </c>
      <c r="H97" s="2"/>
      <c r="I97" s="2"/>
      <c r="J97" s="2"/>
      <c r="K97" s="2"/>
      <c r="L97" s="9"/>
      <c r="M97" s="37"/>
      <c r="N97" s="39"/>
    </row>
    <row r="98" spans="1:14" x14ac:dyDescent="0.25">
      <c r="A98" s="31" t="s">
        <v>217</v>
      </c>
      <c r="B98" s="27" t="s">
        <v>218</v>
      </c>
      <c r="C98" s="2">
        <v>-1050000</v>
      </c>
      <c r="D98" s="1">
        <v>-1984</v>
      </c>
      <c r="E98" s="1">
        <v>-4512.1000000000004</v>
      </c>
      <c r="F98" s="2">
        <v>-934886.9</v>
      </c>
      <c r="G98" s="8">
        <v>89.036847619047606</v>
      </c>
      <c r="H98" s="2"/>
      <c r="I98" s="2"/>
      <c r="J98" s="2"/>
      <c r="K98" s="2"/>
      <c r="L98" s="9">
        <v>-4512.1000000000004</v>
      </c>
      <c r="M98" s="37"/>
      <c r="N98" s="39"/>
    </row>
    <row r="99" spans="1:14" ht="26.25" x14ac:dyDescent="0.25">
      <c r="A99" s="31" t="s">
        <v>219</v>
      </c>
      <c r="B99" s="27" t="s">
        <v>220</v>
      </c>
      <c r="C99" s="2">
        <v>-85000</v>
      </c>
      <c r="D99" s="1"/>
      <c r="E99" s="1">
        <v>-5224.96</v>
      </c>
      <c r="F99" s="2">
        <v>-79775.039999999994</v>
      </c>
      <c r="G99" s="8">
        <v>93.852988235294106</v>
      </c>
      <c r="H99" s="2">
        <v>-150000</v>
      </c>
      <c r="I99" s="2"/>
      <c r="J99" s="2"/>
      <c r="K99" s="2">
        <v>-150000</v>
      </c>
      <c r="L99" s="9">
        <v>144775.04000000001</v>
      </c>
      <c r="M99" s="37">
        <v>144000</v>
      </c>
      <c r="N99" s="39" t="s">
        <v>221</v>
      </c>
    </row>
    <row r="100" spans="1:14" x14ac:dyDescent="0.25">
      <c r="A100" s="31" t="s">
        <v>222</v>
      </c>
      <c r="B100" s="27" t="s">
        <v>223</v>
      </c>
      <c r="C100" s="2">
        <v>-25000000</v>
      </c>
      <c r="D100" s="1"/>
      <c r="E100" s="1">
        <v>-6695.6</v>
      </c>
      <c r="F100" s="2">
        <v>-24993304.399999999</v>
      </c>
      <c r="G100" s="8">
        <v>99.973217599999998</v>
      </c>
      <c r="H100" s="2">
        <v>-700000</v>
      </c>
      <c r="I100" s="2"/>
      <c r="J100" s="2"/>
      <c r="K100" s="2">
        <v>-700000</v>
      </c>
      <c r="L100" s="9">
        <v>693304.4</v>
      </c>
      <c r="M100" s="37"/>
      <c r="N100" s="39"/>
    </row>
    <row r="101" spans="1:14" x14ac:dyDescent="0.25">
      <c r="A101" s="31" t="s">
        <v>224</v>
      </c>
      <c r="B101" s="27" t="s">
        <v>225</v>
      </c>
      <c r="C101" s="2">
        <v>-2150000</v>
      </c>
      <c r="D101" s="1">
        <v>-23315.5</v>
      </c>
      <c r="E101" s="1">
        <v>-3304.16</v>
      </c>
      <c r="F101" s="2">
        <v>-2036615.34</v>
      </c>
      <c r="G101" s="8">
        <v>94.726294883720897</v>
      </c>
      <c r="H101" s="2">
        <v>-500000</v>
      </c>
      <c r="I101" s="2"/>
      <c r="J101" s="2"/>
      <c r="K101" s="2">
        <v>-500000</v>
      </c>
      <c r="L101" s="9">
        <v>496695.84</v>
      </c>
      <c r="M101" s="37"/>
      <c r="N101" s="39"/>
    </row>
    <row r="102" spans="1:14" x14ac:dyDescent="0.25">
      <c r="A102" s="31" t="s">
        <v>226</v>
      </c>
      <c r="B102" s="27" t="s">
        <v>227</v>
      </c>
      <c r="C102" s="2">
        <v>-2500000</v>
      </c>
      <c r="D102" s="1">
        <v>-532.55999999999995</v>
      </c>
      <c r="E102" s="1">
        <v>-269266.44</v>
      </c>
      <c r="F102" s="2">
        <v>-2117547.81</v>
      </c>
      <c r="G102" s="8">
        <v>84.701912399999998</v>
      </c>
      <c r="H102" s="2">
        <v>-250000</v>
      </c>
      <c r="I102" s="2"/>
      <c r="J102" s="2"/>
      <c r="K102" s="2">
        <v>-250000</v>
      </c>
      <c r="L102" s="9">
        <v>-19266.439999999999</v>
      </c>
      <c r="M102" s="37"/>
      <c r="N102" s="39"/>
    </row>
    <row r="103" spans="1:14" ht="26.25" x14ac:dyDescent="0.25">
      <c r="A103" s="31" t="s">
        <v>228</v>
      </c>
      <c r="B103" s="27" t="s">
        <v>229</v>
      </c>
      <c r="C103" s="2">
        <v>-10000000</v>
      </c>
      <c r="D103" s="1">
        <v>-1436.5</v>
      </c>
      <c r="E103" s="1">
        <v>-183255.31</v>
      </c>
      <c r="F103" s="2">
        <v>-9645993.6799999997</v>
      </c>
      <c r="G103" s="8">
        <v>96.459936799999994</v>
      </c>
      <c r="H103" s="2">
        <v>-500000</v>
      </c>
      <c r="I103" s="2"/>
      <c r="J103" s="2"/>
      <c r="K103" s="2">
        <v>-500000</v>
      </c>
      <c r="L103" s="9">
        <v>316744.69</v>
      </c>
      <c r="M103" s="37">
        <v>300000</v>
      </c>
      <c r="N103" s="39" t="s">
        <v>230</v>
      </c>
    </row>
    <row r="104" spans="1:14" ht="26.25" x14ac:dyDescent="0.25">
      <c r="A104" s="31" t="s">
        <v>231</v>
      </c>
      <c r="B104" s="27" t="s">
        <v>232</v>
      </c>
      <c r="C104" s="2">
        <v>-203000</v>
      </c>
      <c r="D104" s="1"/>
      <c r="E104" s="1"/>
      <c r="F104" s="2">
        <v>-203000</v>
      </c>
      <c r="G104" s="8">
        <v>100</v>
      </c>
      <c r="H104" s="2">
        <v>-203000</v>
      </c>
      <c r="I104" s="2"/>
      <c r="J104" s="2"/>
      <c r="K104" s="2">
        <v>-203000</v>
      </c>
      <c r="L104" s="9">
        <v>203000</v>
      </c>
      <c r="M104" s="37">
        <v>203000</v>
      </c>
      <c r="N104" s="39" t="s">
        <v>131</v>
      </c>
    </row>
    <row r="105" spans="1:14" ht="26.25" x14ac:dyDescent="0.25">
      <c r="A105" s="31" t="s">
        <v>233</v>
      </c>
      <c r="B105" s="27" t="s">
        <v>234</v>
      </c>
      <c r="C105" s="2">
        <v>-300000</v>
      </c>
      <c r="D105" s="1"/>
      <c r="E105" s="1">
        <v>-53045.82</v>
      </c>
      <c r="F105" s="2">
        <v>-246954.18</v>
      </c>
      <c r="G105" s="8">
        <v>82.318060000000003</v>
      </c>
      <c r="H105" s="2">
        <v>-300000</v>
      </c>
      <c r="I105" s="2"/>
      <c r="J105" s="2"/>
      <c r="K105" s="2">
        <v>-300000</v>
      </c>
      <c r="L105" s="9">
        <v>246954.18</v>
      </c>
      <c r="M105" s="37">
        <v>246000</v>
      </c>
      <c r="N105" s="39" t="s">
        <v>131</v>
      </c>
    </row>
    <row r="106" spans="1:14" x14ac:dyDescent="0.25">
      <c r="A106" s="31" t="s">
        <v>235</v>
      </c>
      <c r="B106" s="27" t="s">
        <v>236</v>
      </c>
      <c r="C106" s="2">
        <v>-2500000</v>
      </c>
      <c r="D106" s="1">
        <v>-53677.440000000002</v>
      </c>
      <c r="E106" s="1">
        <v>-33897.269999999997</v>
      </c>
      <c r="F106" s="2">
        <v>-2412425.29</v>
      </c>
      <c r="G106" s="8">
        <v>96.497011599999993</v>
      </c>
      <c r="H106" s="2">
        <v>-950000</v>
      </c>
      <c r="I106" s="2">
        <v>1602000</v>
      </c>
      <c r="J106" s="2">
        <v>-750000</v>
      </c>
      <c r="K106" s="2">
        <v>-98000</v>
      </c>
      <c r="L106" s="9">
        <v>64102.73</v>
      </c>
      <c r="M106" s="37"/>
      <c r="N106" s="39"/>
    </row>
    <row r="107" spans="1:14" x14ac:dyDescent="0.25">
      <c r="A107" s="31" t="s">
        <v>237</v>
      </c>
      <c r="B107" s="27" t="s">
        <v>238</v>
      </c>
      <c r="C107" s="2">
        <v>-4300000</v>
      </c>
      <c r="D107" s="1"/>
      <c r="E107" s="1"/>
      <c r="F107" s="2">
        <v>-4300000</v>
      </c>
      <c r="G107" s="8">
        <v>100</v>
      </c>
      <c r="H107" s="2">
        <v>-85000</v>
      </c>
      <c r="I107" s="2"/>
      <c r="J107" s="2"/>
      <c r="K107" s="2">
        <v>-85000</v>
      </c>
      <c r="L107" s="9">
        <v>85000</v>
      </c>
      <c r="M107" s="37"/>
      <c r="N107" s="39"/>
    </row>
    <row r="108" spans="1:14" x14ac:dyDescent="0.25">
      <c r="A108" s="31" t="s">
        <v>239</v>
      </c>
      <c r="B108" s="27" t="s">
        <v>240</v>
      </c>
      <c r="C108" s="2">
        <v>-3100000</v>
      </c>
      <c r="D108" s="1"/>
      <c r="E108" s="1"/>
      <c r="F108" s="2">
        <v>-3100000</v>
      </c>
      <c r="G108" s="8">
        <v>100</v>
      </c>
      <c r="H108" s="2">
        <v>-100000</v>
      </c>
      <c r="I108" s="2"/>
      <c r="J108" s="2"/>
      <c r="K108" s="2">
        <v>-100000</v>
      </c>
      <c r="L108" s="9">
        <v>100000</v>
      </c>
      <c r="M108" s="37"/>
      <c r="N108" s="39"/>
    </row>
    <row r="109" spans="1:14" x14ac:dyDescent="0.25">
      <c r="A109" s="31" t="s">
        <v>241</v>
      </c>
      <c r="B109" s="27" t="s">
        <v>242</v>
      </c>
      <c r="C109" s="2">
        <v>-3200000</v>
      </c>
      <c r="D109" s="1"/>
      <c r="E109" s="1"/>
      <c r="F109" s="2">
        <v>-3200000</v>
      </c>
      <c r="G109" s="8">
        <v>100</v>
      </c>
      <c r="H109" s="2"/>
      <c r="I109" s="2"/>
      <c r="J109" s="2"/>
      <c r="K109" s="2"/>
      <c r="L109" s="9"/>
      <c r="M109" s="37"/>
      <c r="N109" s="39"/>
    </row>
    <row r="110" spans="1:14" x14ac:dyDescent="0.25">
      <c r="A110" s="31" t="s">
        <v>243</v>
      </c>
      <c r="B110" s="27" t="s">
        <v>244</v>
      </c>
      <c r="C110" s="2">
        <v>-2500000</v>
      </c>
      <c r="D110" s="1">
        <v>-217</v>
      </c>
      <c r="E110" s="1"/>
      <c r="F110" s="2">
        <v>-2499783</v>
      </c>
      <c r="G110" s="8">
        <v>99.991320000000002</v>
      </c>
      <c r="H110" s="2"/>
      <c r="I110" s="2"/>
      <c r="J110" s="2"/>
      <c r="K110" s="2"/>
      <c r="L110" s="9"/>
      <c r="M110" s="37"/>
      <c r="N110" s="39"/>
    </row>
    <row r="111" spans="1:14" x14ac:dyDescent="0.25">
      <c r="A111" s="31" t="s">
        <v>245</v>
      </c>
      <c r="B111" s="27" t="s">
        <v>246</v>
      </c>
      <c r="C111" s="2">
        <v>-503500</v>
      </c>
      <c r="D111" s="1">
        <v>-54238.35</v>
      </c>
      <c r="E111" s="1">
        <v>-93614.52</v>
      </c>
      <c r="F111" s="2">
        <v>-352699.31</v>
      </c>
      <c r="G111" s="8">
        <v>70.049515392254193</v>
      </c>
      <c r="H111" s="2">
        <v>-200000</v>
      </c>
      <c r="I111" s="2"/>
      <c r="J111" s="2"/>
      <c r="K111" s="2">
        <v>-200000</v>
      </c>
      <c r="L111" s="9">
        <v>106385.48</v>
      </c>
      <c r="M111" s="37"/>
      <c r="N111" s="39"/>
    </row>
    <row r="112" spans="1:14" x14ac:dyDescent="0.25">
      <c r="A112" s="31" t="s">
        <v>247</v>
      </c>
      <c r="B112" s="27" t="s">
        <v>248</v>
      </c>
      <c r="C112" s="2">
        <v>-390000</v>
      </c>
      <c r="D112" s="1"/>
      <c r="E112" s="1"/>
      <c r="F112" s="2">
        <v>-390000</v>
      </c>
      <c r="G112" s="8">
        <v>100</v>
      </c>
      <c r="H112" s="2"/>
      <c r="I112" s="2"/>
      <c r="J112" s="2"/>
      <c r="K112" s="2"/>
      <c r="L112" s="9"/>
      <c r="M112" s="37"/>
      <c r="N112" s="39"/>
    </row>
    <row r="113" spans="1:15" x14ac:dyDescent="0.25">
      <c r="A113" s="31" t="s">
        <v>249</v>
      </c>
      <c r="B113" s="27" t="s">
        <v>250</v>
      </c>
      <c r="C113" s="2">
        <v>-3300000</v>
      </c>
      <c r="D113" s="1">
        <v>-39197.5</v>
      </c>
      <c r="E113" s="1"/>
      <c r="F113" s="2">
        <v>-3260802.5</v>
      </c>
      <c r="G113" s="8">
        <v>98.812196969696998</v>
      </c>
      <c r="H113" s="2">
        <v>-200000</v>
      </c>
      <c r="I113" s="2"/>
      <c r="J113" s="2"/>
      <c r="K113" s="2">
        <v>-200000</v>
      </c>
      <c r="L113" s="9">
        <v>200000</v>
      </c>
      <c r="M113" s="37"/>
      <c r="N113" s="39"/>
    </row>
    <row r="114" spans="1:15" x14ac:dyDescent="0.25">
      <c r="A114" s="31" t="s">
        <v>251</v>
      </c>
      <c r="B114" s="27" t="s">
        <v>252</v>
      </c>
      <c r="C114" s="2">
        <v>-2100000</v>
      </c>
      <c r="D114" s="1">
        <v>-641707.53</v>
      </c>
      <c r="E114" s="1">
        <v>-1251968.81</v>
      </c>
      <c r="F114" s="2">
        <v>-193323.66</v>
      </c>
      <c r="G114" s="8">
        <v>9.2058885714285701</v>
      </c>
      <c r="H114" s="2">
        <v>-250000</v>
      </c>
      <c r="I114" s="2"/>
      <c r="J114" s="2">
        <v>-400000</v>
      </c>
      <c r="K114" s="2">
        <v>-650000</v>
      </c>
      <c r="L114" s="9">
        <v>-601968.81000000006</v>
      </c>
      <c r="M114" s="37"/>
      <c r="N114" s="39"/>
    </row>
    <row r="115" spans="1:15" x14ac:dyDescent="0.25">
      <c r="A115" s="31" t="s">
        <v>253</v>
      </c>
      <c r="B115" s="27" t="s">
        <v>254</v>
      </c>
      <c r="C115" s="2">
        <v>-700000</v>
      </c>
      <c r="D115" s="1">
        <v>-7151.33</v>
      </c>
      <c r="E115" s="1"/>
      <c r="F115" s="2">
        <v>-692848.67</v>
      </c>
      <c r="G115" s="8">
        <v>98.978381428571396</v>
      </c>
      <c r="H115" s="2"/>
      <c r="I115" s="2"/>
      <c r="J115" s="2"/>
      <c r="K115" s="2"/>
      <c r="L115" s="9"/>
      <c r="M115" s="37"/>
      <c r="N115" s="39"/>
    </row>
    <row r="116" spans="1:15" x14ac:dyDescent="0.25">
      <c r="A116" s="31" t="s">
        <v>255</v>
      </c>
      <c r="B116" s="27" t="s">
        <v>256</v>
      </c>
      <c r="C116" s="2"/>
      <c r="D116" s="1">
        <v>-996</v>
      </c>
      <c r="E116" s="1"/>
      <c r="F116" s="2">
        <v>996</v>
      </c>
      <c r="G116" s="8" t="s">
        <v>69</v>
      </c>
      <c r="H116" s="2">
        <v>-600000</v>
      </c>
      <c r="I116" s="2">
        <v>599000.04</v>
      </c>
      <c r="J116" s="2"/>
      <c r="K116" s="2">
        <v>-999.96</v>
      </c>
      <c r="L116" s="9">
        <v>999.96</v>
      </c>
      <c r="M116" s="37"/>
      <c r="N116" s="39"/>
    </row>
    <row r="117" spans="1:15" x14ac:dyDescent="0.25">
      <c r="A117" s="31" t="s">
        <v>257</v>
      </c>
      <c r="B117" s="27" t="s">
        <v>258</v>
      </c>
      <c r="C117" s="2">
        <v>-17600000</v>
      </c>
      <c r="D117" s="1">
        <v>-207112.5</v>
      </c>
      <c r="E117" s="1"/>
      <c r="F117" s="2">
        <v>-17392887.5</v>
      </c>
      <c r="G117" s="8">
        <v>98.823224431818204</v>
      </c>
      <c r="H117" s="2"/>
      <c r="I117" s="2"/>
      <c r="J117" s="2"/>
      <c r="K117" s="2"/>
      <c r="L117" s="9"/>
      <c r="M117" s="37"/>
      <c r="N117" s="39"/>
    </row>
    <row r="118" spans="1:15" x14ac:dyDescent="0.25">
      <c r="A118" s="31" t="s">
        <v>259</v>
      </c>
      <c r="B118" s="27" t="s">
        <v>260</v>
      </c>
      <c r="C118" s="2">
        <v>-1900000</v>
      </c>
      <c r="D118" s="1">
        <v>-1489766.04</v>
      </c>
      <c r="E118" s="1">
        <v>-214107.8</v>
      </c>
      <c r="F118" s="2">
        <v>-177356.12</v>
      </c>
      <c r="G118" s="8">
        <v>9.3345326315789503</v>
      </c>
      <c r="H118" s="2"/>
      <c r="I118" s="2"/>
      <c r="J118" s="2">
        <v>-113684</v>
      </c>
      <c r="K118" s="2">
        <v>-113684</v>
      </c>
      <c r="L118" s="9">
        <v>-100423.8</v>
      </c>
      <c r="M118" s="37"/>
      <c r="N118" s="39"/>
    </row>
    <row r="119" spans="1:15" ht="39" x14ac:dyDescent="0.25">
      <c r="A119" s="31" t="s">
        <v>261</v>
      </c>
      <c r="B119" s="27" t="s">
        <v>262</v>
      </c>
      <c r="C119" s="2">
        <v>-12200000</v>
      </c>
      <c r="D119" s="1">
        <v>-6332784.2199999997</v>
      </c>
      <c r="E119" s="1">
        <v>-746235.51</v>
      </c>
      <c r="F119" s="2">
        <v>-4989675.2699999996</v>
      </c>
      <c r="G119" s="8">
        <v>40.898977622950802</v>
      </c>
      <c r="H119" s="2">
        <v>-700000</v>
      </c>
      <c r="I119" s="2"/>
      <c r="J119" s="2">
        <v>-700000</v>
      </c>
      <c r="K119" s="2">
        <v>-1400000</v>
      </c>
      <c r="L119" s="9">
        <v>653764.49</v>
      </c>
      <c r="M119" s="37">
        <v>650000</v>
      </c>
      <c r="N119" s="39" t="s">
        <v>263</v>
      </c>
    </row>
    <row r="120" spans="1:15" x14ac:dyDescent="0.25">
      <c r="A120" s="31" t="s">
        <v>264</v>
      </c>
      <c r="B120" s="27" t="s">
        <v>265</v>
      </c>
      <c r="C120" s="2">
        <v>-1500000</v>
      </c>
      <c r="D120" s="1">
        <v>-1332911.4099999999</v>
      </c>
      <c r="E120" s="1"/>
      <c r="F120" s="2">
        <v>-167088.59</v>
      </c>
      <c r="G120" s="8">
        <v>11.1392393333333</v>
      </c>
      <c r="H120" s="2">
        <v>-155000</v>
      </c>
      <c r="I120" s="2"/>
      <c r="J120" s="2"/>
      <c r="K120" s="2">
        <v>-155000</v>
      </c>
      <c r="L120" s="9">
        <v>155000</v>
      </c>
      <c r="M120" s="37"/>
      <c r="N120" s="39"/>
    </row>
    <row r="121" spans="1:15" x14ac:dyDescent="0.25">
      <c r="A121" s="31" t="s">
        <v>266</v>
      </c>
      <c r="B121" s="27" t="s">
        <v>267</v>
      </c>
      <c r="C121" s="2">
        <v>-12000000</v>
      </c>
      <c r="D121" s="1">
        <v>-11500226.1</v>
      </c>
      <c r="E121" s="1"/>
      <c r="F121" s="2">
        <v>-499773.9</v>
      </c>
      <c r="G121" s="8">
        <v>4.1647825000000003</v>
      </c>
      <c r="H121" s="2">
        <v>-50000</v>
      </c>
      <c r="I121" s="2"/>
      <c r="J121" s="2"/>
      <c r="K121" s="2">
        <v>-50000</v>
      </c>
      <c r="L121" s="9">
        <v>50000</v>
      </c>
      <c r="M121" s="37"/>
      <c r="N121" s="39"/>
    </row>
    <row r="122" spans="1:15" x14ac:dyDescent="0.25">
      <c r="A122" s="31" t="s">
        <v>268</v>
      </c>
      <c r="B122" s="27" t="s">
        <v>269</v>
      </c>
      <c r="C122" s="2">
        <v>-5460000</v>
      </c>
      <c r="D122" s="1">
        <v>-4184732.03</v>
      </c>
      <c r="E122" s="1">
        <v>-10042.530000000001</v>
      </c>
      <c r="F122" s="2">
        <v>-1265225.44</v>
      </c>
      <c r="G122" s="8">
        <v>23.1726271062271</v>
      </c>
      <c r="H122" s="2"/>
      <c r="I122" s="2"/>
      <c r="J122" s="2"/>
      <c r="K122" s="2"/>
      <c r="L122" s="9">
        <v>-10042.530000000001</v>
      </c>
      <c r="M122" s="37"/>
      <c r="N122" s="39"/>
    </row>
    <row r="123" spans="1:15" x14ac:dyDescent="0.25">
      <c r="A123" s="30" t="s">
        <v>270</v>
      </c>
      <c r="B123" s="27" t="s">
        <v>271</v>
      </c>
      <c r="C123" s="2">
        <v>-250000</v>
      </c>
      <c r="D123" s="1"/>
      <c r="E123" s="1">
        <v>-239315.8</v>
      </c>
      <c r="F123" s="2">
        <v>-10684.2</v>
      </c>
      <c r="G123" s="8">
        <v>4.2736799999999997</v>
      </c>
      <c r="H123" s="2">
        <v>-200000</v>
      </c>
      <c r="I123" s="2"/>
      <c r="J123" s="2"/>
      <c r="K123" s="2">
        <v>-200000</v>
      </c>
      <c r="L123" s="9">
        <v>-39315.800000000003</v>
      </c>
      <c r="M123" s="37"/>
      <c r="N123" s="39"/>
    </row>
    <row r="124" spans="1:15" x14ac:dyDescent="0.25">
      <c r="A124" s="31" t="s">
        <v>272</v>
      </c>
      <c r="B124" s="27" t="s">
        <v>273</v>
      </c>
      <c r="C124" s="2">
        <v>-250000</v>
      </c>
      <c r="D124" s="1"/>
      <c r="E124" s="1">
        <v>-239315.8</v>
      </c>
      <c r="F124" s="2">
        <v>-10684.2</v>
      </c>
      <c r="G124" s="8">
        <v>4.2736799999999997</v>
      </c>
      <c r="H124" s="2">
        <v>-200000</v>
      </c>
      <c r="I124" s="2"/>
      <c r="J124" s="2"/>
      <c r="K124" s="2">
        <v>-200000</v>
      </c>
      <c r="L124" s="9">
        <v>-39315.800000000003</v>
      </c>
      <c r="M124" s="37"/>
      <c r="N124" s="39"/>
    </row>
    <row r="125" spans="1:15" s="49" customFormat="1" x14ac:dyDescent="0.25">
      <c r="A125" s="41" t="s">
        <v>274</v>
      </c>
      <c r="B125" s="42" t="s">
        <v>275</v>
      </c>
      <c r="C125" s="43">
        <v>-36533000</v>
      </c>
      <c r="D125" s="44">
        <v>-518083.35</v>
      </c>
      <c r="E125" s="44">
        <v>-484931.82</v>
      </c>
      <c r="F125" s="43">
        <v>-34808197.880000003</v>
      </c>
      <c r="G125" s="45">
        <v>95.278783237073299</v>
      </c>
      <c r="H125" s="43">
        <v>-1150000</v>
      </c>
      <c r="I125" s="43">
        <v>0</v>
      </c>
      <c r="J125" s="43"/>
      <c r="K125" s="43">
        <v>-1150000</v>
      </c>
      <c r="L125" s="46">
        <v>665068.18000000005</v>
      </c>
      <c r="M125" s="47"/>
      <c r="N125" s="48"/>
      <c r="O125" s="47">
        <f>M128+M129+M132+M133</f>
        <v>367000</v>
      </c>
    </row>
    <row r="126" spans="1:15" x14ac:dyDescent="0.25">
      <c r="A126" s="29" t="s">
        <v>276</v>
      </c>
      <c r="B126" s="27" t="s">
        <v>277</v>
      </c>
      <c r="C126" s="2">
        <v>-36383000</v>
      </c>
      <c r="D126" s="1">
        <v>-518083.35</v>
      </c>
      <c r="E126" s="1">
        <v>-360111.06</v>
      </c>
      <c r="F126" s="2">
        <v>-34783018.640000001</v>
      </c>
      <c r="G126" s="8">
        <v>95.602392985735094</v>
      </c>
      <c r="H126" s="2">
        <v>-1000000</v>
      </c>
      <c r="I126" s="2">
        <v>0</v>
      </c>
      <c r="J126" s="2"/>
      <c r="K126" s="2">
        <v>-1000000</v>
      </c>
      <c r="L126" s="9">
        <v>639888.93999999994</v>
      </c>
      <c r="M126" s="37"/>
      <c r="N126" s="39"/>
    </row>
    <row r="127" spans="1:15" x14ac:dyDescent="0.25">
      <c r="A127" s="34" t="s">
        <v>278</v>
      </c>
      <c r="B127" s="27" t="s">
        <v>279</v>
      </c>
      <c r="C127" s="2">
        <v>-800000</v>
      </c>
      <c r="D127" s="1"/>
      <c r="E127" s="1">
        <v>-4661</v>
      </c>
      <c r="F127" s="2">
        <v>-792864</v>
      </c>
      <c r="G127" s="8">
        <v>99.108000000000004</v>
      </c>
      <c r="H127" s="2"/>
      <c r="I127" s="2">
        <v>-50000</v>
      </c>
      <c r="J127" s="2"/>
      <c r="K127" s="2">
        <v>-50000</v>
      </c>
      <c r="L127" s="9">
        <v>45339</v>
      </c>
      <c r="M127" s="37"/>
      <c r="N127" s="39"/>
    </row>
    <row r="128" spans="1:15" x14ac:dyDescent="0.25">
      <c r="A128" s="34" t="s">
        <v>280</v>
      </c>
      <c r="B128" s="27" t="s">
        <v>281</v>
      </c>
      <c r="C128" s="2">
        <v>-470000</v>
      </c>
      <c r="D128" s="1">
        <v>-16336</v>
      </c>
      <c r="E128" s="1">
        <v>-20933.86</v>
      </c>
      <c r="F128" s="2">
        <v>-67741.350000000006</v>
      </c>
      <c r="G128" s="8">
        <v>14.4130531914894</v>
      </c>
      <c r="H128" s="2"/>
      <c r="I128" s="2">
        <v>-150000</v>
      </c>
      <c r="J128" s="2"/>
      <c r="K128" s="2">
        <v>-150000</v>
      </c>
      <c r="L128" s="9">
        <v>129066.14</v>
      </c>
      <c r="M128" s="37">
        <v>129000</v>
      </c>
      <c r="N128" s="39" t="s">
        <v>282</v>
      </c>
    </row>
    <row r="129" spans="1:15" x14ac:dyDescent="0.25">
      <c r="A129" s="34" t="s">
        <v>283</v>
      </c>
      <c r="B129" s="27" t="s">
        <v>284</v>
      </c>
      <c r="C129" s="2">
        <v>-120000</v>
      </c>
      <c r="D129" s="1">
        <v>-68660.88</v>
      </c>
      <c r="E129" s="1">
        <v>-23170.59</v>
      </c>
      <c r="F129" s="2">
        <v>38696.129999999997</v>
      </c>
      <c r="G129" s="8">
        <v>-32.246775</v>
      </c>
      <c r="H129" s="2"/>
      <c r="I129" s="2">
        <v>-40000</v>
      </c>
      <c r="J129" s="2"/>
      <c r="K129" s="2">
        <v>-40000</v>
      </c>
      <c r="L129" s="9">
        <v>16829.41</v>
      </c>
      <c r="M129" s="37">
        <v>16000</v>
      </c>
      <c r="N129" s="39" t="s">
        <v>282</v>
      </c>
    </row>
    <row r="130" spans="1:15" x14ac:dyDescent="0.25">
      <c r="A130" s="34" t="s">
        <v>285</v>
      </c>
      <c r="B130" s="27" t="s">
        <v>286</v>
      </c>
      <c r="C130" s="2">
        <v>-60000</v>
      </c>
      <c r="D130" s="1">
        <v>-31189.99</v>
      </c>
      <c r="E130" s="1">
        <v>-1676</v>
      </c>
      <c r="F130" s="2">
        <v>-27134.01</v>
      </c>
      <c r="G130" s="8">
        <v>45.223350000000003</v>
      </c>
      <c r="H130" s="2"/>
      <c r="I130" s="2">
        <v>-15000</v>
      </c>
      <c r="J130" s="2"/>
      <c r="K130" s="2">
        <v>-15000</v>
      </c>
      <c r="L130" s="9">
        <v>13324</v>
      </c>
      <c r="M130" s="37"/>
      <c r="N130" s="39"/>
    </row>
    <row r="131" spans="1:15" x14ac:dyDescent="0.25">
      <c r="A131" s="34" t="s">
        <v>287</v>
      </c>
      <c r="B131" s="27" t="s">
        <v>288</v>
      </c>
      <c r="C131" s="2">
        <v>-5000000</v>
      </c>
      <c r="D131" s="1"/>
      <c r="E131" s="1"/>
      <c r="F131" s="2">
        <v>-5000000</v>
      </c>
      <c r="G131" s="8">
        <v>100</v>
      </c>
      <c r="H131" s="2">
        <v>-1000000</v>
      </c>
      <c r="I131" s="2">
        <v>980000</v>
      </c>
      <c r="J131" s="2"/>
      <c r="K131" s="2">
        <v>-20000</v>
      </c>
      <c r="L131" s="9">
        <v>20000</v>
      </c>
      <c r="M131" s="37"/>
      <c r="N131" s="39"/>
    </row>
    <row r="132" spans="1:15" x14ac:dyDescent="0.25">
      <c r="A132" s="34" t="s">
        <v>289</v>
      </c>
      <c r="B132" s="27" t="s">
        <v>290</v>
      </c>
      <c r="C132" s="2">
        <v>-830000</v>
      </c>
      <c r="D132" s="1">
        <v>-57548.36</v>
      </c>
      <c r="E132" s="1">
        <v>-23845.85</v>
      </c>
      <c r="F132" s="2">
        <v>-694038.79</v>
      </c>
      <c r="G132" s="8">
        <v>83.619131325301197</v>
      </c>
      <c r="H132" s="2"/>
      <c r="I132" s="2">
        <v>-200000</v>
      </c>
      <c r="J132" s="2"/>
      <c r="K132" s="2">
        <v>-200000</v>
      </c>
      <c r="L132" s="9">
        <v>176154.15</v>
      </c>
      <c r="M132" s="37">
        <v>50000</v>
      </c>
      <c r="N132" s="39" t="s">
        <v>282</v>
      </c>
    </row>
    <row r="133" spans="1:15" x14ac:dyDescent="0.25">
      <c r="A133" s="34" t="s">
        <v>291</v>
      </c>
      <c r="B133" s="27" t="s">
        <v>292</v>
      </c>
      <c r="C133" s="2">
        <v>-1103000</v>
      </c>
      <c r="D133" s="1">
        <v>-66569.05</v>
      </c>
      <c r="E133" s="1">
        <v>-29903.66</v>
      </c>
      <c r="F133" s="2">
        <v>-821223.75</v>
      </c>
      <c r="G133" s="8">
        <v>74.453649138712606</v>
      </c>
      <c r="H133" s="2"/>
      <c r="I133" s="2">
        <v>-200000</v>
      </c>
      <c r="J133" s="2"/>
      <c r="K133" s="2">
        <v>-200000</v>
      </c>
      <c r="L133" s="9">
        <v>170096.34</v>
      </c>
      <c r="M133" s="37">
        <v>172000</v>
      </c>
      <c r="N133" s="39" t="s">
        <v>282</v>
      </c>
    </row>
    <row r="134" spans="1:15" x14ac:dyDescent="0.25">
      <c r="A134" s="34" t="s">
        <v>293</v>
      </c>
      <c r="B134" s="27" t="s">
        <v>294</v>
      </c>
      <c r="C134" s="2">
        <v>-28000000</v>
      </c>
      <c r="D134" s="1">
        <v>-277779.07</v>
      </c>
      <c r="E134" s="1">
        <v>-255920.1</v>
      </c>
      <c r="F134" s="2">
        <v>-27418712.870000001</v>
      </c>
      <c r="G134" s="8">
        <v>97.923974535714294</v>
      </c>
      <c r="H134" s="2"/>
      <c r="I134" s="2">
        <v>-325000</v>
      </c>
      <c r="J134" s="2"/>
      <c r="K134" s="2">
        <v>-325000</v>
      </c>
      <c r="L134" s="9">
        <v>69079.899999999994</v>
      </c>
      <c r="M134" s="37"/>
      <c r="N134" s="39"/>
    </row>
    <row r="135" spans="1:15" x14ac:dyDescent="0.25">
      <c r="A135" s="29" t="s">
        <v>295</v>
      </c>
      <c r="B135" s="27" t="s">
        <v>296</v>
      </c>
      <c r="C135" s="2">
        <v>-150000</v>
      </c>
      <c r="D135" s="1"/>
      <c r="E135" s="1">
        <v>-124820.76</v>
      </c>
      <c r="F135" s="2">
        <v>-25179.24</v>
      </c>
      <c r="G135" s="8">
        <v>16.786159999999999</v>
      </c>
      <c r="H135" s="2">
        <v>-150000</v>
      </c>
      <c r="I135" s="2"/>
      <c r="J135" s="2"/>
      <c r="K135" s="2">
        <v>-150000</v>
      </c>
      <c r="L135" s="9">
        <v>25179.24</v>
      </c>
      <c r="M135" s="37"/>
      <c r="N135" s="39"/>
    </row>
    <row r="136" spans="1:15" x14ac:dyDescent="0.25">
      <c r="A136" s="34" t="s">
        <v>297</v>
      </c>
      <c r="B136" s="27" t="s">
        <v>298</v>
      </c>
      <c r="C136" s="2">
        <v>-150000</v>
      </c>
      <c r="D136" s="1"/>
      <c r="E136" s="1">
        <v>-124820.76</v>
      </c>
      <c r="F136" s="2">
        <v>-25179.24</v>
      </c>
      <c r="G136" s="8">
        <v>16.786159999999999</v>
      </c>
      <c r="H136" s="2">
        <v>-150000</v>
      </c>
      <c r="I136" s="2"/>
      <c r="J136" s="2"/>
      <c r="K136" s="2">
        <v>-150000</v>
      </c>
      <c r="L136" s="9">
        <v>25179.24</v>
      </c>
      <c r="M136" s="37"/>
      <c r="N136" s="39"/>
    </row>
    <row r="137" spans="1:15" s="49" customFormat="1" x14ac:dyDescent="0.25">
      <c r="A137" s="41" t="s">
        <v>299</v>
      </c>
      <c r="B137" s="42" t="s">
        <v>300</v>
      </c>
      <c r="C137" s="43">
        <v>-44296704</v>
      </c>
      <c r="D137" s="44">
        <v>-5037069.8499999996</v>
      </c>
      <c r="E137" s="44">
        <v>-11277497.039999999</v>
      </c>
      <c r="F137" s="43">
        <v>-26518977.27</v>
      </c>
      <c r="G137" s="45">
        <v>59.866705364805497</v>
      </c>
      <c r="H137" s="43">
        <v>-13110000</v>
      </c>
      <c r="I137" s="43">
        <v>0.36</v>
      </c>
      <c r="J137" s="43">
        <v>-1445211</v>
      </c>
      <c r="K137" s="43">
        <v>-14555210.640000001</v>
      </c>
      <c r="L137" s="46">
        <v>3277713.6</v>
      </c>
      <c r="M137" s="47"/>
      <c r="N137" s="48"/>
      <c r="O137" s="50">
        <f>M161+M162+M164+M165+M166+M167+M168+M169+M170+M171+M172+M173+M174+M175+M176+M177+M179+M180+M189+M195+M196+M199+M265+M305+M307+M309+M163</f>
        <v>1918000</v>
      </c>
    </row>
    <row r="138" spans="1:15" x14ac:dyDescent="0.25">
      <c r="A138" s="29" t="s">
        <v>301</v>
      </c>
      <c r="B138" s="27" t="s">
        <v>302</v>
      </c>
      <c r="C138" s="2"/>
      <c r="D138" s="1"/>
      <c r="E138" s="1">
        <v>-54801.7</v>
      </c>
      <c r="F138" s="2">
        <v>54801.7</v>
      </c>
      <c r="G138" s="8" t="s">
        <v>69</v>
      </c>
      <c r="H138" s="2">
        <v>-250000</v>
      </c>
      <c r="I138" s="2">
        <v>0</v>
      </c>
      <c r="J138" s="2"/>
      <c r="K138" s="2">
        <v>-250000</v>
      </c>
      <c r="L138" s="9">
        <v>195198.3</v>
      </c>
      <c r="M138" s="37"/>
      <c r="N138" s="39"/>
    </row>
    <row r="139" spans="1:15" x14ac:dyDescent="0.25">
      <c r="A139" s="34" t="s">
        <v>303</v>
      </c>
      <c r="B139" s="27" t="s">
        <v>304</v>
      </c>
      <c r="C139" s="2"/>
      <c r="D139" s="1"/>
      <c r="E139" s="1"/>
      <c r="F139" s="2"/>
      <c r="G139" s="8"/>
      <c r="H139" s="2"/>
      <c r="I139" s="2">
        <v>-50000.04</v>
      </c>
      <c r="J139" s="2"/>
      <c r="K139" s="2">
        <v>-50000.04</v>
      </c>
      <c r="L139" s="9">
        <v>50000.04</v>
      </c>
      <c r="M139" s="37"/>
      <c r="N139" s="39"/>
    </row>
    <row r="140" spans="1:15" x14ac:dyDescent="0.25">
      <c r="A140" s="34" t="s">
        <v>305</v>
      </c>
      <c r="B140" s="27" t="s">
        <v>306</v>
      </c>
      <c r="C140" s="2"/>
      <c r="D140" s="1"/>
      <c r="E140" s="1">
        <v>-24886.799999999999</v>
      </c>
      <c r="F140" s="2">
        <v>24886.799999999999</v>
      </c>
      <c r="G140" s="8" t="s">
        <v>69</v>
      </c>
      <c r="H140" s="2">
        <v>-20000</v>
      </c>
      <c r="I140" s="2"/>
      <c r="J140" s="2"/>
      <c r="K140" s="2">
        <v>-20000</v>
      </c>
      <c r="L140" s="9">
        <v>-4886.8</v>
      </c>
      <c r="M140" s="37"/>
      <c r="N140" s="39"/>
    </row>
    <row r="141" spans="1:15" x14ac:dyDescent="0.25">
      <c r="A141" s="34" t="s">
        <v>307</v>
      </c>
      <c r="B141" s="27" t="s">
        <v>308</v>
      </c>
      <c r="C141" s="2"/>
      <c r="D141" s="1"/>
      <c r="E141" s="1">
        <v>-29914.9</v>
      </c>
      <c r="F141" s="2">
        <v>29914.9</v>
      </c>
      <c r="G141" s="8" t="s">
        <v>69</v>
      </c>
      <c r="H141" s="2">
        <v>-20000</v>
      </c>
      <c r="I141" s="2"/>
      <c r="J141" s="2"/>
      <c r="K141" s="2">
        <v>-20000</v>
      </c>
      <c r="L141" s="9">
        <v>-9914.9</v>
      </c>
      <c r="M141" s="37"/>
      <c r="N141" s="39"/>
    </row>
    <row r="142" spans="1:15" x14ac:dyDescent="0.25">
      <c r="A142" s="34" t="s">
        <v>309</v>
      </c>
      <c r="B142" s="27" t="s">
        <v>310</v>
      </c>
      <c r="C142" s="2"/>
      <c r="D142" s="1"/>
      <c r="E142" s="1"/>
      <c r="F142" s="2"/>
      <c r="G142" s="8"/>
      <c r="H142" s="2">
        <v>-40000</v>
      </c>
      <c r="I142" s="2"/>
      <c r="J142" s="2"/>
      <c r="K142" s="2">
        <v>-40000</v>
      </c>
      <c r="L142" s="9">
        <v>40000</v>
      </c>
      <c r="M142" s="37"/>
      <c r="N142" s="39"/>
    </row>
    <row r="143" spans="1:15" x14ac:dyDescent="0.25">
      <c r="A143" s="34" t="s">
        <v>311</v>
      </c>
      <c r="B143" s="27" t="s">
        <v>312</v>
      </c>
      <c r="C143" s="2"/>
      <c r="D143" s="1"/>
      <c r="E143" s="1"/>
      <c r="F143" s="2"/>
      <c r="G143" s="8"/>
      <c r="H143" s="2">
        <v>-60000</v>
      </c>
      <c r="I143" s="2"/>
      <c r="J143" s="2"/>
      <c r="K143" s="2">
        <v>-60000</v>
      </c>
      <c r="L143" s="9">
        <v>60000</v>
      </c>
      <c r="M143" s="37"/>
      <c r="N143" s="39"/>
    </row>
    <row r="144" spans="1:15" x14ac:dyDescent="0.25">
      <c r="A144" s="34" t="s">
        <v>313</v>
      </c>
      <c r="B144" s="27" t="s">
        <v>314</v>
      </c>
      <c r="C144" s="2"/>
      <c r="D144" s="1"/>
      <c r="E144" s="1"/>
      <c r="F144" s="2"/>
      <c r="G144" s="8"/>
      <c r="H144" s="2">
        <v>-60000</v>
      </c>
      <c r="I144" s="2"/>
      <c r="J144" s="2"/>
      <c r="K144" s="2">
        <v>-60000</v>
      </c>
      <c r="L144" s="9">
        <v>60000</v>
      </c>
      <c r="M144" s="37"/>
      <c r="N144" s="39"/>
    </row>
    <row r="145" spans="1:14" x14ac:dyDescent="0.25">
      <c r="A145" s="34" t="s">
        <v>315</v>
      </c>
      <c r="B145" s="27" t="s">
        <v>316</v>
      </c>
      <c r="C145" s="2"/>
      <c r="D145" s="1"/>
      <c r="E145" s="1"/>
      <c r="F145" s="2"/>
      <c r="G145" s="8"/>
      <c r="H145" s="2">
        <v>-50000</v>
      </c>
      <c r="I145" s="2">
        <v>50000.04</v>
      </c>
      <c r="J145" s="2"/>
      <c r="K145" s="2">
        <v>0.04</v>
      </c>
      <c r="L145" s="9">
        <v>-0.04</v>
      </c>
      <c r="M145" s="37"/>
      <c r="N145" s="39"/>
    </row>
    <row r="146" spans="1:14" x14ac:dyDescent="0.25">
      <c r="A146" s="29" t="s">
        <v>317</v>
      </c>
      <c r="B146" s="27" t="s">
        <v>318</v>
      </c>
      <c r="C146" s="2">
        <v>-8993000</v>
      </c>
      <c r="D146" s="1">
        <v>-1060025.2</v>
      </c>
      <c r="E146" s="1">
        <v>-2584144.58</v>
      </c>
      <c r="F146" s="2">
        <v>-4839155.3899999997</v>
      </c>
      <c r="G146" s="8">
        <v>53.810245635494297</v>
      </c>
      <c r="H146" s="2">
        <v>-1270000</v>
      </c>
      <c r="I146" s="2">
        <v>0.12</v>
      </c>
      <c r="J146" s="2">
        <v>-785000</v>
      </c>
      <c r="K146" s="2">
        <v>-2054999.88</v>
      </c>
      <c r="L146" s="9">
        <v>-529144.69999999995</v>
      </c>
      <c r="M146" s="37"/>
      <c r="N146" s="39"/>
    </row>
    <row r="147" spans="1:14" x14ac:dyDescent="0.25">
      <c r="A147" s="34" t="s">
        <v>319</v>
      </c>
      <c r="B147" s="27" t="s">
        <v>320</v>
      </c>
      <c r="C147" s="2"/>
      <c r="D147" s="1">
        <v>-65</v>
      </c>
      <c r="E147" s="1"/>
      <c r="F147" s="2">
        <v>65</v>
      </c>
      <c r="G147" s="8" t="s">
        <v>69</v>
      </c>
      <c r="H147" s="2">
        <v>-100000</v>
      </c>
      <c r="I147" s="2">
        <v>99999.96</v>
      </c>
      <c r="J147" s="2"/>
      <c r="K147" s="2">
        <v>-0.04</v>
      </c>
      <c r="L147" s="9">
        <v>0.04</v>
      </c>
      <c r="M147" s="37"/>
      <c r="N147" s="39"/>
    </row>
    <row r="148" spans="1:14" x14ac:dyDescent="0.25">
      <c r="A148" s="34" t="s">
        <v>321</v>
      </c>
      <c r="B148" s="27" t="s">
        <v>322</v>
      </c>
      <c r="C148" s="2"/>
      <c r="D148" s="1">
        <v>-111</v>
      </c>
      <c r="E148" s="1"/>
      <c r="F148" s="2">
        <v>111</v>
      </c>
      <c r="G148" s="8" t="s">
        <v>69</v>
      </c>
      <c r="H148" s="2">
        <v>-170000</v>
      </c>
      <c r="I148" s="2">
        <v>170000.04</v>
      </c>
      <c r="J148" s="2"/>
      <c r="K148" s="2">
        <v>0.04</v>
      </c>
      <c r="L148" s="9">
        <v>-0.04</v>
      </c>
      <c r="M148" s="37"/>
      <c r="N148" s="39"/>
    </row>
    <row r="149" spans="1:14" x14ac:dyDescent="0.25">
      <c r="A149" s="34" t="s">
        <v>323</v>
      </c>
      <c r="B149" s="27" t="s">
        <v>324</v>
      </c>
      <c r="C149" s="2">
        <v>-447000</v>
      </c>
      <c r="D149" s="1">
        <v>-69069.210000000006</v>
      </c>
      <c r="E149" s="1">
        <v>-401288.93</v>
      </c>
      <c r="F149" s="2">
        <v>28680.47</v>
      </c>
      <c r="G149" s="8">
        <v>-6.4162125279642002</v>
      </c>
      <c r="H149" s="2"/>
      <c r="I149" s="2"/>
      <c r="J149" s="2">
        <v>-410000</v>
      </c>
      <c r="K149" s="2">
        <v>-410000</v>
      </c>
      <c r="L149" s="9">
        <v>8711.07</v>
      </c>
      <c r="M149" s="37"/>
      <c r="N149" s="39"/>
    </row>
    <row r="150" spans="1:14" x14ac:dyDescent="0.25">
      <c r="A150" s="34" t="s">
        <v>325</v>
      </c>
      <c r="B150" s="27" t="s">
        <v>326</v>
      </c>
      <c r="C150" s="2">
        <v>-92000</v>
      </c>
      <c r="D150" s="1">
        <v>-28127.8</v>
      </c>
      <c r="E150" s="1">
        <v>-113952.31</v>
      </c>
      <c r="F150" s="2">
        <v>50080.11</v>
      </c>
      <c r="G150" s="8">
        <v>-54.434902173913002</v>
      </c>
      <c r="H150" s="2"/>
      <c r="I150" s="2">
        <v>-92000.04</v>
      </c>
      <c r="J150" s="2"/>
      <c r="K150" s="2">
        <v>-92000.04</v>
      </c>
      <c r="L150" s="9">
        <v>-21952.27</v>
      </c>
      <c r="M150" s="37"/>
      <c r="N150" s="39"/>
    </row>
    <row r="151" spans="1:14" x14ac:dyDescent="0.25">
      <c r="A151" s="34" t="s">
        <v>327</v>
      </c>
      <c r="B151" s="27" t="s">
        <v>328</v>
      </c>
      <c r="C151" s="2">
        <v>-52000</v>
      </c>
      <c r="D151" s="1">
        <v>-48294</v>
      </c>
      <c r="E151" s="1">
        <v>-90112.11</v>
      </c>
      <c r="F151" s="2">
        <v>86406.11</v>
      </c>
      <c r="G151" s="8">
        <v>-166.165596153846</v>
      </c>
      <c r="H151" s="2"/>
      <c r="I151" s="2">
        <v>-51999.96</v>
      </c>
      <c r="J151" s="2"/>
      <c r="K151" s="2">
        <v>-51999.96</v>
      </c>
      <c r="L151" s="9">
        <v>-38112.15</v>
      </c>
      <c r="M151" s="37"/>
      <c r="N151" s="39"/>
    </row>
    <row r="152" spans="1:14" x14ac:dyDescent="0.25">
      <c r="A152" s="34" t="s">
        <v>329</v>
      </c>
      <c r="B152" s="27" t="s">
        <v>330</v>
      </c>
      <c r="C152" s="2">
        <v>-251000</v>
      </c>
      <c r="D152" s="1">
        <v>-34959.730000000003</v>
      </c>
      <c r="E152" s="1">
        <v>-239890.86</v>
      </c>
      <c r="F152" s="2">
        <v>23850.59</v>
      </c>
      <c r="G152" s="8">
        <v>-9.5022270916334701</v>
      </c>
      <c r="H152" s="2"/>
      <c r="I152" s="2">
        <v>99000</v>
      </c>
      <c r="J152" s="2">
        <v>-350000</v>
      </c>
      <c r="K152" s="2">
        <v>-251000</v>
      </c>
      <c r="L152" s="9">
        <v>11109.14</v>
      </c>
      <c r="M152" s="37"/>
      <c r="N152" s="39"/>
    </row>
    <row r="153" spans="1:14" x14ac:dyDescent="0.25">
      <c r="A153" s="34" t="s">
        <v>331</v>
      </c>
      <c r="B153" s="27" t="s">
        <v>332</v>
      </c>
      <c r="C153" s="2"/>
      <c r="D153" s="1">
        <v>-157</v>
      </c>
      <c r="E153" s="1">
        <v>-95.28</v>
      </c>
      <c r="F153" s="2">
        <v>14252.28</v>
      </c>
      <c r="G153" s="8" t="s">
        <v>69</v>
      </c>
      <c r="H153" s="2">
        <v>-150000</v>
      </c>
      <c r="I153" s="2">
        <v>150000</v>
      </c>
      <c r="J153" s="2"/>
      <c r="K153" s="2">
        <v>0</v>
      </c>
      <c r="L153" s="9">
        <v>-95.28</v>
      </c>
      <c r="M153" s="37"/>
      <c r="N153" s="39"/>
    </row>
    <row r="154" spans="1:14" x14ac:dyDescent="0.25">
      <c r="A154" s="34" t="s">
        <v>333</v>
      </c>
      <c r="B154" s="27" t="s">
        <v>334</v>
      </c>
      <c r="C154" s="2">
        <v>-450000</v>
      </c>
      <c r="D154" s="1">
        <v>-5403.7</v>
      </c>
      <c r="E154" s="1">
        <v>-126875.08</v>
      </c>
      <c r="F154" s="2">
        <v>-108467.06</v>
      </c>
      <c r="G154" s="8">
        <v>24.1037911111111</v>
      </c>
      <c r="H154" s="2">
        <v>-345000</v>
      </c>
      <c r="I154" s="2">
        <v>267500.03999999998</v>
      </c>
      <c r="J154" s="2"/>
      <c r="K154" s="2">
        <v>-77499.960000000006</v>
      </c>
      <c r="L154" s="9">
        <v>-49375.12</v>
      </c>
      <c r="M154" s="37"/>
      <c r="N154" s="39"/>
    </row>
    <row r="155" spans="1:14" x14ac:dyDescent="0.25">
      <c r="A155" s="34" t="s">
        <v>335</v>
      </c>
      <c r="B155" s="27" t="s">
        <v>336</v>
      </c>
      <c r="C155" s="2">
        <v>-600000</v>
      </c>
      <c r="D155" s="1">
        <v>-558591.18000000005</v>
      </c>
      <c r="E155" s="1">
        <v>-1048312.18</v>
      </c>
      <c r="F155" s="2">
        <v>1041564.37</v>
      </c>
      <c r="G155" s="8">
        <v>-173.59406166666699</v>
      </c>
      <c r="H155" s="2"/>
      <c r="I155" s="2">
        <v>-449499.96</v>
      </c>
      <c r="J155" s="2"/>
      <c r="K155" s="2">
        <v>-449499.96</v>
      </c>
      <c r="L155" s="9">
        <v>-598812.22</v>
      </c>
      <c r="M155" s="37"/>
      <c r="N155" s="39"/>
    </row>
    <row r="156" spans="1:14" x14ac:dyDescent="0.25">
      <c r="A156" s="34" t="s">
        <v>337</v>
      </c>
      <c r="B156" s="27" t="s">
        <v>338</v>
      </c>
      <c r="C156" s="2">
        <v>-600000</v>
      </c>
      <c r="D156" s="1">
        <v>-247087.19</v>
      </c>
      <c r="E156" s="1">
        <v>-157540.79999999999</v>
      </c>
      <c r="F156" s="2">
        <v>-168146.82</v>
      </c>
      <c r="G156" s="8">
        <v>28.024470000000001</v>
      </c>
      <c r="H156" s="2"/>
      <c r="I156" s="2">
        <v>-449499.96</v>
      </c>
      <c r="J156" s="2"/>
      <c r="K156" s="2">
        <v>-449499.96</v>
      </c>
      <c r="L156" s="9">
        <v>291959.15999999997</v>
      </c>
      <c r="M156" s="37"/>
      <c r="N156" s="39"/>
    </row>
    <row r="157" spans="1:14" x14ac:dyDescent="0.25">
      <c r="A157" s="34" t="s">
        <v>339</v>
      </c>
      <c r="B157" s="27" t="s">
        <v>340</v>
      </c>
      <c r="C157" s="2">
        <v>-450000</v>
      </c>
      <c r="D157" s="1">
        <v>-43230.720000000001</v>
      </c>
      <c r="E157" s="1">
        <v>-116094.42</v>
      </c>
      <c r="F157" s="2">
        <v>-71462.720000000001</v>
      </c>
      <c r="G157" s="8">
        <v>15.880604444444399</v>
      </c>
      <c r="H157" s="2">
        <v>-345000</v>
      </c>
      <c r="I157" s="2">
        <v>267500.03999999998</v>
      </c>
      <c r="J157" s="2"/>
      <c r="K157" s="2">
        <v>-77499.960000000006</v>
      </c>
      <c r="L157" s="9">
        <v>-38594.46</v>
      </c>
      <c r="M157" s="37"/>
      <c r="N157" s="39"/>
    </row>
    <row r="158" spans="1:14" x14ac:dyDescent="0.25">
      <c r="A158" s="34" t="s">
        <v>341</v>
      </c>
      <c r="B158" s="27" t="s">
        <v>342</v>
      </c>
      <c r="C158" s="2">
        <v>-196000</v>
      </c>
      <c r="D158" s="1">
        <v>-24928.67</v>
      </c>
      <c r="E158" s="1">
        <v>-289982.61</v>
      </c>
      <c r="F158" s="2">
        <v>118911.28</v>
      </c>
      <c r="G158" s="8">
        <v>-60.669020408163298</v>
      </c>
      <c r="H158" s="2"/>
      <c r="I158" s="2">
        <v>-171000</v>
      </c>
      <c r="J158" s="2">
        <v>-25000</v>
      </c>
      <c r="K158" s="2">
        <v>-196000</v>
      </c>
      <c r="L158" s="9">
        <v>-93982.61</v>
      </c>
      <c r="M158" s="37"/>
      <c r="N158" s="39"/>
    </row>
    <row r="159" spans="1:14" x14ac:dyDescent="0.25">
      <c r="A159" s="34" t="s">
        <v>343</v>
      </c>
      <c r="B159" s="27" t="s">
        <v>344</v>
      </c>
      <c r="C159" s="2">
        <v>-5855000</v>
      </c>
      <c r="D159" s="1"/>
      <c r="E159" s="1"/>
      <c r="F159" s="2">
        <v>-5855000</v>
      </c>
      <c r="G159" s="8">
        <v>100</v>
      </c>
      <c r="H159" s="2">
        <v>-160000</v>
      </c>
      <c r="I159" s="2">
        <v>159999.96</v>
      </c>
      <c r="J159" s="2"/>
      <c r="K159" s="2">
        <v>-0.04</v>
      </c>
      <c r="L159" s="9">
        <v>0.04</v>
      </c>
      <c r="M159" s="37"/>
      <c r="N159" s="39"/>
    </row>
    <row r="160" spans="1:14" ht="39" x14ac:dyDescent="0.25">
      <c r="A160" s="29" t="s">
        <v>345</v>
      </c>
      <c r="B160" s="27" t="s">
        <v>346</v>
      </c>
      <c r="C160" s="2">
        <v>-6404211</v>
      </c>
      <c r="D160" s="1">
        <v>-481939.91</v>
      </c>
      <c r="E160" s="1">
        <v>-477979.34</v>
      </c>
      <c r="F160" s="2">
        <v>-5352085.79</v>
      </c>
      <c r="G160" s="8">
        <v>83.571353129995202</v>
      </c>
      <c r="H160" s="2">
        <v>-1500000</v>
      </c>
      <c r="I160" s="2"/>
      <c r="J160" s="2">
        <v>-624211</v>
      </c>
      <c r="K160" s="2">
        <v>-2124211</v>
      </c>
      <c r="L160" s="9">
        <v>1646231.66</v>
      </c>
      <c r="M160" s="37"/>
      <c r="N160" s="39" t="s">
        <v>347</v>
      </c>
    </row>
    <row r="161" spans="1:14" x14ac:dyDescent="0.25">
      <c r="A161" s="34" t="s">
        <v>348</v>
      </c>
      <c r="B161" s="27" t="s">
        <v>349</v>
      </c>
      <c r="C161" s="2">
        <v>-20000</v>
      </c>
      <c r="D161" s="1">
        <v>-70</v>
      </c>
      <c r="E161" s="1">
        <v>-1515.64</v>
      </c>
      <c r="F161" s="2">
        <v>-10254.36</v>
      </c>
      <c r="G161" s="8">
        <v>51.271799999999999</v>
      </c>
      <c r="H161" s="2">
        <v>-48000</v>
      </c>
      <c r="I161" s="2"/>
      <c r="J161" s="2"/>
      <c r="K161" s="2">
        <v>-48000</v>
      </c>
      <c r="L161" s="9">
        <v>46484.36</v>
      </c>
      <c r="M161" s="38">
        <v>46000</v>
      </c>
      <c r="N161" s="39"/>
    </row>
    <row r="162" spans="1:14" x14ac:dyDescent="0.25">
      <c r="A162" s="34" t="s">
        <v>350</v>
      </c>
      <c r="B162" s="27" t="s">
        <v>351</v>
      </c>
      <c r="C162" s="2">
        <v>-50000</v>
      </c>
      <c r="D162" s="1">
        <v>-278</v>
      </c>
      <c r="E162" s="1">
        <v>-2465.63</v>
      </c>
      <c r="F162" s="2">
        <v>-15276.37</v>
      </c>
      <c r="G162" s="8">
        <v>30.55274</v>
      </c>
      <c r="H162" s="2">
        <v>-156000</v>
      </c>
      <c r="I162" s="2"/>
      <c r="J162" s="2"/>
      <c r="K162" s="2">
        <v>-156000</v>
      </c>
      <c r="L162" s="9">
        <v>153534.37</v>
      </c>
      <c r="M162" s="38">
        <v>153000</v>
      </c>
      <c r="N162" s="39"/>
    </row>
    <row r="163" spans="1:14" x14ac:dyDescent="0.25">
      <c r="A163" s="34" t="s">
        <v>352</v>
      </c>
      <c r="B163" s="27" t="s">
        <v>353</v>
      </c>
      <c r="C163" s="2"/>
      <c r="D163" s="1">
        <v>-50</v>
      </c>
      <c r="E163" s="1"/>
      <c r="F163" s="2">
        <v>50</v>
      </c>
      <c r="G163" s="8" t="s">
        <v>69</v>
      </c>
      <c r="H163" s="2">
        <v>-30000</v>
      </c>
      <c r="I163" s="2"/>
      <c r="J163" s="2"/>
      <c r="K163" s="2">
        <v>-30000</v>
      </c>
      <c r="L163" s="9">
        <v>30000</v>
      </c>
      <c r="M163" s="38">
        <v>30000</v>
      </c>
      <c r="N163" s="39"/>
    </row>
    <row r="164" spans="1:14" x14ac:dyDescent="0.25">
      <c r="A164" s="34" t="s">
        <v>354</v>
      </c>
      <c r="B164" s="27" t="s">
        <v>355</v>
      </c>
      <c r="C164" s="2">
        <v>-25000</v>
      </c>
      <c r="D164" s="1">
        <v>-2952</v>
      </c>
      <c r="E164" s="1">
        <v>-14334.12</v>
      </c>
      <c r="F164" s="2">
        <v>-7713.88</v>
      </c>
      <c r="G164" s="8">
        <v>30.855519999999999</v>
      </c>
      <c r="H164" s="2">
        <v>-84000</v>
      </c>
      <c r="I164" s="2"/>
      <c r="J164" s="2"/>
      <c r="K164" s="2">
        <v>-84000</v>
      </c>
      <c r="L164" s="9">
        <v>69665.88</v>
      </c>
      <c r="M164" s="38">
        <v>69000</v>
      </c>
      <c r="N164" s="39"/>
    </row>
    <row r="165" spans="1:14" x14ac:dyDescent="0.25">
      <c r="A165" s="34" t="s">
        <v>356</v>
      </c>
      <c r="B165" s="27" t="s">
        <v>357</v>
      </c>
      <c r="C165" s="2">
        <v>-25000</v>
      </c>
      <c r="D165" s="1">
        <v>-61</v>
      </c>
      <c r="E165" s="1"/>
      <c r="F165" s="2">
        <v>-24939</v>
      </c>
      <c r="G165" s="8">
        <v>99.756</v>
      </c>
      <c r="H165" s="2">
        <v>-54000</v>
      </c>
      <c r="I165" s="2"/>
      <c r="J165" s="2"/>
      <c r="K165" s="2">
        <v>-54000</v>
      </c>
      <c r="L165" s="9">
        <v>54000</v>
      </c>
      <c r="M165" s="38">
        <v>54000</v>
      </c>
      <c r="N165" s="39"/>
    </row>
    <row r="166" spans="1:14" x14ac:dyDescent="0.25">
      <c r="A166" s="34" t="s">
        <v>358</v>
      </c>
      <c r="B166" s="27" t="s">
        <v>359</v>
      </c>
      <c r="C166" s="2"/>
      <c r="D166" s="1">
        <v>-110</v>
      </c>
      <c r="E166" s="1"/>
      <c r="F166" s="2">
        <v>110</v>
      </c>
      <c r="G166" s="8" t="s">
        <v>69</v>
      </c>
      <c r="H166" s="2">
        <v>-90000</v>
      </c>
      <c r="I166" s="2"/>
      <c r="J166" s="2"/>
      <c r="K166" s="2">
        <v>-90000</v>
      </c>
      <c r="L166" s="9">
        <v>90000</v>
      </c>
      <c r="M166" s="38">
        <v>90000</v>
      </c>
      <c r="N166" s="39"/>
    </row>
    <row r="167" spans="1:14" x14ac:dyDescent="0.25">
      <c r="A167" s="34" t="s">
        <v>360</v>
      </c>
      <c r="B167" s="27" t="s">
        <v>361</v>
      </c>
      <c r="C167" s="2"/>
      <c r="D167" s="1">
        <v>-61</v>
      </c>
      <c r="E167" s="1"/>
      <c r="F167" s="2">
        <v>61</v>
      </c>
      <c r="G167" s="8" t="s">
        <v>69</v>
      </c>
      <c r="H167" s="2">
        <v>-30000</v>
      </c>
      <c r="I167" s="2"/>
      <c r="J167" s="2"/>
      <c r="K167" s="2">
        <v>-30000</v>
      </c>
      <c r="L167" s="9">
        <v>30000</v>
      </c>
      <c r="M167" s="38">
        <v>30000</v>
      </c>
      <c r="N167" s="39"/>
    </row>
    <row r="168" spans="1:14" x14ac:dyDescent="0.25">
      <c r="A168" s="34" t="s">
        <v>362</v>
      </c>
      <c r="B168" s="27" t="s">
        <v>363</v>
      </c>
      <c r="C168" s="2"/>
      <c r="D168" s="1">
        <v>-194</v>
      </c>
      <c r="E168" s="1"/>
      <c r="F168" s="2">
        <v>194</v>
      </c>
      <c r="G168" s="8" t="s">
        <v>69</v>
      </c>
      <c r="H168" s="2">
        <v>-66000</v>
      </c>
      <c r="I168" s="2"/>
      <c r="J168" s="2"/>
      <c r="K168" s="2">
        <v>-66000</v>
      </c>
      <c r="L168" s="9">
        <v>66000</v>
      </c>
      <c r="M168" s="38">
        <v>66000</v>
      </c>
      <c r="N168" s="39"/>
    </row>
    <row r="169" spans="1:14" x14ac:dyDescent="0.25">
      <c r="A169" s="34" t="s">
        <v>364</v>
      </c>
      <c r="B169" s="27" t="s">
        <v>365</v>
      </c>
      <c r="C169" s="2"/>
      <c r="D169" s="1">
        <v>-93</v>
      </c>
      <c r="E169" s="1"/>
      <c r="F169" s="2">
        <v>93</v>
      </c>
      <c r="G169" s="8" t="s">
        <v>69</v>
      </c>
      <c r="H169" s="2">
        <v>-144000</v>
      </c>
      <c r="I169" s="2"/>
      <c r="J169" s="2"/>
      <c r="K169" s="2">
        <v>-144000</v>
      </c>
      <c r="L169" s="9">
        <v>144000</v>
      </c>
      <c r="M169" s="38">
        <v>144000</v>
      </c>
      <c r="N169" s="39"/>
    </row>
    <row r="170" spans="1:14" x14ac:dyDescent="0.25">
      <c r="A170" s="34" t="s">
        <v>366</v>
      </c>
      <c r="B170" s="27" t="s">
        <v>367</v>
      </c>
      <c r="C170" s="2">
        <v>-25000</v>
      </c>
      <c r="D170" s="1">
        <v>-50</v>
      </c>
      <c r="E170" s="1">
        <v>-1701.28</v>
      </c>
      <c r="F170" s="2">
        <v>-23248.720000000001</v>
      </c>
      <c r="G170" s="8">
        <v>92.994879999999995</v>
      </c>
      <c r="H170" s="2">
        <v>-36000</v>
      </c>
      <c r="I170" s="2"/>
      <c r="J170" s="2"/>
      <c r="K170" s="2">
        <v>-36000</v>
      </c>
      <c r="L170" s="9">
        <v>34298.720000000001</v>
      </c>
      <c r="M170" s="38">
        <v>34000</v>
      </c>
      <c r="N170" s="39"/>
    </row>
    <row r="171" spans="1:14" x14ac:dyDescent="0.25">
      <c r="A171" s="34" t="s">
        <v>368</v>
      </c>
      <c r="B171" s="27" t="s">
        <v>369</v>
      </c>
      <c r="C171" s="2"/>
      <c r="D171" s="1">
        <v>-98</v>
      </c>
      <c r="E171" s="1">
        <v>-5995.64</v>
      </c>
      <c r="F171" s="2">
        <v>6093.64</v>
      </c>
      <c r="G171" s="8" t="s">
        <v>69</v>
      </c>
      <c r="H171" s="2">
        <v>-54000</v>
      </c>
      <c r="I171" s="2"/>
      <c r="J171" s="2"/>
      <c r="K171" s="2">
        <v>-54000</v>
      </c>
      <c r="L171" s="9">
        <v>48004.36</v>
      </c>
      <c r="M171" s="38">
        <v>48000</v>
      </c>
      <c r="N171" s="39"/>
    </row>
    <row r="172" spans="1:14" x14ac:dyDescent="0.25">
      <c r="A172" s="34" t="s">
        <v>370</v>
      </c>
      <c r="B172" s="27" t="s">
        <v>371</v>
      </c>
      <c r="C172" s="2">
        <v>-30000</v>
      </c>
      <c r="D172" s="1">
        <v>-74</v>
      </c>
      <c r="E172" s="1">
        <v>-5145.2700000000004</v>
      </c>
      <c r="F172" s="2">
        <v>-24780.73</v>
      </c>
      <c r="G172" s="8">
        <v>82.602433333333394</v>
      </c>
      <c r="H172" s="2">
        <v>-36000</v>
      </c>
      <c r="I172" s="2"/>
      <c r="J172" s="2"/>
      <c r="K172" s="2">
        <v>-36000</v>
      </c>
      <c r="L172" s="9">
        <v>30854.73</v>
      </c>
      <c r="M172" s="38">
        <v>30000</v>
      </c>
      <c r="N172" s="39"/>
    </row>
    <row r="173" spans="1:14" x14ac:dyDescent="0.25">
      <c r="A173" s="34" t="s">
        <v>372</v>
      </c>
      <c r="B173" s="27" t="s">
        <v>373</v>
      </c>
      <c r="C173" s="2">
        <v>-35000</v>
      </c>
      <c r="D173" s="1">
        <v>-110</v>
      </c>
      <c r="E173" s="1">
        <v>-161.29</v>
      </c>
      <c r="F173" s="2">
        <v>-27459.71</v>
      </c>
      <c r="G173" s="8">
        <v>78.456314285714299</v>
      </c>
      <c r="H173" s="2">
        <v>-84000</v>
      </c>
      <c r="I173" s="2"/>
      <c r="J173" s="2"/>
      <c r="K173" s="2">
        <v>-84000</v>
      </c>
      <c r="L173" s="9">
        <v>83838.710000000006</v>
      </c>
      <c r="M173" s="38">
        <v>83000</v>
      </c>
      <c r="N173" s="39"/>
    </row>
    <row r="174" spans="1:14" x14ac:dyDescent="0.25">
      <c r="A174" s="34" t="s">
        <v>374</v>
      </c>
      <c r="B174" s="27" t="s">
        <v>375</v>
      </c>
      <c r="C174" s="2">
        <v>-35000</v>
      </c>
      <c r="D174" s="1">
        <v>-120</v>
      </c>
      <c r="E174" s="1">
        <v>-3670.06</v>
      </c>
      <c r="F174" s="2">
        <v>-21441.94</v>
      </c>
      <c r="G174" s="8">
        <v>61.262685714285702</v>
      </c>
      <c r="H174" s="2">
        <v>-150000</v>
      </c>
      <c r="I174" s="2"/>
      <c r="J174" s="2"/>
      <c r="K174" s="2">
        <v>-150000</v>
      </c>
      <c r="L174" s="9">
        <v>146329.94</v>
      </c>
      <c r="M174" s="38">
        <v>146000</v>
      </c>
      <c r="N174" s="39"/>
    </row>
    <row r="175" spans="1:14" x14ac:dyDescent="0.25">
      <c r="A175" s="34" t="s">
        <v>376</v>
      </c>
      <c r="B175" s="27" t="s">
        <v>377</v>
      </c>
      <c r="C175" s="2"/>
      <c r="D175" s="1">
        <v>-86</v>
      </c>
      <c r="E175" s="1">
        <v>-21.97</v>
      </c>
      <c r="F175" s="2">
        <v>5483.97</v>
      </c>
      <c r="G175" s="8" t="s">
        <v>69</v>
      </c>
      <c r="H175" s="2">
        <v>-72000</v>
      </c>
      <c r="I175" s="2"/>
      <c r="J175" s="2"/>
      <c r="K175" s="2">
        <v>-72000</v>
      </c>
      <c r="L175" s="9">
        <v>71978.03</v>
      </c>
      <c r="M175" s="38">
        <v>71000</v>
      </c>
      <c r="N175" s="39"/>
    </row>
    <row r="176" spans="1:14" x14ac:dyDescent="0.25">
      <c r="A176" s="34" t="s">
        <v>378</v>
      </c>
      <c r="B176" s="27" t="s">
        <v>379</v>
      </c>
      <c r="C176" s="2">
        <v>-45000</v>
      </c>
      <c r="D176" s="1">
        <v>-102</v>
      </c>
      <c r="E176" s="1">
        <v>-407.64</v>
      </c>
      <c r="F176" s="2">
        <v>-31340.36</v>
      </c>
      <c r="G176" s="8">
        <v>69.645244444444401</v>
      </c>
      <c r="H176" s="2">
        <v>-150000</v>
      </c>
      <c r="I176" s="2"/>
      <c r="J176" s="2"/>
      <c r="K176" s="2">
        <v>-150000</v>
      </c>
      <c r="L176" s="9">
        <v>149592.35999999999</v>
      </c>
      <c r="M176" s="38">
        <v>149000</v>
      </c>
      <c r="N176" s="39"/>
    </row>
    <row r="177" spans="1:14" x14ac:dyDescent="0.25">
      <c r="A177" s="34" t="s">
        <v>380</v>
      </c>
      <c r="B177" s="27" t="s">
        <v>381</v>
      </c>
      <c r="C177" s="2">
        <v>-50000</v>
      </c>
      <c r="D177" s="1">
        <v>-2356</v>
      </c>
      <c r="E177" s="1">
        <v>-10641.24</v>
      </c>
      <c r="F177" s="2">
        <v>-29642.76</v>
      </c>
      <c r="G177" s="8">
        <v>59.285519999999998</v>
      </c>
      <c r="H177" s="2">
        <v>-132000</v>
      </c>
      <c r="I177" s="2"/>
      <c r="J177" s="2"/>
      <c r="K177" s="2">
        <v>-132000</v>
      </c>
      <c r="L177" s="9">
        <v>121358.76</v>
      </c>
      <c r="M177" s="38">
        <v>121000</v>
      </c>
      <c r="N177" s="39"/>
    </row>
    <row r="178" spans="1:14" x14ac:dyDescent="0.25">
      <c r="A178" s="34" t="s">
        <v>382</v>
      </c>
      <c r="B178" s="27" t="s">
        <v>383</v>
      </c>
      <c r="C178" s="2">
        <v>-25000</v>
      </c>
      <c r="D178" s="1">
        <v>-1350</v>
      </c>
      <c r="E178" s="1">
        <v>-151078.17000000001</v>
      </c>
      <c r="F178" s="2">
        <v>128071.13</v>
      </c>
      <c r="G178" s="8">
        <v>-512.28452000000004</v>
      </c>
      <c r="H178" s="2">
        <v>-84000</v>
      </c>
      <c r="I178" s="2"/>
      <c r="J178" s="2"/>
      <c r="K178" s="2">
        <v>-84000</v>
      </c>
      <c r="L178" s="9">
        <v>-67078.17</v>
      </c>
      <c r="M178" s="37"/>
      <c r="N178" s="39"/>
    </row>
    <row r="179" spans="1:14" x14ac:dyDescent="0.25">
      <c r="A179" s="34" t="s">
        <v>384</v>
      </c>
      <c r="B179" s="27" t="s">
        <v>385</v>
      </c>
      <c r="C179" s="2">
        <v>-200000</v>
      </c>
      <c r="D179" s="1">
        <v>-56461.94</v>
      </c>
      <c r="E179" s="1">
        <v>-2004.44</v>
      </c>
      <c r="F179" s="2">
        <v>-133033.62</v>
      </c>
      <c r="G179" s="8">
        <v>66.516810000000007</v>
      </c>
      <c r="H179" s="2"/>
      <c r="I179" s="2"/>
      <c r="J179" s="2">
        <v>-85000</v>
      </c>
      <c r="K179" s="2">
        <v>-85000</v>
      </c>
      <c r="L179" s="9">
        <v>82995.56</v>
      </c>
      <c r="M179" s="38">
        <v>82000</v>
      </c>
      <c r="N179" s="39"/>
    </row>
    <row r="180" spans="1:14" x14ac:dyDescent="0.25">
      <c r="A180" s="34" t="s">
        <v>386</v>
      </c>
      <c r="B180" s="27" t="s">
        <v>387</v>
      </c>
      <c r="C180" s="2">
        <v>-210000</v>
      </c>
      <c r="D180" s="1">
        <v>-72083.88</v>
      </c>
      <c r="E180" s="1">
        <v>-9966.43</v>
      </c>
      <c r="F180" s="2">
        <v>-127949.69</v>
      </c>
      <c r="G180" s="8">
        <v>60.9284238095238</v>
      </c>
      <c r="H180" s="2"/>
      <c r="I180" s="2"/>
      <c r="J180" s="2">
        <v>-184211</v>
      </c>
      <c r="K180" s="2">
        <v>-184211</v>
      </c>
      <c r="L180" s="9">
        <v>174244.57</v>
      </c>
      <c r="M180" s="38">
        <v>174000</v>
      </c>
      <c r="N180" s="39"/>
    </row>
    <row r="181" spans="1:14" x14ac:dyDescent="0.25">
      <c r="A181" s="34" t="s">
        <v>388</v>
      </c>
      <c r="B181" s="27" t="s">
        <v>389</v>
      </c>
      <c r="C181" s="2">
        <v>-45000</v>
      </c>
      <c r="D181" s="1">
        <v>-39901.06</v>
      </c>
      <c r="E181" s="1">
        <v>-25495.67</v>
      </c>
      <c r="F181" s="2">
        <v>20396.73</v>
      </c>
      <c r="G181" s="8">
        <v>-45.326066666666698</v>
      </c>
      <c r="H181" s="2"/>
      <c r="I181" s="2"/>
      <c r="J181" s="2">
        <v>-35000</v>
      </c>
      <c r="K181" s="2">
        <v>-35000</v>
      </c>
      <c r="L181" s="9">
        <v>9504.33</v>
      </c>
      <c r="M181" s="37"/>
      <c r="N181" s="39"/>
    </row>
    <row r="182" spans="1:14" x14ac:dyDescent="0.25">
      <c r="A182" s="34" t="s">
        <v>390</v>
      </c>
      <c r="B182" s="27" t="s">
        <v>391</v>
      </c>
      <c r="C182" s="2">
        <v>-250000</v>
      </c>
      <c r="D182" s="1">
        <v>-242217.57</v>
      </c>
      <c r="E182" s="1">
        <v>-3101.88</v>
      </c>
      <c r="F182" s="2">
        <v>-4680.55</v>
      </c>
      <c r="G182" s="8">
        <v>1.87222</v>
      </c>
      <c r="H182" s="2"/>
      <c r="I182" s="2"/>
      <c r="J182" s="2">
        <v>-20000</v>
      </c>
      <c r="K182" s="2">
        <v>-20000</v>
      </c>
      <c r="L182" s="9">
        <v>16898.12</v>
      </c>
      <c r="M182" s="37"/>
      <c r="N182" s="39"/>
    </row>
    <row r="183" spans="1:14" x14ac:dyDescent="0.25">
      <c r="A183" s="34" t="s">
        <v>392</v>
      </c>
      <c r="B183" s="27" t="s">
        <v>393</v>
      </c>
      <c r="C183" s="2">
        <v>-310000</v>
      </c>
      <c r="D183" s="1">
        <v>-63060.46</v>
      </c>
      <c r="E183" s="1">
        <v>-240272.97</v>
      </c>
      <c r="F183" s="2">
        <v>-6666.57</v>
      </c>
      <c r="G183" s="8">
        <v>2.1505064516129</v>
      </c>
      <c r="H183" s="2"/>
      <c r="I183" s="2"/>
      <c r="J183" s="2">
        <v>-300000</v>
      </c>
      <c r="K183" s="2">
        <v>-300000</v>
      </c>
      <c r="L183" s="9">
        <v>59727.03</v>
      </c>
      <c r="M183" s="37"/>
      <c r="N183" s="39"/>
    </row>
    <row r="184" spans="1:14" x14ac:dyDescent="0.25">
      <c r="A184" s="34" t="s">
        <v>394</v>
      </c>
      <c r="B184" s="27" t="s">
        <v>395</v>
      </c>
      <c r="C184" s="2">
        <v>-5024211</v>
      </c>
      <c r="D184" s="1"/>
      <c r="E184" s="1"/>
      <c r="F184" s="2">
        <v>-5024211</v>
      </c>
      <c r="G184" s="8">
        <v>100</v>
      </c>
      <c r="H184" s="2"/>
      <c r="I184" s="2"/>
      <c r="J184" s="2"/>
      <c r="K184" s="2"/>
      <c r="L184" s="9"/>
      <c r="M184" s="37"/>
      <c r="N184" s="39"/>
    </row>
    <row r="185" spans="1:14" x14ac:dyDescent="0.25">
      <c r="A185" s="29" t="s">
        <v>396</v>
      </c>
      <c r="B185" s="27" t="s">
        <v>397</v>
      </c>
      <c r="C185" s="2">
        <v>-7633545</v>
      </c>
      <c r="D185" s="1">
        <v>-243437.32</v>
      </c>
      <c r="E185" s="1">
        <v>-1036156.86</v>
      </c>
      <c r="F185" s="2">
        <v>-6284404.8600000003</v>
      </c>
      <c r="G185" s="8">
        <v>82.326165104155393</v>
      </c>
      <c r="H185" s="2">
        <v>-1370000</v>
      </c>
      <c r="I185" s="2">
        <v>-0.01</v>
      </c>
      <c r="J185" s="2"/>
      <c r="K185" s="2">
        <v>-1370000.01</v>
      </c>
      <c r="L185" s="9">
        <v>333843.15000000002</v>
      </c>
      <c r="M185" s="37"/>
      <c r="N185" s="39"/>
    </row>
    <row r="186" spans="1:14" x14ac:dyDescent="0.25">
      <c r="A186" s="34" t="s">
        <v>398</v>
      </c>
      <c r="B186" s="27" t="s">
        <v>399</v>
      </c>
      <c r="C186" s="2">
        <v>-85000</v>
      </c>
      <c r="D186" s="1">
        <v>-27175</v>
      </c>
      <c r="E186" s="1">
        <v>-27175</v>
      </c>
      <c r="F186" s="2">
        <v>-30650</v>
      </c>
      <c r="G186" s="8">
        <v>36.058823529411796</v>
      </c>
      <c r="H186" s="2"/>
      <c r="I186" s="2">
        <v>-20000.04</v>
      </c>
      <c r="J186" s="2"/>
      <c r="K186" s="2">
        <v>-20000.04</v>
      </c>
      <c r="L186" s="9">
        <v>-7174.96</v>
      </c>
      <c r="M186" s="37"/>
      <c r="N186" s="39"/>
    </row>
    <row r="187" spans="1:14" x14ac:dyDescent="0.25">
      <c r="A187" s="34" t="s">
        <v>400</v>
      </c>
      <c r="B187" s="27" t="s">
        <v>401</v>
      </c>
      <c r="C187" s="2"/>
      <c r="D187" s="1"/>
      <c r="E187" s="1">
        <v>-387793.34</v>
      </c>
      <c r="F187" s="2">
        <v>387793.34</v>
      </c>
      <c r="G187" s="8" t="s">
        <v>69</v>
      </c>
      <c r="H187" s="2"/>
      <c r="I187" s="2">
        <v>-275000.03999999998</v>
      </c>
      <c r="J187" s="2"/>
      <c r="K187" s="2">
        <v>-275000.03999999998</v>
      </c>
      <c r="L187" s="9">
        <v>-112793.3</v>
      </c>
      <c r="M187" s="37"/>
      <c r="N187" s="39"/>
    </row>
    <row r="188" spans="1:14" x14ac:dyDescent="0.25">
      <c r="A188" s="34" t="s">
        <v>402</v>
      </c>
      <c r="B188" s="27" t="s">
        <v>403</v>
      </c>
      <c r="C188" s="2">
        <v>-470000</v>
      </c>
      <c r="D188" s="1"/>
      <c r="E188" s="1"/>
      <c r="F188" s="2">
        <v>-470000</v>
      </c>
      <c r="G188" s="8">
        <v>100</v>
      </c>
      <c r="H188" s="2"/>
      <c r="I188" s="2">
        <v>0.03</v>
      </c>
      <c r="J188" s="2"/>
      <c r="K188" s="2">
        <v>0.03</v>
      </c>
      <c r="L188" s="9">
        <v>-0.03</v>
      </c>
      <c r="M188" s="37"/>
      <c r="N188" s="39"/>
    </row>
    <row r="189" spans="1:14" x14ac:dyDescent="0.25">
      <c r="A189" s="34" t="s">
        <v>404</v>
      </c>
      <c r="B189" s="27" t="s">
        <v>405</v>
      </c>
      <c r="C189" s="2">
        <v>-880000</v>
      </c>
      <c r="D189" s="1"/>
      <c r="E189" s="1">
        <v>-29925</v>
      </c>
      <c r="F189" s="2">
        <v>-820150</v>
      </c>
      <c r="G189" s="8">
        <v>93.198863636363598</v>
      </c>
      <c r="H189" s="2"/>
      <c r="I189" s="2">
        <v>-60000</v>
      </c>
      <c r="J189" s="2"/>
      <c r="K189" s="2">
        <v>-60000</v>
      </c>
      <c r="L189" s="9">
        <v>30075</v>
      </c>
      <c r="M189" s="37">
        <v>30000</v>
      </c>
      <c r="N189" s="39" t="s">
        <v>282</v>
      </c>
    </row>
    <row r="190" spans="1:14" x14ac:dyDescent="0.25">
      <c r="A190" s="34" t="s">
        <v>406</v>
      </c>
      <c r="B190" s="27" t="s">
        <v>407</v>
      </c>
      <c r="C190" s="2">
        <v>-25000</v>
      </c>
      <c r="D190" s="1"/>
      <c r="E190" s="1"/>
      <c r="F190" s="2">
        <v>-25000</v>
      </c>
      <c r="G190" s="8">
        <v>100</v>
      </c>
      <c r="H190" s="2"/>
      <c r="I190" s="2"/>
      <c r="J190" s="2"/>
      <c r="K190" s="2"/>
      <c r="L190" s="9"/>
      <c r="M190" s="37"/>
      <c r="N190" s="39"/>
    </row>
    <row r="191" spans="1:14" x14ac:dyDescent="0.25">
      <c r="A191" s="34" t="s">
        <v>408</v>
      </c>
      <c r="B191" s="27" t="s">
        <v>409</v>
      </c>
      <c r="C191" s="2">
        <v>-850000</v>
      </c>
      <c r="D191" s="1"/>
      <c r="E191" s="1"/>
      <c r="F191" s="2">
        <v>-850000</v>
      </c>
      <c r="G191" s="8">
        <v>100</v>
      </c>
      <c r="H191" s="2"/>
      <c r="I191" s="2"/>
      <c r="J191" s="2"/>
      <c r="K191" s="2"/>
      <c r="L191" s="9"/>
      <c r="M191" s="37"/>
      <c r="N191" s="39"/>
    </row>
    <row r="192" spans="1:14" x14ac:dyDescent="0.25">
      <c r="A192" s="34" t="s">
        <v>410</v>
      </c>
      <c r="B192" s="27" t="s">
        <v>411</v>
      </c>
      <c r="C192" s="2">
        <v>0</v>
      </c>
      <c r="D192" s="1"/>
      <c r="E192" s="1"/>
      <c r="F192" s="2">
        <v>0</v>
      </c>
      <c r="G192" s="8" t="s">
        <v>69</v>
      </c>
      <c r="H192" s="2">
        <v>-1200000</v>
      </c>
      <c r="I192" s="2">
        <v>1200000</v>
      </c>
      <c r="J192" s="2"/>
      <c r="K192" s="2">
        <v>0</v>
      </c>
      <c r="L192" s="9">
        <v>0</v>
      </c>
      <c r="M192" s="37"/>
      <c r="N192" s="39"/>
    </row>
    <row r="193" spans="1:14" x14ac:dyDescent="0.25">
      <c r="A193" s="34" t="s">
        <v>412</v>
      </c>
      <c r="B193" s="27" t="s">
        <v>413</v>
      </c>
      <c r="C193" s="2">
        <v>-943545</v>
      </c>
      <c r="D193" s="1">
        <v>-43545.1</v>
      </c>
      <c r="E193" s="1">
        <v>-575519.52</v>
      </c>
      <c r="F193" s="2">
        <v>-324480.38</v>
      </c>
      <c r="G193" s="8">
        <v>34.389497056314198</v>
      </c>
      <c r="H193" s="2"/>
      <c r="I193" s="2">
        <v>-900000</v>
      </c>
      <c r="J193" s="2"/>
      <c r="K193" s="2">
        <v>-900000</v>
      </c>
      <c r="L193" s="9">
        <v>324480.48</v>
      </c>
      <c r="M193" s="37"/>
      <c r="N193" s="39"/>
    </row>
    <row r="194" spans="1:14" x14ac:dyDescent="0.25">
      <c r="A194" s="34" t="s">
        <v>414</v>
      </c>
      <c r="B194" s="27" t="s">
        <v>415</v>
      </c>
      <c r="C194" s="2">
        <v>-485000</v>
      </c>
      <c r="D194" s="1">
        <v>-36023.56</v>
      </c>
      <c r="E194" s="1">
        <v>-15744</v>
      </c>
      <c r="F194" s="2">
        <v>-430861.96</v>
      </c>
      <c r="G194" s="8">
        <v>88.837517525773194</v>
      </c>
      <c r="H194" s="2"/>
      <c r="I194" s="2"/>
      <c r="J194" s="2"/>
      <c r="K194" s="2"/>
      <c r="L194" s="9">
        <v>-15744</v>
      </c>
      <c r="M194" s="37"/>
      <c r="N194" s="39"/>
    </row>
    <row r="195" spans="1:14" ht="26.25" x14ac:dyDescent="0.25">
      <c r="A195" s="34" t="s">
        <v>416</v>
      </c>
      <c r="B195" s="27" t="s">
        <v>417</v>
      </c>
      <c r="C195" s="2">
        <v>-230000</v>
      </c>
      <c r="D195" s="1">
        <v>-16040</v>
      </c>
      <c r="E195" s="1"/>
      <c r="F195" s="2">
        <v>-213960</v>
      </c>
      <c r="G195" s="8">
        <v>93.026086956521695</v>
      </c>
      <c r="H195" s="2"/>
      <c r="I195" s="2">
        <v>-15000</v>
      </c>
      <c r="J195" s="2"/>
      <c r="K195" s="2">
        <v>-15000</v>
      </c>
      <c r="L195" s="9">
        <v>15000</v>
      </c>
      <c r="M195" s="37">
        <f>L195</f>
        <v>15000</v>
      </c>
      <c r="N195" s="39" t="s">
        <v>221</v>
      </c>
    </row>
    <row r="196" spans="1:14" ht="26.25" x14ac:dyDescent="0.25">
      <c r="A196" s="34" t="s">
        <v>418</v>
      </c>
      <c r="B196" s="27" t="s">
        <v>419</v>
      </c>
      <c r="C196" s="2">
        <v>-1100000</v>
      </c>
      <c r="D196" s="1">
        <v>-59080</v>
      </c>
      <c r="E196" s="1"/>
      <c r="F196" s="2">
        <v>-1040920</v>
      </c>
      <c r="G196" s="8">
        <v>94.629090909090905</v>
      </c>
      <c r="H196" s="2"/>
      <c r="I196" s="2">
        <v>-50000</v>
      </c>
      <c r="J196" s="2"/>
      <c r="K196" s="2">
        <v>-50000</v>
      </c>
      <c r="L196" s="9">
        <v>50000</v>
      </c>
      <c r="M196" s="37">
        <f>L196</f>
        <v>50000</v>
      </c>
      <c r="N196" s="39" t="s">
        <v>221</v>
      </c>
    </row>
    <row r="197" spans="1:14" x14ac:dyDescent="0.25">
      <c r="A197" s="34" t="s">
        <v>420</v>
      </c>
      <c r="B197" s="27" t="s">
        <v>421</v>
      </c>
      <c r="C197" s="2">
        <v>-35000</v>
      </c>
      <c r="D197" s="1"/>
      <c r="E197" s="1"/>
      <c r="F197" s="2">
        <v>-35000</v>
      </c>
      <c r="G197" s="8">
        <v>100</v>
      </c>
      <c r="H197" s="2"/>
      <c r="I197" s="2"/>
      <c r="J197" s="2"/>
      <c r="K197" s="2"/>
      <c r="L197" s="9"/>
      <c r="M197" s="37"/>
      <c r="N197" s="39"/>
    </row>
    <row r="198" spans="1:14" x14ac:dyDescent="0.25">
      <c r="A198" s="34" t="s">
        <v>422</v>
      </c>
      <c r="B198" s="27" t="s">
        <v>423</v>
      </c>
      <c r="C198" s="2">
        <v>-430000</v>
      </c>
      <c r="D198" s="1">
        <v>-56021.66</v>
      </c>
      <c r="E198" s="1"/>
      <c r="F198" s="2">
        <v>-371607.86</v>
      </c>
      <c r="G198" s="8">
        <v>86.420432558139495</v>
      </c>
      <c r="H198" s="2"/>
      <c r="I198" s="2"/>
      <c r="J198" s="2"/>
      <c r="K198" s="2"/>
      <c r="L198" s="9"/>
      <c r="M198" s="37"/>
      <c r="N198" s="39"/>
    </row>
    <row r="199" spans="1:14" ht="26.25" x14ac:dyDescent="0.25">
      <c r="A199" s="34" t="s">
        <v>424</v>
      </c>
      <c r="B199" s="27" t="s">
        <v>425</v>
      </c>
      <c r="C199" s="2">
        <v>-2100000</v>
      </c>
      <c r="D199" s="1">
        <v>-5552</v>
      </c>
      <c r="E199" s="1"/>
      <c r="F199" s="2">
        <v>-2059568</v>
      </c>
      <c r="G199" s="8">
        <v>98.074666666666701</v>
      </c>
      <c r="H199" s="2"/>
      <c r="I199" s="2">
        <v>-50000</v>
      </c>
      <c r="J199" s="2"/>
      <c r="K199" s="2">
        <v>-50000</v>
      </c>
      <c r="L199" s="9">
        <v>50000</v>
      </c>
      <c r="M199" s="37">
        <v>50000</v>
      </c>
      <c r="N199" s="39" t="s">
        <v>426</v>
      </c>
    </row>
    <row r="200" spans="1:14" x14ac:dyDescent="0.25">
      <c r="A200" s="34" t="s">
        <v>427</v>
      </c>
      <c r="B200" s="27" t="s">
        <v>428</v>
      </c>
      <c r="C200" s="2"/>
      <c r="D200" s="1"/>
      <c r="E200" s="1"/>
      <c r="F200" s="2"/>
      <c r="G200" s="8"/>
      <c r="H200" s="2">
        <v>-170000</v>
      </c>
      <c r="I200" s="2">
        <v>170000.04</v>
      </c>
      <c r="J200" s="2"/>
      <c r="K200" s="2">
        <v>0.04</v>
      </c>
      <c r="L200" s="9">
        <v>-0.04</v>
      </c>
      <c r="M200" s="37"/>
      <c r="N200" s="39"/>
    </row>
    <row r="201" spans="1:14" x14ac:dyDescent="0.25">
      <c r="A201" s="29" t="s">
        <v>429</v>
      </c>
      <c r="B201" s="27" t="s">
        <v>430</v>
      </c>
      <c r="C201" s="2">
        <v>-2700000</v>
      </c>
      <c r="D201" s="1"/>
      <c r="E201" s="1">
        <v>-2738999.54</v>
      </c>
      <c r="F201" s="2">
        <v>70873.05</v>
      </c>
      <c r="G201" s="8">
        <v>-2.62492777777778</v>
      </c>
      <c r="H201" s="2">
        <v>-2700000</v>
      </c>
      <c r="I201" s="2"/>
      <c r="J201" s="2"/>
      <c r="K201" s="2">
        <v>-2700000</v>
      </c>
      <c r="L201" s="9">
        <v>-38999.54</v>
      </c>
      <c r="M201" s="37"/>
      <c r="N201" s="39"/>
    </row>
    <row r="202" spans="1:14" x14ac:dyDescent="0.25">
      <c r="A202" s="34" t="s">
        <v>431</v>
      </c>
      <c r="B202" s="27" t="s">
        <v>432</v>
      </c>
      <c r="C202" s="2">
        <v>-500000</v>
      </c>
      <c r="D202" s="1"/>
      <c r="E202" s="1">
        <v>-348134.6</v>
      </c>
      <c r="F202" s="2">
        <v>-151865.4</v>
      </c>
      <c r="G202" s="8">
        <v>30.373080000000002</v>
      </c>
      <c r="H202" s="2">
        <v>-500000</v>
      </c>
      <c r="I202" s="2"/>
      <c r="J202" s="2"/>
      <c r="K202" s="2">
        <v>-500000</v>
      </c>
      <c r="L202" s="9">
        <v>151865.4</v>
      </c>
      <c r="M202" s="37"/>
      <c r="N202" s="39"/>
    </row>
    <row r="203" spans="1:14" x14ac:dyDescent="0.25">
      <c r="A203" s="34" t="s">
        <v>433</v>
      </c>
      <c r="B203" s="27" t="s">
        <v>434</v>
      </c>
      <c r="C203" s="2">
        <v>-2200000</v>
      </c>
      <c r="D203" s="1"/>
      <c r="E203" s="1">
        <v>-2390864.94</v>
      </c>
      <c r="F203" s="2">
        <v>222738.45</v>
      </c>
      <c r="G203" s="8">
        <v>-10.124475</v>
      </c>
      <c r="H203" s="2">
        <v>-2200000</v>
      </c>
      <c r="I203" s="2"/>
      <c r="J203" s="2"/>
      <c r="K203" s="2">
        <v>-2200000</v>
      </c>
      <c r="L203" s="9">
        <v>-190864.94</v>
      </c>
      <c r="M203" s="37"/>
      <c r="N203" s="39"/>
    </row>
    <row r="204" spans="1:14" x14ac:dyDescent="0.25">
      <c r="A204" s="29" t="s">
        <v>435</v>
      </c>
      <c r="B204" s="27" t="s">
        <v>436</v>
      </c>
      <c r="C204" s="2">
        <v>-3014700</v>
      </c>
      <c r="D204" s="1">
        <v>-100711.22</v>
      </c>
      <c r="E204" s="1">
        <v>-364166.66</v>
      </c>
      <c r="F204" s="2">
        <v>-2542422.12</v>
      </c>
      <c r="G204" s="8">
        <v>84.334166583739702</v>
      </c>
      <c r="H204" s="2">
        <v>-505000</v>
      </c>
      <c r="I204" s="2">
        <v>0</v>
      </c>
      <c r="J204" s="2"/>
      <c r="K204" s="2">
        <v>-505000</v>
      </c>
      <c r="L204" s="9">
        <v>140833.34</v>
      </c>
      <c r="M204" s="37"/>
      <c r="N204" s="39"/>
    </row>
    <row r="205" spans="1:14" x14ac:dyDescent="0.25">
      <c r="A205" s="30" t="s">
        <v>437</v>
      </c>
      <c r="B205" s="27" t="s">
        <v>438</v>
      </c>
      <c r="C205" s="2">
        <v>-89000</v>
      </c>
      <c r="D205" s="1">
        <v>-91283.9</v>
      </c>
      <c r="E205" s="1">
        <v>-28120.27</v>
      </c>
      <c r="F205" s="2">
        <v>37804.17</v>
      </c>
      <c r="G205" s="8">
        <v>-42.476595505618</v>
      </c>
      <c r="H205" s="2">
        <v>-150000</v>
      </c>
      <c r="I205" s="2">
        <v>0</v>
      </c>
      <c r="J205" s="2"/>
      <c r="K205" s="2">
        <v>-150000</v>
      </c>
      <c r="L205" s="9">
        <v>121879.73</v>
      </c>
      <c r="M205" s="37"/>
      <c r="N205" s="39"/>
    </row>
    <row r="206" spans="1:14" x14ac:dyDescent="0.25">
      <c r="A206" s="31" t="s">
        <v>439</v>
      </c>
      <c r="B206" s="27" t="s">
        <v>440</v>
      </c>
      <c r="C206" s="2"/>
      <c r="D206" s="1"/>
      <c r="E206" s="1"/>
      <c r="F206" s="2">
        <v>7400</v>
      </c>
      <c r="G206" s="8" t="s">
        <v>69</v>
      </c>
      <c r="H206" s="2"/>
      <c r="I206" s="2">
        <v>-20000.04</v>
      </c>
      <c r="J206" s="2"/>
      <c r="K206" s="2">
        <v>-20000.04</v>
      </c>
      <c r="L206" s="9">
        <v>20000.04</v>
      </c>
      <c r="M206" s="37"/>
      <c r="N206" s="39"/>
    </row>
    <row r="207" spans="1:14" x14ac:dyDescent="0.25">
      <c r="A207" s="31" t="s">
        <v>441</v>
      </c>
      <c r="B207" s="27" t="s">
        <v>442</v>
      </c>
      <c r="C207" s="2"/>
      <c r="D207" s="1"/>
      <c r="E207" s="1"/>
      <c r="F207" s="2"/>
      <c r="G207" s="8"/>
      <c r="H207" s="2">
        <v>-25000</v>
      </c>
      <c r="I207" s="2"/>
      <c r="J207" s="2"/>
      <c r="K207" s="2">
        <v>-25000</v>
      </c>
      <c r="L207" s="9">
        <v>25000</v>
      </c>
      <c r="M207" s="37"/>
      <c r="N207" s="39"/>
    </row>
    <row r="208" spans="1:14" x14ac:dyDescent="0.25">
      <c r="A208" s="31" t="s">
        <v>443</v>
      </c>
      <c r="B208" s="27" t="s">
        <v>444</v>
      </c>
      <c r="C208" s="2">
        <v>-18000</v>
      </c>
      <c r="D208" s="1"/>
      <c r="E208" s="1">
        <v>-16500</v>
      </c>
      <c r="F208" s="2">
        <v>-1500</v>
      </c>
      <c r="G208" s="8">
        <v>8.3333333333333393</v>
      </c>
      <c r="H208" s="2">
        <v>-15000</v>
      </c>
      <c r="I208" s="2"/>
      <c r="J208" s="2"/>
      <c r="K208" s="2">
        <v>-15000</v>
      </c>
      <c r="L208" s="9">
        <v>-1500</v>
      </c>
      <c r="M208" s="37"/>
      <c r="N208" s="39"/>
    </row>
    <row r="209" spans="1:14" x14ac:dyDescent="0.25">
      <c r="A209" s="31" t="s">
        <v>445</v>
      </c>
      <c r="B209" s="27" t="s">
        <v>446</v>
      </c>
      <c r="C209" s="2"/>
      <c r="D209" s="1"/>
      <c r="E209" s="1">
        <v>-3400</v>
      </c>
      <c r="F209" s="2">
        <v>3400</v>
      </c>
      <c r="G209" s="8" t="s">
        <v>69</v>
      </c>
      <c r="H209" s="2">
        <v>-15000</v>
      </c>
      <c r="I209" s="2"/>
      <c r="J209" s="2"/>
      <c r="K209" s="2">
        <v>-15000</v>
      </c>
      <c r="L209" s="9">
        <v>11600</v>
      </c>
      <c r="M209" s="37"/>
      <c r="N209" s="39"/>
    </row>
    <row r="210" spans="1:14" x14ac:dyDescent="0.25">
      <c r="A210" s="31" t="s">
        <v>447</v>
      </c>
      <c r="B210" s="27" t="s">
        <v>448</v>
      </c>
      <c r="C210" s="2"/>
      <c r="D210" s="1"/>
      <c r="E210" s="1"/>
      <c r="F210" s="2"/>
      <c r="G210" s="8"/>
      <c r="H210" s="2">
        <v>-10000</v>
      </c>
      <c r="I210" s="2"/>
      <c r="J210" s="2"/>
      <c r="K210" s="2">
        <v>-10000</v>
      </c>
      <c r="L210" s="9">
        <v>10000</v>
      </c>
      <c r="M210" s="37"/>
      <c r="N210" s="39"/>
    </row>
    <row r="211" spans="1:14" x14ac:dyDescent="0.25">
      <c r="A211" s="31" t="s">
        <v>449</v>
      </c>
      <c r="B211" s="27" t="s">
        <v>450</v>
      </c>
      <c r="C211" s="2">
        <v>-71000</v>
      </c>
      <c r="D211" s="1">
        <v>-91283.9</v>
      </c>
      <c r="E211" s="1">
        <v>-1520.27</v>
      </c>
      <c r="F211" s="2">
        <v>21804.17</v>
      </c>
      <c r="G211" s="8">
        <v>-30.710098591549301</v>
      </c>
      <c r="H211" s="2">
        <v>-35000</v>
      </c>
      <c r="I211" s="2"/>
      <c r="J211" s="2"/>
      <c r="K211" s="2">
        <v>-35000</v>
      </c>
      <c r="L211" s="9">
        <v>33479.730000000003</v>
      </c>
      <c r="M211" s="37"/>
      <c r="N211" s="39"/>
    </row>
    <row r="212" spans="1:14" x14ac:dyDescent="0.25">
      <c r="A212" s="31" t="s">
        <v>451</v>
      </c>
      <c r="B212" s="27" t="s">
        <v>452</v>
      </c>
      <c r="C212" s="2"/>
      <c r="D212" s="1"/>
      <c r="E212" s="1">
        <v>-6700</v>
      </c>
      <c r="F212" s="2">
        <v>6700</v>
      </c>
      <c r="G212" s="8" t="s">
        <v>69</v>
      </c>
      <c r="H212" s="2">
        <v>-25000</v>
      </c>
      <c r="I212" s="2"/>
      <c r="J212" s="2"/>
      <c r="K212" s="2">
        <v>-25000</v>
      </c>
      <c r="L212" s="9">
        <v>18300</v>
      </c>
      <c r="M212" s="37"/>
      <c r="N212" s="39"/>
    </row>
    <row r="213" spans="1:14" x14ac:dyDescent="0.25">
      <c r="A213" s="31" t="s">
        <v>453</v>
      </c>
      <c r="B213" s="27" t="s">
        <v>454</v>
      </c>
      <c r="C213" s="2"/>
      <c r="D213" s="1"/>
      <c r="E213" s="1"/>
      <c r="F213" s="2"/>
      <c r="G213" s="8"/>
      <c r="H213" s="2">
        <v>-5000</v>
      </c>
      <c r="I213" s="2"/>
      <c r="J213" s="2"/>
      <c r="K213" s="2">
        <v>-5000</v>
      </c>
      <c r="L213" s="9">
        <v>5000</v>
      </c>
      <c r="M213" s="37"/>
      <c r="N213" s="39"/>
    </row>
    <row r="214" spans="1:14" x14ac:dyDescent="0.25">
      <c r="A214" s="31" t="s">
        <v>455</v>
      </c>
      <c r="B214" s="27" t="s">
        <v>456</v>
      </c>
      <c r="C214" s="2"/>
      <c r="D214" s="1"/>
      <c r="E214" s="1"/>
      <c r="F214" s="2"/>
      <c r="G214" s="8"/>
      <c r="H214" s="2">
        <v>-20000</v>
      </c>
      <c r="I214" s="2">
        <v>20000.04</v>
      </c>
      <c r="J214" s="2"/>
      <c r="K214" s="2">
        <v>0.04</v>
      </c>
      <c r="L214" s="9">
        <v>-0.04</v>
      </c>
      <c r="M214" s="37"/>
      <c r="N214" s="39"/>
    </row>
    <row r="215" spans="1:14" x14ac:dyDescent="0.25">
      <c r="A215" s="30" t="s">
        <v>457</v>
      </c>
      <c r="B215" s="27" t="s">
        <v>458</v>
      </c>
      <c r="C215" s="2">
        <v>-110000</v>
      </c>
      <c r="D215" s="1"/>
      <c r="E215" s="1">
        <v>-125098</v>
      </c>
      <c r="F215" s="2">
        <v>15098</v>
      </c>
      <c r="G215" s="8">
        <v>-13.7254545454545</v>
      </c>
      <c r="H215" s="2">
        <v>-135000</v>
      </c>
      <c r="I215" s="2">
        <v>0</v>
      </c>
      <c r="J215" s="2"/>
      <c r="K215" s="2">
        <v>-135000</v>
      </c>
      <c r="L215" s="9">
        <v>9902</v>
      </c>
      <c r="M215" s="37"/>
      <c r="N215" s="39"/>
    </row>
    <row r="216" spans="1:14" x14ac:dyDescent="0.25">
      <c r="A216" s="31" t="s">
        <v>459</v>
      </c>
      <c r="B216" s="27" t="s">
        <v>460</v>
      </c>
      <c r="C216" s="2"/>
      <c r="D216" s="1"/>
      <c r="E216" s="1"/>
      <c r="F216" s="2"/>
      <c r="G216" s="8"/>
      <c r="H216" s="2"/>
      <c r="I216" s="2">
        <v>-9999.9599999999991</v>
      </c>
      <c r="J216" s="2"/>
      <c r="K216" s="2">
        <v>-9999.9599999999991</v>
      </c>
      <c r="L216" s="9">
        <v>9999.9599999999991</v>
      </c>
      <c r="M216" s="37"/>
      <c r="N216" s="39"/>
    </row>
    <row r="217" spans="1:14" x14ac:dyDescent="0.25">
      <c r="A217" s="31" t="s">
        <v>461</v>
      </c>
      <c r="B217" s="27" t="s">
        <v>462</v>
      </c>
      <c r="C217" s="2"/>
      <c r="D217" s="1"/>
      <c r="E217" s="1"/>
      <c r="F217" s="2"/>
      <c r="G217" s="8"/>
      <c r="H217" s="2">
        <v>-5000</v>
      </c>
      <c r="I217" s="2"/>
      <c r="J217" s="2"/>
      <c r="K217" s="2">
        <v>-5000</v>
      </c>
      <c r="L217" s="9">
        <v>5000</v>
      </c>
      <c r="M217" s="37"/>
      <c r="N217" s="39"/>
    </row>
    <row r="218" spans="1:14" x14ac:dyDescent="0.25">
      <c r="A218" s="31" t="s">
        <v>463</v>
      </c>
      <c r="B218" s="27" t="s">
        <v>464</v>
      </c>
      <c r="C218" s="2">
        <v>-10000</v>
      </c>
      <c r="D218" s="1"/>
      <c r="E218" s="1"/>
      <c r="F218" s="2">
        <v>-10000</v>
      </c>
      <c r="G218" s="8">
        <v>100</v>
      </c>
      <c r="H218" s="2">
        <v>-10000</v>
      </c>
      <c r="I218" s="2"/>
      <c r="J218" s="2"/>
      <c r="K218" s="2">
        <v>-10000</v>
      </c>
      <c r="L218" s="9">
        <v>10000</v>
      </c>
      <c r="M218" s="37"/>
      <c r="N218" s="39"/>
    </row>
    <row r="219" spans="1:14" x14ac:dyDescent="0.25">
      <c r="A219" s="31" t="s">
        <v>465</v>
      </c>
      <c r="B219" s="27" t="s">
        <v>466</v>
      </c>
      <c r="C219" s="2">
        <v>-15000</v>
      </c>
      <c r="D219" s="1"/>
      <c r="E219" s="1"/>
      <c r="F219" s="2">
        <v>-15000</v>
      </c>
      <c r="G219" s="8">
        <v>100</v>
      </c>
      <c r="H219" s="2">
        <v>-15000</v>
      </c>
      <c r="I219" s="2"/>
      <c r="J219" s="2"/>
      <c r="K219" s="2">
        <v>-15000</v>
      </c>
      <c r="L219" s="9">
        <v>15000</v>
      </c>
      <c r="M219" s="37"/>
      <c r="N219" s="39"/>
    </row>
    <row r="220" spans="1:14" x14ac:dyDescent="0.25">
      <c r="A220" s="31" t="s">
        <v>467</v>
      </c>
      <c r="B220" s="27" t="s">
        <v>468</v>
      </c>
      <c r="C220" s="2"/>
      <c r="D220" s="1"/>
      <c r="E220" s="1">
        <v>-16544</v>
      </c>
      <c r="F220" s="2">
        <v>16544</v>
      </c>
      <c r="G220" s="8" t="s">
        <v>69</v>
      </c>
      <c r="H220" s="2">
        <v>-25000</v>
      </c>
      <c r="I220" s="2"/>
      <c r="J220" s="2"/>
      <c r="K220" s="2">
        <v>-25000</v>
      </c>
      <c r="L220" s="9">
        <v>8456</v>
      </c>
      <c r="M220" s="37"/>
      <c r="N220" s="39"/>
    </row>
    <row r="221" spans="1:14" x14ac:dyDescent="0.25">
      <c r="A221" s="31" t="s">
        <v>469</v>
      </c>
      <c r="B221" s="27" t="s">
        <v>470</v>
      </c>
      <c r="C221" s="2">
        <v>-20000</v>
      </c>
      <c r="D221" s="1"/>
      <c r="E221" s="1">
        <v>-58216</v>
      </c>
      <c r="F221" s="2">
        <v>38216</v>
      </c>
      <c r="G221" s="8">
        <v>-191.08</v>
      </c>
      <c r="H221" s="2">
        <v>-20000</v>
      </c>
      <c r="I221" s="2"/>
      <c r="J221" s="2"/>
      <c r="K221" s="2">
        <v>-20000</v>
      </c>
      <c r="L221" s="9">
        <v>-38216</v>
      </c>
      <c r="M221" s="37"/>
      <c r="N221" s="39"/>
    </row>
    <row r="222" spans="1:14" x14ac:dyDescent="0.25">
      <c r="A222" s="31" t="s">
        <v>471</v>
      </c>
      <c r="B222" s="27" t="s">
        <v>472</v>
      </c>
      <c r="C222" s="2">
        <v>-20000</v>
      </c>
      <c r="D222" s="1"/>
      <c r="E222" s="1"/>
      <c r="F222" s="2">
        <v>-20000</v>
      </c>
      <c r="G222" s="8">
        <v>100</v>
      </c>
      <c r="H222" s="2">
        <v>-20000</v>
      </c>
      <c r="I222" s="2"/>
      <c r="J222" s="2"/>
      <c r="K222" s="2">
        <v>-20000</v>
      </c>
      <c r="L222" s="9">
        <v>20000</v>
      </c>
      <c r="M222" s="37"/>
      <c r="N222" s="39"/>
    </row>
    <row r="223" spans="1:14" x14ac:dyDescent="0.25">
      <c r="A223" s="31" t="s">
        <v>473</v>
      </c>
      <c r="B223" s="27" t="s">
        <v>474</v>
      </c>
      <c r="C223" s="2">
        <v>-45000</v>
      </c>
      <c r="D223" s="1"/>
      <c r="E223" s="1">
        <v>-50338</v>
      </c>
      <c r="F223" s="2">
        <v>5338</v>
      </c>
      <c r="G223" s="8">
        <v>-11.862222222222201</v>
      </c>
      <c r="H223" s="2">
        <v>-30000</v>
      </c>
      <c r="I223" s="2"/>
      <c r="J223" s="2"/>
      <c r="K223" s="2">
        <v>-30000</v>
      </c>
      <c r="L223" s="9">
        <v>-20338</v>
      </c>
      <c r="M223" s="37"/>
      <c r="N223" s="39"/>
    </row>
    <row r="224" spans="1:14" x14ac:dyDescent="0.25">
      <c r="A224" s="31" t="s">
        <v>475</v>
      </c>
      <c r="B224" s="27" t="s">
        <v>476</v>
      </c>
      <c r="C224" s="2"/>
      <c r="D224" s="1"/>
      <c r="E224" s="1"/>
      <c r="F224" s="2"/>
      <c r="G224" s="8"/>
      <c r="H224" s="2">
        <v>-10000</v>
      </c>
      <c r="I224" s="2">
        <v>9999.9599999999991</v>
      </c>
      <c r="J224" s="2"/>
      <c r="K224" s="2">
        <v>-0.04</v>
      </c>
      <c r="L224" s="9">
        <v>0.04</v>
      </c>
      <c r="M224" s="37"/>
      <c r="N224" s="39"/>
    </row>
    <row r="225" spans="1:14" x14ac:dyDescent="0.25">
      <c r="A225" s="30" t="s">
        <v>477</v>
      </c>
      <c r="B225" s="27" t="s">
        <v>478</v>
      </c>
      <c r="C225" s="2">
        <v>-30000</v>
      </c>
      <c r="D225" s="1"/>
      <c r="E225" s="1"/>
      <c r="F225" s="2">
        <v>-30000</v>
      </c>
      <c r="G225" s="8">
        <v>100</v>
      </c>
      <c r="H225" s="2">
        <v>-30000</v>
      </c>
      <c r="I225" s="2"/>
      <c r="J225" s="2"/>
      <c r="K225" s="2">
        <v>-30000</v>
      </c>
      <c r="L225" s="9">
        <v>30000</v>
      </c>
      <c r="M225" s="37"/>
      <c r="N225" s="39"/>
    </row>
    <row r="226" spans="1:14" x14ac:dyDescent="0.25">
      <c r="A226" s="31" t="s">
        <v>479</v>
      </c>
      <c r="B226" s="27" t="s">
        <v>480</v>
      </c>
      <c r="C226" s="2">
        <v>-30000</v>
      </c>
      <c r="D226" s="1"/>
      <c r="E226" s="1"/>
      <c r="F226" s="2">
        <v>-30000</v>
      </c>
      <c r="G226" s="8">
        <v>100</v>
      </c>
      <c r="H226" s="2">
        <v>-30000</v>
      </c>
      <c r="I226" s="2"/>
      <c r="J226" s="2"/>
      <c r="K226" s="2">
        <v>-30000</v>
      </c>
      <c r="L226" s="9">
        <v>30000</v>
      </c>
      <c r="M226" s="37"/>
      <c r="N226" s="39"/>
    </row>
    <row r="227" spans="1:14" x14ac:dyDescent="0.25">
      <c r="A227" s="30" t="s">
        <v>481</v>
      </c>
      <c r="B227" s="27" t="s">
        <v>482</v>
      </c>
      <c r="C227" s="2">
        <v>-2785700</v>
      </c>
      <c r="D227" s="1">
        <v>-9427.32</v>
      </c>
      <c r="E227" s="1">
        <v>-210948.39</v>
      </c>
      <c r="F227" s="2">
        <v>-2565324.29</v>
      </c>
      <c r="G227" s="8">
        <v>92.089036507879499</v>
      </c>
      <c r="H227" s="2">
        <v>-190000</v>
      </c>
      <c r="I227" s="2">
        <v>0</v>
      </c>
      <c r="J227" s="2"/>
      <c r="K227" s="2">
        <v>-190000</v>
      </c>
      <c r="L227" s="9">
        <v>-20948.39</v>
      </c>
      <c r="M227" s="37"/>
      <c r="N227" s="39"/>
    </row>
    <row r="228" spans="1:14" x14ac:dyDescent="0.25">
      <c r="A228" s="31" t="s">
        <v>483</v>
      </c>
      <c r="B228" s="27" t="s">
        <v>484</v>
      </c>
      <c r="C228" s="2"/>
      <c r="D228" s="1"/>
      <c r="E228" s="1">
        <v>-22551.1</v>
      </c>
      <c r="F228" s="2">
        <v>22551.1</v>
      </c>
      <c r="G228" s="8" t="s">
        <v>69</v>
      </c>
      <c r="H228" s="2">
        <v>-10000</v>
      </c>
      <c r="I228" s="2"/>
      <c r="J228" s="2"/>
      <c r="K228" s="2">
        <v>-10000</v>
      </c>
      <c r="L228" s="9">
        <v>-12551.1</v>
      </c>
      <c r="M228" s="37"/>
      <c r="N228" s="39"/>
    </row>
    <row r="229" spans="1:14" x14ac:dyDescent="0.25">
      <c r="A229" s="31" t="s">
        <v>485</v>
      </c>
      <c r="B229" s="27" t="s">
        <v>486</v>
      </c>
      <c r="C229" s="2"/>
      <c r="D229" s="1"/>
      <c r="E229" s="1">
        <v>-40770.550000000003</v>
      </c>
      <c r="F229" s="2">
        <v>40770.550000000003</v>
      </c>
      <c r="G229" s="8" t="s">
        <v>69</v>
      </c>
      <c r="H229" s="2">
        <v>-10000</v>
      </c>
      <c r="I229" s="2"/>
      <c r="J229" s="2"/>
      <c r="K229" s="2">
        <v>-10000</v>
      </c>
      <c r="L229" s="9">
        <v>-30770.55</v>
      </c>
      <c r="M229" s="37"/>
      <c r="N229" s="39"/>
    </row>
    <row r="230" spans="1:14" x14ac:dyDescent="0.25">
      <c r="A230" s="31" t="s">
        <v>487</v>
      </c>
      <c r="B230" s="27" t="s">
        <v>488</v>
      </c>
      <c r="C230" s="2"/>
      <c r="D230" s="1"/>
      <c r="E230" s="1">
        <v>-20403.599999999999</v>
      </c>
      <c r="F230" s="2">
        <v>20403.599999999999</v>
      </c>
      <c r="G230" s="8" t="s">
        <v>69</v>
      </c>
      <c r="H230" s="2">
        <v>-20000</v>
      </c>
      <c r="I230" s="2"/>
      <c r="J230" s="2"/>
      <c r="K230" s="2">
        <v>-20000</v>
      </c>
      <c r="L230" s="9">
        <v>-403.6</v>
      </c>
      <c r="M230" s="37"/>
      <c r="N230" s="39"/>
    </row>
    <row r="231" spans="1:14" x14ac:dyDescent="0.25">
      <c r="A231" s="31" t="s">
        <v>489</v>
      </c>
      <c r="B231" s="27" t="s">
        <v>490</v>
      </c>
      <c r="C231" s="2">
        <v>-62900</v>
      </c>
      <c r="D231" s="1">
        <v>-142.55000000000001</v>
      </c>
      <c r="E231" s="1">
        <v>-9968.94</v>
      </c>
      <c r="F231" s="2">
        <v>-52788.51</v>
      </c>
      <c r="G231" s="8">
        <v>83.9244992050874</v>
      </c>
      <c r="H231" s="2"/>
      <c r="I231" s="2">
        <v>-8750</v>
      </c>
      <c r="J231" s="2"/>
      <c r="K231" s="2">
        <v>-8750</v>
      </c>
      <c r="L231" s="9">
        <v>-1218.94</v>
      </c>
      <c r="M231" s="37"/>
      <c r="N231" s="39"/>
    </row>
    <row r="232" spans="1:14" x14ac:dyDescent="0.25">
      <c r="A232" s="31" t="s">
        <v>491</v>
      </c>
      <c r="B232" s="27" t="s">
        <v>492</v>
      </c>
      <c r="C232" s="2">
        <v>-235000</v>
      </c>
      <c r="D232" s="1">
        <v>-142.55000000000001</v>
      </c>
      <c r="E232" s="1">
        <v>-10746.27</v>
      </c>
      <c r="F232" s="2">
        <v>-224111.18</v>
      </c>
      <c r="G232" s="8">
        <v>95.366459574468095</v>
      </c>
      <c r="H232" s="2"/>
      <c r="I232" s="2">
        <v>-8750</v>
      </c>
      <c r="J232" s="2"/>
      <c r="K232" s="2">
        <v>-8750</v>
      </c>
      <c r="L232" s="9">
        <v>-1996.27</v>
      </c>
      <c r="M232" s="37"/>
      <c r="N232" s="39"/>
    </row>
    <row r="233" spans="1:14" x14ac:dyDescent="0.25">
      <c r="A233" s="31" t="s">
        <v>493</v>
      </c>
      <c r="B233" s="27" t="s">
        <v>494</v>
      </c>
      <c r="C233" s="2">
        <v>-220000</v>
      </c>
      <c r="D233" s="1">
        <v>-320.74</v>
      </c>
      <c r="E233" s="1">
        <v>-21.97</v>
      </c>
      <c r="F233" s="2">
        <v>-219657.29</v>
      </c>
      <c r="G233" s="8">
        <v>99.844222727272694</v>
      </c>
      <c r="H233" s="2"/>
      <c r="I233" s="2">
        <v>-8750</v>
      </c>
      <c r="J233" s="2"/>
      <c r="K233" s="2">
        <v>-8750</v>
      </c>
      <c r="L233" s="9">
        <v>8728.0300000000007</v>
      </c>
      <c r="M233" s="37"/>
      <c r="N233" s="39"/>
    </row>
    <row r="234" spans="1:14" x14ac:dyDescent="0.25">
      <c r="A234" s="31" t="s">
        <v>495</v>
      </c>
      <c r="B234" s="27" t="s">
        <v>496</v>
      </c>
      <c r="C234" s="2">
        <v>-141800</v>
      </c>
      <c r="D234" s="1">
        <v>-142.55000000000001</v>
      </c>
      <c r="E234" s="1">
        <v>-11166.16</v>
      </c>
      <c r="F234" s="2">
        <v>-130491.29</v>
      </c>
      <c r="G234" s="8">
        <v>92.024887165021198</v>
      </c>
      <c r="H234" s="2"/>
      <c r="I234" s="2">
        <v>-8750</v>
      </c>
      <c r="J234" s="2"/>
      <c r="K234" s="2">
        <v>-8750</v>
      </c>
      <c r="L234" s="9">
        <v>-2416.16</v>
      </c>
      <c r="M234" s="37"/>
      <c r="N234" s="39"/>
    </row>
    <row r="235" spans="1:14" x14ac:dyDescent="0.25">
      <c r="A235" s="31" t="s">
        <v>497</v>
      </c>
      <c r="B235" s="27" t="s">
        <v>498</v>
      </c>
      <c r="C235" s="2">
        <v>-121000</v>
      </c>
      <c r="D235" s="1">
        <v>-8678.93</v>
      </c>
      <c r="E235" s="1">
        <v>-95319.8</v>
      </c>
      <c r="F235" s="2">
        <v>-17001.27</v>
      </c>
      <c r="G235" s="8">
        <v>14.0506363636364</v>
      </c>
      <c r="H235" s="2">
        <v>-115000</v>
      </c>
      <c r="I235" s="2"/>
      <c r="J235" s="2"/>
      <c r="K235" s="2">
        <v>-115000</v>
      </c>
      <c r="L235" s="9">
        <v>19680.2</v>
      </c>
      <c r="M235" s="37"/>
      <c r="N235" s="39"/>
    </row>
    <row r="236" spans="1:14" x14ac:dyDescent="0.25">
      <c r="A236" s="31" t="s">
        <v>499</v>
      </c>
      <c r="B236" s="27" t="s">
        <v>500</v>
      </c>
      <c r="C236" s="2">
        <v>-2005000</v>
      </c>
      <c r="D236" s="1"/>
      <c r="E236" s="1"/>
      <c r="F236" s="2">
        <v>-2005000</v>
      </c>
      <c r="G236" s="8">
        <v>100</v>
      </c>
      <c r="H236" s="2">
        <v>-35000</v>
      </c>
      <c r="I236" s="2">
        <v>35000</v>
      </c>
      <c r="J236" s="2"/>
      <c r="K236" s="2">
        <v>0</v>
      </c>
      <c r="L236" s="9">
        <v>0</v>
      </c>
      <c r="M236" s="37"/>
      <c r="N236" s="39"/>
    </row>
    <row r="237" spans="1:14" x14ac:dyDescent="0.25">
      <c r="A237" s="29" t="s">
        <v>501</v>
      </c>
      <c r="B237" s="27" t="s">
        <v>502</v>
      </c>
      <c r="C237" s="2">
        <v>-140640</v>
      </c>
      <c r="D237" s="1"/>
      <c r="E237" s="1">
        <v>-132640</v>
      </c>
      <c r="F237" s="2">
        <v>-8000</v>
      </c>
      <c r="G237" s="8">
        <v>5.6882821387940803</v>
      </c>
      <c r="H237" s="2">
        <v>-215000</v>
      </c>
      <c r="I237" s="2">
        <v>0</v>
      </c>
      <c r="J237" s="2"/>
      <c r="K237" s="2">
        <v>-215000</v>
      </c>
      <c r="L237" s="9">
        <v>82360</v>
      </c>
      <c r="M237" s="37"/>
      <c r="N237" s="39"/>
    </row>
    <row r="238" spans="1:14" x14ac:dyDescent="0.25">
      <c r="A238" s="34" t="s">
        <v>503</v>
      </c>
      <c r="B238" s="27" t="s">
        <v>504</v>
      </c>
      <c r="C238" s="2">
        <v>-80640</v>
      </c>
      <c r="D238" s="1"/>
      <c r="E238" s="1">
        <v>-80640</v>
      </c>
      <c r="F238" s="2">
        <v>0</v>
      </c>
      <c r="G238" s="8">
        <v>0</v>
      </c>
      <c r="H238" s="2"/>
      <c r="I238" s="2">
        <v>-80000</v>
      </c>
      <c r="J238" s="2"/>
      <c r="K238" s="2">
        <v>-80000</v>
      </c>
      <c r="L238" s="9">
        <v>-640</v>
      </c>
      <c r="M238" s="37"/>
      <c r="N238" s="39"/>
    </row>
    <row r="239" spans="1:14" x14ac:dyDescent="0.25">
      <c r="A239" s="34" t="s">
        <v>505</v>
      </c>
      <c r="B239" s="27" t="s">
        <v>506</v>
      </c>
      <c r="C239" s="2"/>
      <c r="D239" s="1"/>
      <c r="E239" s="1"/>
      <c r="F239" s="2"/>
      <c r="G239" s="8"/>
      <c r="H239" s="2">
        <v>-15000</v>
      </c>
      <c r="I239" s="2"/>
      <c r="J239" s="2"/>
      <c r="K239" s="2">
        <v>-15000</v>
      </c>
      <c r="L239" s="9">
        <v>15000</v>
      </c>
      <c r="M239" s="37"/>
      <c r="N239" s="39"/>
    </row>
    <row r="240" spans="1:14" x14ac:dyDescent="0.25">
      <c r="A240" s="34" t="s">
        <v>507</v>
      </c>
      <c r="B240" s="27" t="s">
        <v>508</v>
      </c>
      <c r="C240" s="2"/>
      <c r="D240" s="1"/>
      <c r="E240" s="1"/>
      <c r="F240" s="2"/>
      <c r="G240" s="8"/>
      <c r="H240" s="2">
        <v>-30000</v>
      </c>
      <c r="I240" s="2"/>
      <c r="J240" s="2"/>
      <c r="K240" s="2">
        <v>-30000</v>
      </c>
      <c r="L240" s="9">
        <v>30000</v>
      </c>
      <c r="M240" s="37"/>
      <c r="N240" s="39"/>
    </row>
    <row r="241" spans="1:14" x14ac:dyDescent="0.25">
      <c r="A241" s="34" t="s">
        <v>509</v>
      </c>
      <c r="B241" s="27" t="s">
        <v>510</v>
      </c>
      <c r="C241" s="2"/>
      <c r="D241" s="1"/>
      <c r="E241" s="1"/>
      <c r="F241" s="2"/>
      <c r="G241" s="8"/>
      <c r="H241" s="2">
        <v>-30000</v>
      </c>
      <c r="I241" s="2"/>
      <c r="J241" s="2"/>
      <c r="K241" s="2">
        <v>-30000</v>
      </c>
      <c r="L241" s="9">
        <v>30000</v>
      </c>
      <c r="M241" s="37"/>
      <c r="N241" s="39"/>
    </row>
    <row r="242" spans="1:14" x14ac:dyDescent="0.25">
      <c r="A242" s="34" t="s">
        <v>511</v>
      </c>
      <c r="B242" s="27" t="s">
        <v>512</v>
      </c>
      <c r="C242" s="2">
        <v>-20000</v>
      </c>
      <c r="D242" s="1"/>
      <c r="E242" s="1">
        <v>-20000</v>
      </c>
      <c r="F242" s="2">
        <v>0</v>
      </c>
      <c r="G242" s="8">
        <v>0</v>
      </c>
      <c r="H242" s="2">
        <v>-20000</v>
      </c>
      <c r="I242" s="2"/>
      <c r="J242" s="2"/>
      <c r="K242" s="2">
        <v>-20000</v>
      </c>
      <c r="L242" s="9">
        <v>0</v>
      </c>
      <c r="M242" s="37"/>
      <c r="N242" s="39"/>
    </row>
    <row r="243" spans="1:14" x14ac:dyDescent="0.25">
      <c r="A243" s="34" t="s">
        <v>513</v>
      </c>
      <c r="B243" s="27" t="s">
        <v>514</v>
      </c>
      <c r="C243" s="2">
        <v>-40000</v>
      </c>
      <c r="D243" s="1"/>
      <c r="E243" s="1">
        <v>-32000</v>
      </c>
      <c r="F243" s="2">
        <v>-8000</v>
      </c>
      <c r="G243" s="8">
        <v>20</v>
      </c>
      <c r="H243" s="2">
        <v>-40000</v>
      </c>
      <c r="I243" s="2"/>
      <c r="J243" s="2"/>
      <c r="K243" s="2">
        <v>-40000</v>
      </c>
      <c r="L243" s="9">
        <v>8000</v>
      </c>
      <c r="M243" s="37"/>
      <c r="N243" s="39"/>
    </row>
    <row r="244" spans="1:14" x14ac:dyDescent="0.25">
      <c r="A244" s="34" t="s">
        <v>515</v>
      </c>
      <c r="B244" s="27" t="s">
        <v>516</v>
      </c>
      <c r="C244" s="2"/>
      <c r="D244" s="1"/>
      <c r="E244" s="1"/>
      <c r="F244" s="2"/>
      <c r="G244" s="8"/>
      <c r="H244" s="2">
        <v>-80000</v>
      </c>
      <c r="I244" s="2">
        <v>80000</v>
      </c>
      <c r="J244" s="2"/>
      <c r="K244" s="2">
        <v>0</v>
      </c>
      <c r="L244" s="9">
        <v>0</v>
      </c>
      <c r="M244" s="37"/>
      <c r="N244" s="39"/>
    </row>
    <row r="245" spans="1:14" x14ac:dyDescent="0.25">
      <c r="A245" s="29" t="s">
        <v>517</v>
      </c>
      <c r="B245" s="27" t="s">
        <v>518</v>
      </c>
      <c r="C245" s="2">
        <v>-2332420</v>
      </c>
      <c r="D245" s="1">
        <v>-75430</v>
      </c>
      <c r="E245" s="1">
        <v>-1857099.84</v>
      </c>
      <c r="F245" s="2">
        <v>-172940.16</v>
      </c>
      <c r="G245" s="8">
        <v>7.41462343831728</v>
      </c>
      <c r="H245" s="2">
        <v>-2080000</v>
      </c>
      <c r="I245" s="2">
        <v>-139999.63</v>
      </c>
      <c r="J245" s="2"/>
      <c r="K245" s="2">
        <v>-2219999.63</v>
      </c>
      <c r="L245" s="9">
        <v>362899.79</v>
      </c>
      <c r="M245" s="37"/>
      <c r="N245" s="39"/>
    </row>
    <row r="246" spans="1:14" x14ac:dyDescent="0.25">
      <c r="A246" s="34" t="s">
        <v>519</v>
      </c>
      <c r="B246" s="27" t="s">
        <v>520</v>
      </c>
      <c r="C246" s="2">
        <v>-129530</v>
      </c>
      <c r="D246" s="1"/>
      <c r="E246" s="1">
        <v>-27280</v>
      </c>
      <c r="F246" s="2">
        <v>-102250</v>
      </c>
      <c r="G246" s="8">
        <v>78.939241874469204</v>
      </c>
      <c r="H246" s="2"/>
      <c r="I246" s="2">
        <v>-99999.96</v>
      </c>
      <c r="J246" s="2"/>
      <c r="K246" s="2">
        <v>-99999.96</v>
      </c>
      <c r="L246" s="9">
        <v>72719.960000000006</v>
      </c>
      <c r="M246" s="37"/>
      <c r="N246" s="39"/>
    </row>
    <row r="247" spans="1:14" x14ac:dyDescent="0.25">
      <c r="A247" s="34" t="s">
        <v>521</v>
      </c>
      <c r="B247" s="27" t="s">
        <v>522</v>
      </c>
      <c r="C247" s="2"/>
      <c r="D247" s="1"/>
      <c r="E247" s="1">
        <v>-15807.5</v>
      </c>
      <c r="F247" s="2">
        <v>15807.5</v>
      </c>
      <c r="G247" s="8" t="s">
        <v>69</v>
      </c>
      <c r="H247" s="2"/>
      <c r="I247" s="2">
        <v>-18999.96</v>
      </c>
      <c r="J247" s="2"/>
      <c r="K247" s="2">
        <v>-18999.96</v>
      </c>
      <c r="L247" s="9">
        <v>3192.46</v>
      </c>
      <c r="M247" s="37"/>
      <c r="N247" s="39"/>
    </row>
    <row r="248" spans="1:14" x14ac:dyDescent="0.25">
      <c r="A248" s="34" t="s">
        <v>523</v>
      </c>
      <c r="B248" s="27" t="s">
        <v>524</v>
      </c>
      <c r="C248" s="2"/>
      <c r="D248" s="1"/>
      <c r="E248" s="1">
        <v>-288719.3</v>
      </c>
      <c r="F248" s="2">
        <v>288719.3</v>
      </c>
      <c r="G248" s="8" t="s">
        <v>69</v>
      </c>
      <c r="H248" s="2"/>
      <c r="I248" s="2">
        <v>-258000</v>
      </c>
      <c r="J248" s="2"/>
      <c r="K248" s="2">
        <v>-258000</v>
      </c>
      <c r="L248" s="9">
        <v>-30719.3</v>
      </c>
      <c r="M248" s="37"/>
      <c r="N248" s="39"/>
    </row>
    <row r="249" spans="1:14" x14ac:dyDescent="0.25">
      <c r="A249" s="34" t="s">
        <v>525</v>
      </c>
      <c r="B249" s="27" t="s">
        <v>526</v>
      </c>
      <c r="C249" s="2">
        <v>-833000</v>
      </c>
      <c r="D249" s="1"/>
      <c r="E249" s="1">
        <v>-817757.9</v>
      </c>
      <c r="F249" s="2">
        <v>-15242.1</v>
      </c>
      <c r="G249" s="8">
        <v>1.8297839135654299</v>
      </c>
      <c r="H249" s="2"/>
      <c r="I249" s="2">
        <v>-837999.96</v>
      </c>
      <c r="J249" s="2"/>
      <c r="K249" s="2">
        <v>-837999.96</v>
      </c>
      <c r="L249" s="9">
        <v>20242.060000000001</v>
      </c>
      <c r="M249" s="37"/>
      <c r="N249" s="39"/>
    </row>
    <row r="250" spans="1:14" x14ac:dyDescent="0.25">
      <c r="A250" s="34" t="s">
        <v>527</v>
      </c>
      <c r="B250" s="27" t="s">
        <v>528</v>
      </c>
      <c r="C250" s="2">
        <v>-24000</v>
      </c>
      <c r="D250" s="1"/>
      <c r="E250" s="1">
        <v>-22000</v>
      </c>
      <c r="F250" s="2">
        <v>-2000</v>
      </c>
      <c r="G250" s="8">
        <v>8.3333333333333393</v>
      </c>
      <c r="H250" s="2"/>
      <c r="I250" s="2">
        <v>-25000.37</v>
      </c>
      <c r="J250" s="2"/>
      <c r="K250" s="2">
        <v>-25000.37</v>
      </c>
      <c r="L250" s="9">
        <v>3000.37</v>
      </c>
      <c r="M250" s="37"/>
      <c r="N250" s="39"/>
    </row>
    <row r="251" spans="1:14" x14ac:dyDescent="0.25">
      <c r="A251" s="34" t="s">
        <v>529</v>
      </c>
      <c r="B251" s="27" t="s">
        <v>530</v>
      </c>
      <c r="C251" s="2">
        <v>-316000</v>
      </c>
      <c r="D251" s="1"/>
      <c r="E251" s="1">
        <v>-158030</v>
      </c>
      <c r="F251" s="2">
        <v>-40520</v>
      </c>
      <c r="G251" s="8">
        <v>12.822784810126601</v>
      </c>
      <c r="H251" s="2"/>
      <c r="I251" s="2">
        <v>-214480</v>
      </c>
      <c r="J251" s="2"/>
      <c r="K251" s="2">
        <v>-214480</v>
      </c>
      <c r="L251" s="9">
        <v>56450</v>
      </c>
      <c r="M251" s="37"/>
      <c r="N251" s="39"/>
    </row>
    <row r="252" spans="1:14" x14ac:dyDescent="0.25">
      <c r="A252" s="34" t="s">
        <v>531</v>
      </c>
      <c r="B252" s="27" t="s">
        <v>532</v>
      </c>
      <c r="C252" s="2">
        <v>-72000</v>
      </c>
      <c r="D252" s="1"/>
      <c r="E252" s="1"/>
      <c r="F252" s="2">
        <v>-72000</v>
      </c>
      <c r="G252" s="8">
        <v>100</v>
      </c>
      <c r="H252" s="2"/>
      <c r="I252" s="2">
        <v>0</v>
      </c>
      <c r="J252" s="2"/>
      <c r="K252" s="2">
        <v>0</v>
      </c>
      <c r="L252" s="9">
        <v>0</v>
      </c>
      <c r="M252" s="37"/>
      <c r="N252" s="39"/>
    </row>
    <row r="253" spans="1:14" x14ac:dyDescent="0.25">
      <c r="A253" s="34" t="s">
        <v>533</v>
      </c>
      <c r="B253" s="27" t="s">
        <v>534</v>
      </c>
      <c r="C253" s="2">
        <v>-219000</v>
      </c>
      <c r="D253" s="1"/>
      <c r="E253" s="1"/>
      <c r="F253" s="2">
        <v>-219000</v>
      </c>
      <c r="G253" s="8">
        <v>100</v>
      </c>
      <c r="H253" s="2"/>
      <c r="I253" s="2">
        <v>-50000.37</v>
      </c>
      <c r="J253" s="2"/>
      <c r="K253" s="2">
        <v>-50000.37</v>
      </c>
      <c r="L253" s="9">
        <v>50000.37</v>
      </c>
      <c r="M253" s="37"/>
      <c r="N253" s="39"/>
    </row>
    <row r="254" spans="1:14" x14ac:dyDescent="0.25">
      <c r="A254" s="34" t="s">
        <v>535</v>
      </c>
      <c r="B254" s="27" t="s">
        <v>536</v>
      </c>
      <c r="C254" s="2">
        <v>-140000</v>
      </c>
      <c r="D254" s="1"/>
      <c r="E254" s="1">
        <v>-147215.5</v>
      </c>
      <c r="F254" s="2">
        <v>7215.5</v>
      </c>
      <c r="G254" s="8">
        <v>-5.1539285714285699</v>
      </c>
      <c r="H254" s="2"/>
      <c r="I254" s="2">
        <v>-200000</v>
      </c>
      <c r="J254" s="2"/>
      <c r="K254" s="2">
        <v>-200000</v>
      </c>
      <c r="L254" s="9">
        <v>52784.5</v>
      </c>
      <c r="M254" s="37"/>
      <c r="N254" s="39"/>
    </row>
    <row r="255" spans="1:14" x14ac:dyDescent="0.25">
      <c r="A255" s="34" t="s">
        <v>537</v>
      </c>
      <c r="B255" s="27" t="s">
        <v>538</v>
      </c>
      <c r="C255" s="2">
        <v>-20500</v>
      </c>
      <c r="D255" s="1">
        <v>-13250</v>
      </c>
      <c r="E255" s="1">
        <v>-15327.54</v>
      </c>
      <c r="F255" s="2">
        <v>8077.54</v>
      </c>
      <c r="G255" s="8">
        <v>-39.402634146341498</v>
      </c>
      <c r="H255" s="2"/>
      <c r="I255" s="2">
        <v>-28600</v>
      </c>
      <c r="J255" s="2"/>
      <c r="K255" s="2">
        <v>-28600</v>
      </c>
      <c r="L255" s="9">
        <v>13272.46</v>
      </c>
      <c r="M255" s="37"/>
      <c r="N255" s="39"/>
    </row>
    <row r="256" spans="1:14" x14ac:dyDescent="0.25">
      <c r="A256" s="34" t="s">
        <v>539</v>
      </c>
      <c r="B256" s="27" t="s">
        <v>540</v>
      </c>
      <c r="C256" s="2">
        <v>-56490</v>
      </c>
      <c r="D256" s="1"/>
      <c r="E256" s="1">
        <v>-53382.5</v>
      </c>
      <c r="F256" s="2">
        <v>-3107.5</v>
      </c>
      <c r="G256" s="8">
        <v>5.5009736236502</v>
      </c>
      <c r="H256" s="2"/>
      <c r="I256" s="2">
        <v>-56490.05</v>
      </c>
      <c r="J256" s="2"/>
      <c r="K256" s="2">
        <v>-56490.05</v>
      </c>
      <c r="L256" s="9">
        <v>3107.55</v>
      </c>
      <c r="M256" s="37"/>
      <c r="N256" s="39"/>
    </row>
    <row r="257" spans="1:14" x14ac:dyDescent="0.25">
      <c r="A257" s="34" t="s">
        <v>541</v>
      </c>
      <c r="B257" s="27" t="s">
        <v>542</v>
      </c>
      <c r="C257" s="2">
        <v>-150000</v>
      </c>
      <c r="D257" s="1">
        <v>-14230</v>
      </c>
      <c r="E257" s="1">
        <v>-181900.6</v>
      </c>
      <c r="F257" s="2">
        <v>46130.6</v>
      </c>
      <c r="G257" s="8">
        <v>-30.753733333333301</v>
      </c>
      <c r="H257" s="2"/>
      <c r="I257" s="2">
        <v>-150000</v>
      </c>
      <c r="J257" s="2"/>
      <c r="K257" s="2">
        <v>-150000</v>
      </c>
      <c r="L257" s="9">
        <v>-31900.6</v>
      </c>
      <c r="M257" s="37"/>
      <c r="N257" s="39"/>
    </row>
    <row r="258" spans="1:14" x14ac:dyDescent="0.25">
      <c r="A258" s="34" t="s">
        <v>543</v>
      </c>
      <c r="B258" s="27" t="s">
        <v>544</v>
      </c>
      <c r="C258" s="2">
        <v>-226400</v>
      </c>
      <c r="D258" s="1">
        <v>-25200</v>
      </c>
      <c r="E258" s="1">
        <v>-110325</v>
      </c>
      <c r="F258" s="2">
        <v>18625</v>
      </c>
      <c r="G258" s="8">
        <v>-8.2265901060070696</v>
      </c>
      <c r="H258" s="2"/>
      <c r="I258" s="2">
        <v>-199999.63</v>
      </c>
      <c r="J258" s="2"/>
      <c r="K258" s="2">
        <v>-199999.63</v>
      </c>
      <c r="L258" s="9">
        <v>89674.63</v>
      </c>
      <c r="M258" s="37"/>
      <c r="N258" s="39"/>
    </row>
    <row r="259" spans="1:14" x14ac:dyDescent="0.25">
      <c r="A259" s="34" t="s">
        <v>545</v>
      </c>
      <c r="B259" s="27" t="s">
        <v>546</v>
      </c>
      <c r="C259" s="2">
        <v>-45500</v>
      </c>
      <c r="D259" s="1">
        <v>-22750</v>
      </c>
      <c r="E259" s="1">
        <v>-19354</v>
      </c>
      <c r="F259" s="2">
        <v>-3396</v>
      </c>
      <c r="G259" s="8">
        <v>7.4637362637362603</v>
      </c>
      <c r="H259" s="2"/>
      <c r="I259" s="2">
        <v>-45000.37</v>
      </c>
      <c r="J259" s="2"/>
      <c r="K259" s="2">
        <v>-45000.37</v>
      </c>
      <c r="L259" s="9">
        <v>25646.37</v>
      </c>
      <c r="M259" s="37"/>
      <c r="N259" s="39"/>
    </row>
    <row r="260" spans="1:14" x14ac:dyDescent="0.25">
      <c r="A260" s="34" t="s">
        <v>547</v>
      </c>
      <c r="B260" s="27" t="s">
        <v>548</v>
      </c>
      <c r="C260" s="2">
        <v>-100000</v>
      </c>
      <c r="D260" s="1"/>
      <c r="E260" s="1"/>
      <c r="F260" s="2">
        <v>-100000</v>
      </c>
      <c r="G260" s="8">
        <v>100</v>
      </c>
      <c r="H260" s="2">
        <v>-2080000</v>
      </c>
      <c r="I260" s="2">
        <v>2044571.04</v>
      </c>
      <c r="J260" s="2"/>
      <c r="K260" s="2">
        <v>-35428.959999999999</v>
      </c>
      <c r="L260" s="9">
        <v>35428.959999999999</v>
      </c>
      <c r="M260" s="37"/>
      <c r="N260" s="39"/>
    </row>
    <row r="261" spans="1:14" x14ac:dyDescent="0.25">
      <c r="A261" s="29" t="s">
        <v>549</v>
      </c>
      <c r="B261" s="27" t="s">
        <v>550</v>
      </c>
      <c r="C261" s="2">
        <v>-893000</v>
      </c>
      <c r="D261" s="1">
        <v>-300029.53999999998</v>
      </c>
      <c r="E261" s="1">
        <v>-1055435.2</v>
      </c>
      <c r="F261" s="2">
        <v>785298.05</v>
      </c>
      <c r="G261" s="8">
        <v>-87.939311310190405</v>
      </c>
      <c r="H261" s="2">
        <v>-1000000</v>
      </c>
      <c r="I261" s="2">
        <v>-0.12</v>
      </c>
      <c r="J261" s="2"/>
      <c r="K261" s="2">
        <v>-1000000.12</v>
      </c>
      <c r="L261" s="9">
        <v>-55435.08</v>
      </c>
      <c r="M261" s="37"/>
      <c r="N261" s="39"/>
    </row>
    <row r="262" spans="1:14" x14ac:dyDescent="0.25">
      <c r="A262" s="34" t="s">
        <v>551</v>
      </c>
      <c r="B262" s="27" t="s">
        <v>552</v>
      </c>
      <c r="C262" s="2">
        <v>-42000</v>
      </c>
      <c r="D262" s="1"/>
      <c r="E262" s="1">
        <v>-15758.12</v>
      </c>
      <c r="F262" s="2">
        <v>1696.09</v>
      </c>
      <c r="G262" s="8">
        <v>-4.0383095238095201</v>
      </c>
      <c r="H262" s="2"/>
      <c r="I262" s="2"/>
      <c r="J262" s="2"/>
      <c r="K262" s="2"/>
      <c r="L262" s="9">
        <v>-15758.12</v>
      </c>
      <c r="M262" s="37"/>
      <c r="N262" s="39"/>
    </row>
    <row r="263" spans="1:14" x14ac:dyDescent="0.25">
      <c r="A263" s="34" t="s">
        <v>553</v>
      </c>
      <c r="B263" s="27" t="s">
        <v>554</v>
      </c>
      <c r="C263" s="2"/>
      <c r="D263" s="1"/>
      <c r="E263" s="1">
        <v>-9430</v>
      </c>
      <c r="F263" s="2">
        <v>9430</v>
      </c>
      <c r="G263" s="8" t="s">
        <v>69</v>
      </c>
      <c r="H263" s="2"/>
      <c r="I263" s="2"/>
      <c r="J263" s="2"/>
      <c r="K263" s="2"/>
      <c r="L263" s="9">
        <v>-9430</v>
      </c>
      <c r="M263" s="37"/>
      <c r="N263" s="39"/>
    </row>
    <row r="264" spans="1:14" x14ac:dyDescent="0.25">
      <c r="A264" s="34" t="s">
        <v>555</v>
      </c>
      <c r="B264" s="27" t="s">
        <v>556</v>
      </c>
      <c r="C264" s="2"/>
      <c r="D264" s="1"/>
      <c r="E264" s="1"/>
      <c r="F264" s="2"/>
      <c r="G264" s="8"/>
      <c r="H264" s="2"/>
      <c r="I264" s="2">
        <v>-30000</v>
      </c>
      <c r="J264" s="2"/>
      <c r="K264" s="2">
        <v>-30000</v>
      </c>
      <c r="L264" s="9">
        <v>30000</v>
      </c>
      <c r="M264" s="37"/>
      <c r="N264" s="39"/>
    </row>
    <row r="265" spans="1:14" x14ac:dyDescent="0.25">
      <c r="A265" s="34" t="s">
        <v>557</v>
      </c>
      <c r="B265" s="27" t="s">
        <v>558</v>
      </c>
      <c r="C265" s="2">
        <v>-46000</v>
      </c>
      <c r="D265" s="1"/>
      <c r="E265" s="1">
        <v>-16765.62</v>
      </c>
      <c r="F265" s="2">
        <v>3432.22</v>
      </c>
      <c r="G265" s="8">
        <v>-7.4613478260869597</v>
      </c>
      <c r="H265" s="2"/>
      <c r="I265" s="2">
        <v>-39999.96</v>
      </c>
      <c r="J265" s="2"/>
      <c r="K265" s="2">
        <v>-39999.96</v>
      </c>
      <c r="L265" s="9">
        <v>23234.34</v>
      </c>
      <c r="M265" s="37">
        <v>23000</v>
      </c>
      <c r="N265" s="39" t="s">
        <v>282</v>
      </c>
    </row>
    <row r="266" spans="1:14" x14ac:dyDescent="0.25">
      <c r="A266" s="34" t="s">
        <v>559</v>
      </c>
      <c r="B266" s="27" t="s">
        <v>560</v>
      </c>
      <c r="C266" s="2">
        <v>-90000</v>
      </c>
      <c r="D266" s="1"/>
      <c r="E266" s="1">
        <v>-76132.399999999994</v>
      </c>
      <c r="F266" s="2">
        <v>0</v>
      </c>
      <c r="G266" s="8">
        <v>0</v>
      </c>
      <c r="H266" s="2"/>
      <c r="I266" s="2">
        <v>-90000</v>
      </c>
      <c r="J266" s="2"/>
      <c r="K266" s="2">
        <v>-90000</v>
      </c>
      <c r="L266" s="9">
        <v>13867.6</v>
      </c>
      <c r="M266" s="37"/>
      <c r="N266" s="39"/>
    </row>
    <row r="267" spans="1:14" x14ac:dyDescent="0.25">
      <c r="A267" s="34" t="s">
        <v>561</v>
      </c>
      <c r="B267" s="27" t="s">
        <v>562</v>
      </c>
      <c r="C267" s="2">
        <v>-200000</v>
      </c>
      <c r="D267" s="1"/>
      <c r="E267" s="1">
        <v>-182184.8</v>
      </c>
      <c r="F267" s="2">
        <v>-197.7</v>
      </c>
      <c r="G267" s="8">
        <v>9.8849999999999993E-2</v>
      </c>
      <c r="H267" s="2"/>
      <c r="I267" s="2">
        <v>-200000.04</v>
      </c>
      <c r="J267" s="2"/>
      <c r="K267" s="2">
        <v>-200000.04</v>
      </c>
      <c r="L267" s="9">
        <v>17815.240000000002</v>
      </c>
      <c r="M267" s="37"/>
      <c r="N267" s="39"/>
    </row>
    <row r="268" spans="1:14" x14ac:dyDescent="0.25">
      <c r="A268" s="34" t="s">
        <v>563</v>
      </c>
      <c r="B268" s="27" t="s">
        <v>564</v>
      </c>
      <c r="C268" s="2">
        <v>-160000</v>
      </c>
      <c r="D268" s="1"/>
      <c r="E268" s="1">
        <v>-260703</v>
      </c>
      <c r="F268" s="2">
        <v>100703</v>
      </c>
      <c r="G268" s="8">
        <v>-62.939374999999998</v>
      </c>
      <c r="H268" s="2"/>
      <c r="I268" s="2">
        <v>-159999.96</v>
      </c>
      <c r="J268" s="2"/>
      <c r="K268" s="2">
        <v>-159999.96</v>
      </c>
      <c r="L268" s="9">
        <v>-100703.03999999999</v>
      </c>
      <c r="M268" s="37"/>
      <c r="N268" s="39"/>
    </row>
    <row r="269" spans="1:14" x14ac:dyDescent="0.25">
      <c r="A269" s="34" t="s">
        <v>565</v>
      </c>
      <c r="B269" s="27" t="s">
        <v>566</v>
      </c>
      <c r="C269" s="2">
        <v>-30000</v>
      </c>
      <c r="D269" s="1">
        <v>-376.44</v>
      </c>
      <c r="E269" s="1">
        <v>-55563.34</v>
      </c>
      <c r="F269" s="2">
        <v>36911.64</v>
      </c>
      <c r="G269" s="8">
        <v>-123.03879999999999</v>
      </c>
      <c r="H269" s="2"/>
      <c r="I269" s="2">
        <v>-30000</v>
      </c>
      <c r="J269" s="2"/>
      <c r="K269" s="2">
        <v>-30000</v>
      </c>
      <c r="L269" s="9">
        <v>-25563.34</v>
      </c>
      <c r="M269" s="37"/>
      <c r="N269" s="39"/>
    </row>
    <row r="270" spans="1:14" x14ac:dyDescent="0.25">
      <c r="A270" s="34" t="s">
        <v>567</v>
      </c>
      <c r="B270" s="27" t="s">
        <v>568</v>
      </c>
      <c r="C270" s="2">
        <v>-70000</v>
      </c>
      <c r="D270" s="1">
        <v>-439.18</v>
      </c>
      <c r="E270" s="1">
        <v>-10506.08</v>
      </c>
      <c r="F270" s="2">
        <v>93617.16</v>
      </c>
      <c r="G270" s="8">
        <v>-133.7388</v>
      </c>
      <c r="H270" s="2"/>
      <c r="I270" s="2">
        <v>-50000.04</v>
      </c>
      <c r="J270" s="2"/>
      <c r="K270" s="2">
        <v>-50000.04</v>
      </c>
      <c r="L270" s="9">
        <v>39493.96</v>
      </c>
      <c r="M270" s="37"/>
      <c r="N270" s="39"/>
    </row>
    <row r="271" spans="1:14" x14ac:dyDescent="0.25">
      <c r="A271" s="34" t="s">
        <v>569</v>
      </c>
      <c r="B271" s="27" t="s">
        <v>570</v>
      </c>
      <c r="C271" s="2">
        <v>-65000</v>
      </c>
      <c r="D271" s="1">
        <v>-596.03</v>
      </c>
      <c r="E271" s="1">
        <v>-107936.13</v>
      </c>
      <c r="F271" s="2">
        <v>110632.04</v>
      </c>
      <c r="G271" s="8">
        <v>-170.203138461538</v>
      </c>
      <c r="H271" s="2"/>
      <c r="I271" s="2">
        <v>-80000.039999999994</v>
      </c>
      <c r="J271" s="2"/>
      <c r="K271" s="2">
        <v>-80000.039999999994</v>
      </c>
      <c r="L271" s="9">
        <v>-27936.09</v>
      </c>
      <c r="M271" s="37"/>
      <c r="N271" s="39"/>
    </row>
    <row r="272" spans="1:14" x14ac:dyDescent="0.25">
      <c r="A272" s="34" t="s">
        <v>571</v>
      </c>
      <c r="B272" s="27" t="s">
        <v>572</v>
      </c>
      <c r="C272" s="2">
        <v>-90000</v>
      </c>
      <c r="D272" s="1"/>
      <c r="E272" s="1">
        <v>-104407.07</v>
      </c>
      <c r="F272" s="2">
        <v>14407.07</v>
      </c>
      <c r="G272" s="8">
        <v>-16.007855555555601</v>
      </c>
      <c r="H272" s="2"/>
      <c r="I272" s="2">
        <v>-90000</v>
      </c>
      <c r="J272" s="2"/>
      <c r="K272" s="2">
        <v>-90000</v>
      </c>
      <c r="L272" s="9">
        <v>-14407.07</v>
      </c>
      <c r="M272" s="37"/>
      <c r="N272" s="39"/>
    </row>
    <row r="273" spans="1:14" x14ac:dyDescent="0.25">
      <c r="A273" s="34" t="s">
        <v>573</v>
      </c>
      <c r="B273" s="27" t="s">
        <v>574</v>
      </c>
      <c r="C273" s="2">
        <v>-80000</v>
      </c>
      <c r="D273" s="1">
        <v>-313.7</v>
      </c>
      <c r="E273" s="1">
        <v>-45308.160000000003</v>
      </c>
      <c r="F273" s="2">
        <v>-34378.14</v>
      </c>
      <c r="G273" s="8">
        <v>42.972675000000002</v>
      </c>
      <c r="H273" s="2"/>
      <c r="I273" s="2">
        <v>-80000.039999999994</v>
      </c>
      <c r="J273" s="2"/>
      <c r="K273" s="2">
        <v>-80000.039999999994</v>
      </c>
      <c r="L273" s="9">
        <v>34691.879999999997</v>
      </c>
      <c r="M273" s="37"/>
      <c r="N273" s="39"/>
    </row>
    <row r="274" spans="1:14" x14ac:dyDescent="0.25">
      <c r="A274" s="34" t="s">
        <v>575</v>
      </c>
      <c r="B274" s="27" t="s">
        <v>576</v>
      </c>
      <c r="C274" s="2">
        <v>-20000</v>
      </c>
      <c r="D274" s="1">
        <v>-5270</v>
      </c>
      <c r="E274" s="1">
        <v>-34560.32</v>
      </c>
      <c r="F274" s="2">
        <v>19830.32</v>
      </c>
      <c r="G274" s="8">
        <v>-99.151600000000002</v>
      </c>
      <c r="H274" s="2"/>
      <c r="I274" s="2">
        <v>-20000.04</v>
      </c>
      <c r="J274" s="2"/>
      <c r="K274" s="2">
        <v>-20000.04</v>
      </c>
      <c r="L274" s="9">
        <v>-14560.28</v>
      </c>
      <c r="M274" s="37"/>
      <c r="N274" s="39"/>
    </row>
    <row r="275" spans="1:14" x14ac:dyDescent="0.25">
      <c r="A275" s="34" t="s">
        <v>577</v>
      </c>
      <c r="B275" s="27" t="s">
        <v>578</v>
      </c>
      <c r="C275" s="2"/>
      <c r="D275" s="1">
        <v>-293034.19</v>
      </c>
      <c r="E275" s="1">
        <v>-85035.94</v>
      </c>
      <c r="F275" s="2">
        <v>378070.13</v>
      </c>
      <c r="G275" s="8" t="s">
        <v>69</v>
      </c>
      <c r="H275" s="2"/>
      <c r="I275" s="2">
        <v>-90000</v>
      </c>
      <c r="J275" s="2"/>
      <c r="K275" s="2">
        <v>-90000</v>
      </c>
      <c r="L275" s="9">
        <v>4964.0600000000004</v>
      </c>
      <c r="M275" s="37"/>
      <c r="N275" s="39"/>
    </row>
    <row r="276" spans="1:14" x14ac:dyDescent="0.25">
      <c r="A276" s="34" t="s">
        <v>579</v>
      </c>
      <c r="B276" s="27" t="s">
        <v>580</v>
      </c>
      <c r="C276" s="2"/>
      <c r="D276" s="1"/>
      <c r="E276" s="1">
        <v>-51144.22</v>
      </c>
      <c r="F276" s="2">
        <v>51144.22</v>
      </c>
      <c r="G276" s="8" t="s">
        <v>69</v>
      </c>
      <c r="H276" s="2"/>
      <c r="I276" s="2">
        <v>-39999.96</v>
      </c>
      <c r="J276" s="2"/>
      <c r="K276" s="2">
        <v>-39999.96</v>
      </c>
      <c r="L276" s="9">
        <v>-11144.26</v>
      </c>
      <c r="M276" s="37"/>
      <c r="N276" s="39"/>
    </row>
    <row r="277" spans="1:14" x14ac:dyDescent="0.25">
      <c r="A277" s="34" t="s">
        <v>581</v>
      </c>
      <c r="B277" s="27" t="s">
        <v>582</v>
      </c>
      <c r="C277" s="2">
        <v>0</v>
      </c>
      <c r="D277" s="1"/>
      <c r="E277" s="1"/>
      <c r="F277" s="2">
        <v>0</v>
      </c>
      <c r="G277" s="8" t="s">
        <v>69</v>
      </c>
      <c r="H277" s="2">
        <v>-1000000</v>
      </c>
      <c r="I277" s="2">
        <v>999999.96</v>
      </c>
      <c r="J277" s="2"/>
      <c r="K277" s="2">
        <v>-0.04</v>
      </c>
      <c r="L277" s="9">
        <v>0.04</v>
      </c>
      <c r="M277" s="37"/>
      <c r="N277" s="39"/>
    </row>
    <row r="278" spans="1:14" x14ac:dyDescent="0.25">
      <c r="A278" s="29" t="s">
        <v>583</v>
      </c>
      <c r="B278" s="27" t="s">
        <v>584</v>
      </c>
      <c r="C278" s="2">
        <v>-40000</v>
      </c>
      <c r="D278" s="1">
        <v>-44732.1</v>
      </c>
      <c r="E278" s="1">
        <v>-174079.82</v>
      </c>
      <c r="F278" s="2">
        <v>202839.4</v>
      </c>
      <c r="G278" s="8">
        <v>-507.0985</v>
      </c>
      <c r="H278" s="2">
        <v>-250000</v>
      </c>
      <c r="I278" s="2">
        <v>0</v>
      </c>
      <c r="J278" s="2"/>
      <c r="K278" s="2">
        <v>-250000</v>
      </c>
      <c r="L278" s="9">
        <v>75920.179999999993</v>
      </c>
      <c r="M278" s="37"/>
      <c r="N278" s="39"/>
    </row>
    <row r="279" spans="1:14" x14ac:dyDescent="0.25">
      <c r="A279" s="34" t="s">
        <v>585</v>
      </c>
      <c r="B279" s="27" t="s">
        <v>586</v>
      </c>
      <c r="C279" s="2"/>
      <c r="D279" s="1"/>
      <c r="E279" s="1">
        <v>-28314.9</v>
      </c>
      <c r="F279" s="2">
        <v>30000</v>
      </c>
      <c r="G279" s="8" t="s">
        <v>69</v>
      </c>
      <c r="H279" s="2"/>
      <c r="I279" s="2">
        <v>-24999.96</v>
      </c>
      <c r="J279" s="2"/>
      <c r="K279" s="2">
        <v>-24999.96</v>
      </c>
      <c r="L279" s="9">
        <v>-3314.94</v>
      </c>
      <c r="M279" s="37"/>
      <c r="N279" s="39"/>
    </row>
    <row r="280" spans="1:14" x14ac:dyDescent="0.25">
      <c r="A280" s="34" t="s">
        <v>587</v>
      </c>
      <c r="B280" s="27" t="s">
        <v>588</v>
      </c>
      <c r="C280" s="2"/>
      <c r="D280" s="1"/>
      <c r="E280" s="1">
        <v>-11596.64</v>
      </c>
      <c r="F280" s="2">
        <v>12281.5</v>
      </c>
      <c r="G280" s="8" t="s">
        <v>69</v>
      </c>
      <c r="H280" s="2">
        <v>-50000</v>
      </c>
      <c r="I280" s="2"/>
      <c r="J280" s="2"/>
      <c r="K280" s="2">
        <v>-50000</v>
      </c>
      <c r="L280" s="9">
        <v>38403.360000000001</v>
      </c>
      <c r="M280" s="37"/>
      <c r="N280" s="39"/>
    </row>
    <row r="281" spans="1:14" x14ac:dyDescent="0.25">
      <c r="A281" s="34" t="s">
        <v>589</v>
      </c>
      <c r="B281" s="27" t="s">
        <v>590</v>
      </c>
      <c r="C281" s="2"/>
      <c r="D281" s="1"/>
      <c r="E281" s="1"/>
      <c r="F281" s="2"/>
      <c r="G281" s="8"/>
      <c r="H281" s="2">
        <v>-25000</v>
      </c>
      <c r="I281" s="2"/>
      <c r="J281" s="2"/>
      <c r="K281" s="2">
        <v>-25000</v>
      </c>
      <c r="L281" s="9">
        <v>25000</v>
      </c>
      <c r="M281" s="37"/>
      <c r="N281" s="39"/>
    </row>
    <row r="282" spans="1:14" x14ac:dyDescent="0.25">
      <c r="A282" s="34" t="s">
        <v>591</v>
      </c>
      <c r="B282" s="27" t="s">
        <v>592</v>
      </c>
      <c r="C282" s="2"/>
      <c r="D282" s="1"/>
      <c r="E282" s="1">
        <v>-21703.21</v>
      </c>
      <c r="F282" s="2">
        <v>40000</v>
      </c>
      <c r="G282" s="8" t="s">
        <v>69</v>
      </c>
      <c r="H282" s="2">
        <v>-50000</v>
      </c>
      <c r="I282" s="2"/>
      <c r="J282" s="2"/>
      <c r="K282" s="2">
        <v>-50000</v>
      </c>
      <c r="L282" s="9">
        <v>28296.79</v>
      </c>
      <c r="M282" s="37"/>
      <c r="N282" s="39"/>
    </row>
    <row r="283" spans="1:14" x14ac:dyDescent="0.25">
      <c r="A283" s="34" t="s">
        <v>593</v>
      </c>
      <c r="B283" s="27" t="s">
        <v>594</v>
      </c>
      <c r="C283" s="2"/>
      <c r="D283" s="1"/>
      <c r="E283" s="1">
        <v>-38039.269999999997</v>
      </c>
      <c r="F283" s="2">
        <v>41400</v>
      </c>
      <c r="G283" s="8" t="s">
        <v>69</v>
      </c>
      <c r="H283" s="2">
        <v>-10000</v>
      </c>
      <c r="I283" s="2"/>
      <c r="J283" s="2"/>
      <c r="K283" s="2">
        <v>-10000</v>
      </c>
      <c r="L283" s="9">
        <v>-28039.27</v>
      </c>
      <c r="M283" s="37"/>
      <c r="N283" s="39"/>
    </row>
    <row r="284" spans="1:14" x14ac:dyDescent="0.25">
      <c r="A284" s="34" t="s">
        <v>595</v>
      </c>
      <c r="B284" s="27" t="s">
        <v>596</v>
      </c>
      <c r="C284" s="2"/>
      <c r="D284" s="1"/>
      <c r="E284" s="1">
        <v>-24182.33</v>
      </c>
      <c r="F284" s="2">
        <v>24182.33</v>
      </c>
      <c r="G284" s="8" t="s">
        <v>69</v>
      </c>
      <c r="H284" s="2">
        <v>-20000</v>
      </c>
      <c r="I284" s="2"/>
      <c r="J284" s="2"/>
      <c r="K284" s="2">
        <v>-20000</v>
      </c>
      <c r="L284" s="9">
        <v>-4182.33</v>
      </c>
      <c r="M284" s="37"/>
      <c r="N284" s="39"/>
    </row>
    <row r="285" spans="1:14" x14ac:dyDescent="0.25">
      <c r="A285" s="34" t="s">
        <v>597</v>
      </c>
      <c r="B285" s="27" t="s">
        <v>598</v>
      </c>
      <c r="C285" s="2"/>
      <c r="D285" s="1"/>
      <c r="E285" s="1">
        <v>-6720</v>
      </c>
      <c r="F285" s="2">
        <v>6720</v>
      </c>
      <c r="G285" s="8" t="s">
        <v>69</v>
      </c>
      <c r="H285" s="2">
        <v>-20000</v>
      </c>
      <c r="I285" s="2"/>
      <c r="J285" s="2"/>
      <c r="K285" s="2">
        <v>-20000</v>
      </c>
      <c r="L285" s="9">
        <v>13280</v>
      </c>
      <c r="M285" s="37"/>
      <c r="N285" s="39"/>
    </row>
    <row r="286" spans="1:14" x14ac:dyDescent="0.25">
      <c r="A286" s="34" t="s">
        <v>599</v>
      </c>
      <c r="B286" s="27" t="s">
        <v>600</v>
      </c>
      <c r="C286" s="2">
        <v>-40000</v>
      </c>
      <c r="D286" s="1">
        <v>-44732.1</v>
      </c>
      <c r="E286" s="1">
        <v>-43523.47</v>
      </c>
      <c r="F286" s="2">
        <v>48255.57</v>
      </c>
      <c r="G286" s="8">
        <v>-120.638925</v>
      </c>
      <c r="H286" s="2">
        <v>-50000</v>
      </c>
      <c r="I286" s="2"/>
      <c r="J286" s="2"/>
      <c r="K286" s="2">
        <v>-50000</v>
      </c>
      <c r="L286" s="9">
        <v>6476.53</v>
      </c>
      <c r="M286" s="37"/>
      <c r="N286" s="39"/>
    </row>
    <row r="287" spans="1:14" x14ac:dyDescent="0.25">
      <c r="A287" s="34" t="s">
        <v>601</v>
      </c>
      <c r="B287" s="27" t="s">
        <v>602</v>
      </c>
      <c r="C287" s="2"/>
      <c r="D287" s="1"/>
      <c r="E287" s="1"/>
      <c r="F287" s="2"/>
      <c r="G287" s="8"/>
      <c r="H287" s="2">
        <v>-25000</v>
      </c>
      <c r="I287" s="2">
        <v>24999.96</v>
      </c>
      <c r="J287" s="2"/>
      <c r="K287" s="2">
        <v>-0.04</v>
      </c>
      <c r="L287" s="9">
        <v>0.04</v>
      </c>
      <c r="M287" s="37"/>
      <c r="N287" s="39"/>
    </row>
    <row r="288" spans="1:14" x14ac:dyDescent="0.25">
      <c r="A288" s="29" t="s">
        <v>603</v>
      </c>
      <c r="B288" s="27" t="s">
        <v>604</v>
      </c>
      <c r="C288" s="2"/>
      <c r="D288" s="1"/>
      <c r="E288" s="1">
        <v>-49897.05</v>
      </c>
      <c r="F288" s="2">
        <v>76935.55</v>
      </c>
      <c r="G288" s="8" t="s">
        <v>69</v>
      </c>
      <c r="H288" s="2">
        <v>-250000</v>
      </c>
      <c r="I288" s="2"/>
      <c r="J288" s="2"/>
      <c r="K288" s="2">
        <v>-250000</v>
      </c>
      <c r="L288" s="9">
        <v>200102.95</v>
      </c>
      <c r="M288" s="37"/>
      <c r="N288" s="39"/>
    </row>
    <row r="289" spans="1:14" x14ac:dyDescent="0.25">
      <c r="A289" s="34" t="s">
        <v>605</v>
      </c>
      <c r="B289" s="27" t="s">
        <v>606</v>
      </c>
      <c r="C289" s="2"/>
      <c r="D289" s="1"/>
      <c r="E289" s="1"/>
      <c r="F289" s="2"/>
      <c r="G289" s="8"/>
      <c r="H289" s="2">
        <v>-45000</v>
      </c>
      <c r="I289" s="2"/>
      <c r="J289" s="2"/>
      <c r="K289" s="2">
        <v>-45000</v>
      </c>
      <c r="L289" s="9">
        <v>45000</v>
      </c>
      <c r="M289" s="37"/>
      <c r="N289" s="39"/>
    </row>
    <row r="290" spans="1:14" x14ac:dyDescent="0.25">
      <c r="A290" s="34" t="s">
        <v>607</v>
      </c>
      <c r="B290" s="27" t="s">
        <v>608</v>
      </c>
      <c r="C290" s="2"/>
      <c r="D290" s="1"/>
      <c r="E290" s="1"/>
      <c r="F290" s="2"/>
      <c r="G290" s="8"/>
      <c r="H290" s="2">
        <v>-55000</v>
      </c>
      <c r="I290" s="2"/>
      <c r="J290" s="2"/>
      <c r="K290" s="2">
        <v>-55000</v>
      </c>
      <c r="L290" s="9">
        <v>55000</v>
      </c>
      <c r="M290" s="37"/>
      <c r="N290" s="39"/>
    </row>
    <row r="291" spans="1:14" x14ac:dyDescent="0.25">
      <c r="A291" s="34" t="s">
        <v>609</v>
      </c>
      <c r="B291" s="27" t="s">
        <v>610</v>
      </c>
      <c r="C291" s="2"/>
      <c r="D291" s="1"/>
      <c r="E291" s="1">
        <v>-49897.05</v>
      </c>
      <c r="F291" s="2">
        <v>76935.55</v>
      </c>
      <c r="G291" s="8" t="s">
        <v>69</v>
      </c>
      <c r="H291" s="2">
        <v>-50000</v>
      </c>
      <c r="I291" s="2"/>
      <c r="J291" s="2"/>
      <c r="K291" s="2">
        <v>-50000</v>
      </c>
      <c r="L291" s="9">
        <v>102.95</v>
      </c>
      <c r="M291" s="37"/>
      <c r="N291" s="39"/>
    </row>
    <row r="292" spans="1:14" x14ac:dyDescent="0.25">
      <c r="A292" s="34" t="s">
        <v>611</v>
      </c>
      <c r="B292" s="27" t="s">
        <v>612</v>
      </c>
      <c r="C292" s="2"/>
      <c r="D292" s="1"/>
      <c r="E292" s="1"/>
      <c r="F292" s="2"/>
      <c r="G292" s="8"/>
      <c r="H292" s="2">
        <v>-50000</v>
      </c>
      <c r="I292" s="2"/>
      <c r="J292" s="2"/>
      <c r="K292" s="2">
        <v>-50000</v>
      </c>
      <c r="L292" s="9">
        <v>50000</v>
      </c>
      <c r="M292" s="37"/>
      <c r="N292" s="39"/>
    </row>
    <row r="293" spans="1:14" x14ac:dyDescent="0.25">
      <c r="A293" s="34" t="s">
        <v>613</v>
      </c>
      <c r="B293" s="27" t="s">
        <v>614</v>
      </c>
      <c r="C293" s="2"/>
      <c r="D293" s="1"/>
      <c r="E293" s="1"/>
      <c r="F293" s="2"/>
      <c r="G293" s="8"/>
      <c r="H293" s="2">
        <v>-50000</v>
      </c>
      <c r="I293" s="2"/>
      <c r="J293" s="2"/>
      <c r="K293" s="2">
        <v>-50000</v>
      </c>
      <c r="L293" s="9">
        <v>50000</v>
      </c>
      <c r="M293" s="37"/>
      <c r="N293" s="39"/>
    </row>
    <row r="294" spans="1:14" x14ac:dyDescent="0.25">
      <c r="A294" s="29" t="s">
        <v>615</v>
      </c>
      <c r="B294" s="27" t="s">
        <v>616</v>
      </c>
      <c r="C294" s="2">
        <v>-7428098</v>
      </c>
      <c r="D294" s="1">
        <v>-2375536.85</v>
      </c>
      <c r="E294" s="1">
        <v>-303858.43</v>
      </c>
      <c r="F294" s="2">
        <v>-4744667.7</v>
      </c>
      <c r="G294" s="8">
        <v>63.874597508002701</v>
      </c>
      <c r="H294" s="2">
        <v>-850000</v>
      </c>
      <c r="I294" s="2">
        <v>140000</v>
      </c>
      <c r="J294" s="2"/>
      <c r="K294" s="2">
        <v>-710000</v>
      </c>
      <c r="L294" s="9">
        <v>406141.57</v>
      </c>
      <c r="M294" s="37"/>
      <c r="N294" s="39"/>
    </row>
    <row r="295" spans="1:14" x14ac:dyDescent="0.25">
      <c r="A295" s="34" t="s">
        <v>617</v>
      </c>
      <c r="B295" s="27" t="s">
        <v>618</v>
      </c>
      <c r="C295" s="2">
        <v>-20000</v>
      </c>
      <c r="D295" s="1"/>
      <c r="E295" s="1"/>
      <c r="F295" s="2">
        <v>-20000</v>
      </c>
      <c r="G295" s="8">
        <v>100</v>
      </c>
      <c r="H295" s="2"/>
      <c r="I295" s="2">
        <v>-15000</v>
      </c>
      <c r="J295" s="2"/>
      <c r="K295" s="2">
        <v>-15000</v>
      </c>
      <c r="L295" s="9">
        <v>15000</v>
      </c>
      <c r="M295" s="37"/>
      <c r="N295" s="39"/>
    </row>
    <row r="296" spans="1:14" x14ac:dyDescent="0.25">
      <c r="A296" s="34" t="s">
        <v>619</v>
      </c>
      <c r="B296" s="27" t="s">
        <v>620</v>
      </c>
      <c r="C296" s="2">
        <v>-20000</v>
      </c>
      <c r="D296" s="1"/>
      <c r="E296" s="1">
        <v>-14500</v>
      </c>
      <c r="F296" s="2">
        <v>-5500</v>
      </c>
      <c r="G296" s="8">
        <v>27.5</v>
      </c>
      <c r="H296" s="2"/>
      <c r="I296" s="2">
        <v>-20000.04</v>
      </c>
      <c r="J296" s="2"/>
      <c r="K296" s="2">
        <v>-20000.04</v>
      </c>
      <c r="L296" s="9">
        <v>5500.04</v>
      </c>
      <c r="M296" s="37"/>
      <c r="N296" s="39"/>
    </row>
    <row r="297" spans="1:14" x14ac:dyDescent="0.25">
      <c r="A297" s="34" t="s">
        <v>621</v>
      </c>
      <c r="B297" s="27" t="s">
        <v>622</v>
      </c>
      <c r="C297" s="2">
        <v>-270000</v>
      </c>
      <c r="D297" s="1"/>
      <c r="E297" s="1">
        <v>-2353.5100000000002</v>
      </c>
      <c r="F297" s="2">
        <v>-267646.49</v>
      </c>
      <c r="G297" s="8">
        <v>99.128329629629604</v>
      </c>
      <c r="H297" s="2"/>
      <c r="I297" s="2">
        <v>-20000</v>
      </c>
      <c r="J297" s="2"/>
      <c r="K297" s="2">
        <v>-20000</v>
      </c>
      <c r="L297" s="9">
        <v>17646.490000000002</v>
      </c>
      <c r="M297" s="37"/>
      <c r="N297" s="39"/>
    </row>
    <row r="298" spans="1:14" x14ac:dyDescent="0.25">
      <c r="A298" s="34" t="s">
        <v>623</v>
      </c>
      <c r="B298" s="27" t="s">
        <v>624</v>
      </c>
      <c r="C298" s="2">
        <v>-550000</v>
      </c>
      <c r="D298" s="1"/>
      <c r="E298" s="1">
        <v>-31</v>
      </c>
      <c r="F298" s="2">
        <v>-549969</v>
      </c>
      <c r="G298" s="8">
        <v>99.994363636363602</v>
      </c>
      <c r="H298" s="2"/>
      <c r="I298" s="2">
        <v>-50000</v>
      </c>
      <c r="J298" s="2"/>
      <c r="K298" s="2">
        <v>-50000</v>
      </c>
      <c r="L298" s="9">
        <v>49969</v>
      </c>
      <c r="M298" s="37"/>
      <c r="N298" s="39"/>
    </row>
    <row r="299" spans="1:14" x14ac:dyDescent="0.25">
      <c r="A299" s="34" t="s">
        <v>625</v>
      </c>
      <c r="B299" s="27" t="s">
        <v>626</v>
      </c>
      <c r="C299" s="2">
        <v>-10000</v>
      </c>
      <c r="D299" s="1"/>
      <c r="E299" s="1"/>
      <c r="F299" s="2">
        <v>-10000</v>
      </c>
      <c r="G299" s="8">
        <v>100</v>
      </c>
      <c r="H299" s="2">
        <v>-10000</v>
      </c>
      <c r="I299" s="2"/>
      <c r="J299" s="2"/>
      <c r="K299" s="2">
        <v>-10000</v>
      </c>
      <c r="L299" s="9">
        <v>10000</v>
      </c>
      <c r="M299" s="37"/>
      <c r="N299" s="39"/>
    </row>
    <row r="300" spans="1:14" x14ac:dyDescent="0.25">
      <c r="A300" s="34" t="s">
        <v>627</v>
      </c>
      <c r="B300" s="27" t="s">
        <v>628</v>
      </c>
      <c r="C300" s="2">
        <v>-20000</v>
      </c>
      <c r="D300" s="1"/>
      <c r="E300" s="1">
        <v>-5529.15</v>
      </c>
      <c r="F300" s="2">
        <v>-14470.85</v>
      </c>
      <c r="G300" s="8">
        <v>72.354249999999993</v>
      </c>
      <c r="H300" s="2">
        <v>-20000</v>
      </c>
      <c r="I300" s="2"/>
      <c r="J300" s="2"/>
      <c r="K300" s="2">
        <v>-20000</v>
      </c>
      <c r="L300" s="9">
        <v>14470.85</v>
      </c>
      <c r="M300" s="37"/>
      <c r="N300" s="39"/>
    </row>
    <row r="301" spans="1:14" x14ac:dyDescent="0.25">
      <c r="A301" s="34" t="s">
        <v>629</v>
      </c>
      <c r="B301" s="27" t="s">
        <v>630</v>
      </c>
      <c r="C301" s="2"/>
      <c r="D301" s="1"/>
      <c r="E301" s="1"/>
      <c r="F301" s="2"/>
      <c r="G301" s="8"/>
      <c r="H301" s="2">
        <v>-15000</v>
      </c>
      <c r="I301" s="2">
        <v>15000</v>
      </c>
      <c r="J301" s="2"/>
      <c r="K301" s="2">
        <v>0</v>
      </c>
      <c r="L301" s="9">
        <v>0</v>
      </c>
      <c r="M301" s="37"/>
      <c r="N301" s="39"/>
    </row>
    <row r="302" spans="1:14" x14ac:dyDescent="0.25">
      <c r="A302" s="34" t="s">
        <v>631</v>
      </c>
      <c r="B302" s="27" t="s">
        <v>632</v>
      </c>
      <c r="C302" s="2"/>
      <c r="D302" s="1"/>
      <c r="E302" s="1"/>
      <c r="F302" s="2"/>
      <c r="G302" s="8"/>
      <c r="H302" s="2">
        <v>-20000</v>
      </c>
      <c r="I302" s="2"/>
      <c r="J302" s="2"/>
      <c r="K302" s="2">
        <v>-20000</v>
      </c>
      <c r="L302" s="9">
        <v>20000</v>
      </c>
      <c r="M302" s="37"/>
      <c r="N302" s="39"/>
    </row>
    <row r="303" spans="1:14" x14ac:dyDescent="0.25">
      <c r="A303" s="34" t="s">
        <v>633</v>
      </c>
      <c r="B303" s="27" t="s">
        <v>634</v>
      </c>
      <c r="C303" s="2">
        <v>-30000</v>
      </c>
      <c r="D303" s="1">
        <v>-191081.55</v>
      </c>
      <c r="E303" s="1">
        <v>-11690</v>
      </c>
      <c r="F303" s="2">
        <v>172771.55</v>
      </c>
      <c r="G303" s="8">
        <v>-575.90516666666701</v>
      </c>
      <c r="H303" s="2">
        <v>-15000</v>
      </c>
      <c r="I303" s="2"/>
      <c r="J303" s="2"/>
      <c r="K303" s="2">
        <v>-15000</v>
      </c>
      <c r="L303" s="9">
        <v>3310</v>
      </c>
      <c r="M303" s="37"/>
      <c r="N303" s="39"/>
    </row>
    <row r="304" spans="1:14" x14ac:dyDescent="0.25">
      <c r="A304" s="34" t="s">
        <v>635</v>
      </c>
      <c r="B304" s="27" t="s">
        <v>636</v>
      </c>
      <c r="C304" s="2">
        <v>-175000</v>
      </c>
      <c r="D304" s="1">
        <v>-121871.24</v>
      </c>
      <c r="E304" s="1">
        <v>-175000</v>
      </c>
      <c r="F304" s="2">
        <v>121871.24</v>
      </c>
      <c r="G304" s="8">
        <v>-69.640708571428604</v>
      </c>
      <c r="H304" s="2"/>
      <c r="I304" s="2">
        <v>-140000</v>
      </c>
      <c r="J304" s="2"/>
      <c r="K304" s="2">
        <v>-140000</v>
      </c>
      <c r="L304" s="9">
        <v>-35000</v>
      </c>
      <c r="M304" s="37"/>
      <c r="N304" s="39"/>
    </row>
    <row r="305" spans="1:14" ht="26.25" x14ac:dyDescent="0.25">
      <c r="A305" s="34" t="s">
        <v>637</v>
      </c>
      <c r="B305" s="27" t="s">
        <v>638</v>
      </c>
      <c r="C305" s="2">
        <v>-525000</v>
      </c>
      <c r="D305" s="1">
        <v>-52013.46</v>
      </c>
      <c r="E305" s="1">
        <v>-3159.12</v>
      </c>
      <c r="F305" s="2">
        <v>-469827.42</v>
      </c>
      <c r="G305" s="8">
        <v>89.490937142857206</v>
      </c>
      <c r="H305" s="2"/>
      <c r="I305" s="2">
        <v>-25000</v>
      </c>
      <c r="J305" s="2"/>
      <c r="K305" s="2">
        <v>-25000</v>
      </c>
      <c r="L305" s="9">
        <v>21840.880000000001</v>
      </c>
      <c r="M305" s="37">
        <v>21000</v>
      </c>
      <c r="N305" s="39" t="s">
        <v>639</v>
      </c>
    </row>
    <row r="306" spans="1:14" x14ac:dyDescent="0.25">
      <c r="A306" s="34" t="s">
        <v>640</v>
      </c>
      <c r="B306" s="27" t="s">
        <v>641</v>
      </c>
      <c r="C306" s="2">
        <v>-580000</v>
      </c>
      <c r="D306" s="1"/>
      <c r="E306" s="1"/>
      <c r="F306" s="2">
        <v>-580000</v>
      </c>
      <c r="G306" s="8">
        <v>100</v>
      </c>
      <c r="H306" s="2"/>
      <c r="I306" s="2">
        <v>-40000</v>
      </c>
      <c r="J306" s="2"/>
      <c r="K306" s="2">
        <v>-40000</v>
      </c>
      <c r="L306" s="9">
        <v>40000</v>
      </c>
      <c r="M306" s="37"/>
      <c r="N306" s="39"/>
    </row>
    <row r="307" spans="1:14" ht="26.25" x14ac:dyDescent="0.25">
      <c r="A307" s="34" t="s">
        <v>642</v>
      </c>
      <c r="B307" s="27" t="s">
        <v>643</v>
      </c>
      <c r="C307" s="2">
        <v>-151000</v>
      </c>
      <c r="D307" s="1">
        <v>-14412.77</v>
      </c>
      <c r="E307" s="1">
        <v>-62695.88</v>
      </c>
      <c r="F307" s="2">
        <v>-71196.33</v>
      </c>
      <c r="G307" s="8">
        <v>47.149887417218501</v>
      </c>
      <c r="H307" s="2"/>
      <c r="I307" s="2">
        <v>-151000</v>
      </c>
      <c r="J307" s="2"/>
      <c r="K307" s="2">
        <v>-151000</v>
      </c>
      <c r="L307" s="9">
        <v>88304.12</v>
      </c>
      <c r="M307" s="37">
        <v>88000</v>
      </c>
      <c r="N307" s="39" t="s">
        <v>639</v>
      </c>
    </row>
    <row r="308" spans="1:14" x14ac:dyDescent="0.25">
      <c r="A308" s="34" t="s">
        <v>644</v>
      </c>
      <c r="B308" s="27" t="s">
        <v>645</v>
      </c>
      <c r="C308" s="2"/>
      <c r="D308" s="1"/>
      <c r="E308" s="1"/>
      <c r="F308" s="2"/>
      <c r="G308" s="8"/>
      <c r="H308" s="2">
        <v>-20000</v>
      </c>
      <c r="I308" s="2">
        <v>20000.04</v>
      </c>
      <c r="J308" s="2"/>
      <c r="K308" s="2">
        <v>0.04</v>
      </c>
      <c r="L308" s="9">
        <v>-0.04</v>
      </c>
      <c r="M308" s="37"/>
      <c r="N308" s="39"/>
    </row>
    <row r="309" spans="1:14" x14ac:dyDescent="0.25">
      <c r="A309" s="34" t="s">
        <v>646</v>
      </c>
      <c r="B309" s="27" t="s">
        <v>647</v>
      </c>
      <c r="C309" s="2">
        <v>-1677098</v>
      </c>
      <c r="D309" s="1">
        <v>-1996157.83</v>
      </c>
      <c r="E309" s="1">
        <v>-28899.77</v>
      </c>
      <c r="F309" s="2">
        <v>349299.6</v>
      </c>
      <c r="G309" s="8">
        <v>-20.827620091372101</v>
      </c>
      <c r="H309" s="2"/>
      <c r="I309" s="2">
        <v>-50000</v>
      </c>
      <c r="J309" s="2"/>
      <c r="K309" s="2">
        <v>-50000</v>
      </c>
      <c r="L309" s="9">
        <v>21100.23</v>
      </c>
      <c r="M309" s="37">
        <v>21000</v>
      </c>
      <c r="N309" s="39" t="s">
        <v>167</v>
      </c>
    </row>
    <row r="310" spans="1:14" x14ac:dyDescent="0.25">
      <c r="A310" s="34" t="s">
        <v>648</v>
      </c>
      <c r="B310" s="27" t="s">
        <v>649</v>
      </c>
      <c r="C310" s="2">
        <v>-3400000</v>
      </c>
      <c r="D310" s="1"/>
      <c r="E310" s="1"/>
      <c r="F310" s="2">
        <v>-3400000</v>
      </c>
      <c r="G310" s="8">
        <v>100</v>
      </c>
      <c r="H310" s="2">
        <v>-750000</v>
      </c>
      <c r="I310" s="2">
        <v>616000</v>
      </c>
      <c r="J310" s="2"/>
      <c r="K310" s="2">
        <v>-134000</v>
      </c>
      <c r="L310" s="9">
        <v>134000</v>
      </c>
      <c r="M310" s="37"/>
      <c r="N310" s="39"/>
    </row>
    <row r="311" spans="1:14" x14ac:dyDescent="0.25">
      <c r="A311" s="29" t="s">
        <v>650</v>
      </c>
      <c r="B311" s="27" t="s">
        <v>651</v>
      </c>
      <c r="C311" s="2">
        <v>-4597090</v>
      </c>
      <c r="D311" s="1">
        <v>-355227.71</v>
      </c>
      <c r="E311" s="1">
        <v>-291528.69</v>
      </c>
      <c r="F311" s="2">
        <v>-3813229</v>
      </c>
      <c r="G311" s="8">
        <v>82.948756713486105</v>
      </c>
      <c r="H311" s="2">
        <v>-650000</v>
      </c>
      <c r="I311" s="2">
        <v>0</v>
      </c>
      <c r="J311" s="2">
        <v>-36000</v>
      </c>
      <c r="K311" s="2">
        <v>-686000</v>
      </c>
      <c r="L311" s="9">
        <v>394471.31</v>
      </c>
      <c r="M311" s="37"/>
      <c r="N311" s="39"/>
    </row>
    <row r="312" spans="1:14" x14ac:dyDescent="0.25">
      <c r="A312" s="30" t="s">
        <v>652</v>
      </c>
      <c r="B312" s="27" t="s">
        <v>651</v>
      </c>
      <c r="C312" s="2">
        <v>-4487090</v>
      </c>
      <c r="D312" s="1">
        <v>-355227.71</v>
      </c>
      <c r="E312" s="1">
        <v>-206212.79</v>
      </c>
      <c r="F312" s="2">
        <v>-3788544.9</v>
      </c>
      <c r="G312" s="8">
        <v>84.432113017568199</v>
      </c>
      <c r="H312" s="2">
        <v>-540000</v>
      </c>
      <c r="I312" s="2">
        <v>0</v>
      </c>
      <c r="J312" s="2">
        <v>-36000</v>
      </c>
      <c r="K312" s="2">
        <v>-576000</v>
      </c>
      <c r="L312" s="9">
        <v>369787.21</v>
      </c>
      <c r="M312" s="37"/>
      <c r="N312" s="39"/>
    </row>
    <row r="313" spans="1:14" x14ac:dyDescent="0.25">
      <c r="A313" s="31" t="s">
        <v>653</v>
      </c>
      <c r="B313" s="27" t="s">
        <v>654</v>
      </c>
      <c r="C313" s="2">
        <v>-150000</v>
      </c>
      <c r="D313" s="1"/>
      <c r="E313" s="1">
        <v>-370.19</v>
      </c>
      <c r="F313" s="2">
        <v>-60929.81</v>
      </c>
      <c r="G313" s="8">
        <v>40.619873333333302</v>
      </c>
      <c r="H313" s="2"/>
      <c r="I313" s="2">
        <v>-100000</v>
      </c>
      <c r="J313" s="2"/>
      <c r="K313" s="2">
        <v>-100000</v>
      </c>
      <c r="L313" s="9">
        <v>99629.81</v>
      </c>
      <c r="M313" s="37"/>
      <c r="N313" s="39"/>
    </row>
    <row r="314" spans="1:14" x14ac:dyDescent="0.25">
      <c r="A314" s="31" t="s">
        <v>655</v>
      </c>
      <c r="B314" s="27" t="s">
        <v>656</v>
      </c>
      <c r="C314" s="2">
        <v>-225000</v>
      </c>
      <c r="D314" s="1"/>
      <c r="E314" s="1"/>
      <c r="F314" s="2">
        <v>-225000</v>
      </c>
      <c r="G314" s="8">
        <v>100</v>
      </c>
      <c r="H314" s="2"/>
      <c r="I314" s="2">
        <v>-25000</v>
      </c>
      <c r="J314" s="2"/>
      <c r="K314" s="2">
        <v>-25000</v>
      </c>
      <c r="L314" s="9">
        <v>25000</v>
      </c>
      <c r="M314" s="37"/>
      <c r="N314" s="39"/>
    </row>
    <row r="315" spans="1:14" x14ac:dyDescent="0.25">
      <c r="A315" s="31" t="s">
        <v>657</v>
      </c>
      <c r="B315" s="27" t="s">
        <v>658</v>
      </c>
      <c r="C315" s="2">
        <v>-80000</v>
      </c>
      <c r="D315" s="1"/>
      <c r="E315" s="1">
        <v>-5830.71</v>
      </c>
      <c r="F315" s="2">
        <v>-71919.62</v>
      </c>
      <c r="G315" s="8">
        <v>89.899524999999997</v>
      </c>
      <c r="H315" s="2"/>
      <c r="I315" s="2">
        <v>-10000</v>
      </c>
      <c r="J315" s="2"/>
      <c r="K315" s="2">
        <v>-10000</v>
      </c>
      <c r="L315" s="9">
        <v>4169.29</v>
      </c>
      <c r="M315" s="37"/>
      <c r="N315" s="39"/>
    </row>
    <row r="316" spans="1:14" x14ac:dyDescent="0.25">
      <c r="A316" s="31" t="s">
        <v>659</v>
      </c>
      <c r="B316" s="27" t="s">
        <v>660</v>
      </c>
      <c r="C316" s="2">
        <v>-220000</v>
      </c>
      <c r="D316" s="1"/>
      <c r="E316" s="1">
        <v>-8135.18</v>
      </c>
      <c r="F316" s="2">
        <v>-205908.7</v>
      </c>
      <c r="G316" s="8">
        <v>93.594863636363598</v>
      </c>
      <c r="H316" s="2"/>
      <c r="I316" s="2">
        <v>-10000</v>
      </c>
      <c r="J316" s="2"/>
      <c r="K316" s="2">
        <v>-10000</v>
      </c>
      <c r="L316" s="9">
        <v>1864.82</v>
      </c>
      <c r="M316" s="37"/>
      <c r="N316" s="39"/>
    </row>
    <row r="317" spans="1:14" x14ac:dyDescent="0.25">
      <c r="A317" s="31" t="s">
        <v>661</v>
      </c>
      <c r="B317" s="27" t="s">
        <v>662</v>
      </c>
      <c r="C317" s="2">
        <v>-225000</v>
      </c>
      <c r="D317" s="1"/>
      <c r="E317" s="1">
        <v>-3457.47</v>
      </c>
      <c r="F317" s="2">
        <v>-221542.53</v>
      </c>
      <c r="G317" s="8">
        <v>98.463346666666695</v>
      </c>
      <c r="H317" s="2"/>
      <c r="I317" s="2">
        <v>-25000</v>
      </c>
      <c r="J317" s="2"/>
      <c r="K317" s="2">
        <v>-25000</v>
      </c>
      <c r="L317" s="9">
        <v>21542.53</v>
      </c>
      <c r="M317" s="37"/>
      <c r="N317" s="39"/>
    </row>
    <row r="318" spans="1:14" x14ac:dyDescent="0.25">
      <c r="A318" s="31" t="s">
        <v>663</v>
      </c>
      <c r="B318" s="27" t="s">
        <v>664</v>
      </c>
      <c r="C318" s="2">
        <v>-80000</v>
      </c>
      <c r="D318" s="1"/>
      <c r="E318" s="1">
        <v>-83479.61</v>
      </c>
      <c r="F318" s="2">
        <v>3479.61</v>
      </c>
      <c r="G318" s="8">
        <v>-4.3495125000000003</v>
      </c>
      <c r="H318" s="2"/>
      <c r="I318" s="2">
        <v>-80000</v>
      </c>
      <c r="J318" s="2"/>
      <c r="K318" s="2">
        <v>-80000</v>
      </c>
      <c r="L318" s="9">
        <v>-3479.61</v>
      </c>
      <c r="M318" s="37"/>
      <c r="N318" s="39"/>
    </row>
    <row r="319" spans="1:14" x14ac:dyDescent="0.25">
      <c r="A319" s="31" t="s">
        <v>665</v>
      </c>
      <c r="B319" s="27" t="s">
        <v>666</v>
      </c>
      <c r="C319" s="2">
        <v>-80000</v>
      </c>
      <c r="D319" s="1"/>
      <c r="E319" s="1">
        <v>-7050.2</v>
      </c>
      <c r="F319" s="2">
        <v>-70572.289999999994</v>
      </c>
      <c r="G319" s="8">
        <v>88.215362499999998</v>
      </c>
      <c r="H319" s="2"/>
      <c r="I319" s="2">
        <v>-80000</v>
      </c>
      <c r="J319" s="2"/>
      <c r="K319" s="2">
        <v>-80000</v>
      </c>
      <c r="L319" s="9">
        <v>72949.8</v>
      </c>
      <c r="M319" s="37"/>
      <c r="N319" s="39"/>
    </row>
    <row r="320" spans="1:14" x14ac:dyDescent="0.25">
      <c r="A320" s="31" t="s">
        <v>667</v>
      </c>
      <c r="B320" s="27" t="s">
        <v>668</v>
      </c>
      <c r="C320" s="2">
        <v>-80000</v>
      </c>
      <c r="D320" s="1"/>
      <c r="E320" s="1">
        <v>-55938.3</v>
      </c>
      <c r="F320" s="2">
        <v>3678.6</v>
      </c>
      <c r="G320" s="8">
        <v>-4.5982500000000002</v>
      </c>
      <c r="H320" s="2"/>
      <c r="I320" s="2">
        <v>-80000</v>
      </c>
      <c r="J320" s="2"/>
      <c r="K320" s="2">
        <v>-80000</v>
      </c>
      <c r="L320" s="9">
        <v>24061.7</v>
      </c>
      <c r="M320" s="37"/>
      <c r="N320" s="39"/>
    </row>
    <row r="321" spans="1:14" x14ac:dyDescent="0.25">
      <c r="A321" s="31" t="s">
        <v>669</v>
      </c>
      <c r="B321" s="27" t="s">
        <v>670</v>
      </c>
      <c r="C321" s="2">
        <v>-220000</v>
      </c>
      <c r="D321" s="1"/>
      <c r="E321" s="1">
        <v>-1275.42</v>
      </c>
      <c r="F321" s="2">
        <v>-211046.58</v>
      </c>
      <c r="G321" s="8">
        <v>95.930263636363605</v>
      </c>
      <c r="H321" s="2"/>
      <c r="I321" s="2">
        <v>-20000</v>
      </c>
      <c r="J321" s="2"/>
      <c r="K321" s="2">
        <v>-20000</v>
      </c>
      <c r="L321" s="9">
        <v>18724.580000000002</v>
      </c>
      <c r="M321" s="37"/>
      <c r="N321" s="39"/>
    </row>
    <row r="322" spans="1:14" x14ac:dyDescent="0.25">
      <c r="A322" s="31" t="s">
        <v>671</v>
      </c>
      <c r="B322" s="27" t="s">
        <v>672</v>
      </c>
      <c r="C322" s="2">
        <v>-80000</v>
      </c>
      <c r="D322" s="1"/>
      <c r="E322" s="1">
        <v>-730.71</v>
      </c>
      <c r="F322" s="2">
        <v>-76866.289999999994</v>
      </c>
      <c r="G322" s="8">
        <v>96.082862500000005</v>
      </c>
      <c r="H322" s="2"/>
      <c r="I322" s="2">
        <v>-10000</v>
      </c>
      <c r="J322" s="2"/>
      <c r="K322" s="2">
        <v>-10000</v>
      </c>
      <c r="L322" s="9">
        <v>9269.2900000000009</v>
      </c>
      <c r="M322" s="37"/>
      <c r="N322" s="39"/>
    </row>
    <row r="323" spans="1:14" x14ac:dyDescent="0.25">
      <c r="A323" s="31" t="s">
        <v>673</v>
      </c>
      <c r="B323" s="27" t="s">
        <v>674</v>
      </c>
      <c r="C323" s="2">
        <v>-163275</v>
      </c>
      <c r="D323" s="1">
        <v>-147275.04</v>
      </c>
      <c r="E323" s="1">
        <v>-15748</v>
      </c>
      <c r="F323" s="2">
        <v>-251.96</v>
      </c>
      <c r="G323" s="8">
        <v>0.15431633746746301</v>
      </c>
      <c r="H323" s="2"/>
      <c r="I323" s="2"/>
      <c r="J323" s="2">
        <v>-16000</v>
      </c>
      <c r="K323" s="2">
        <v>-16000</v>
      </c>
      <c r="L323" s="9">
        <v>252</v>
      </c>
      <c r="M323" s="37"/>
      <c r="N323" s="39"/>
    </row>
    <row r="324" spans="1:14" x14ac:dyDescent="0.25">
      <c r="A324" s="31" t="s">
        <v>675</v>
      </c>
      <c r="B324" s="27" t="s">
        <v>676</v>
      </c>
      <c r="C324" s="2">
        <v>-220000</v>
      </c>
      <c r="D324" s="1"/>
      <c r="E324" s="1"/>
      <c r="F324" s="2">
        <v>-220000</v>
      </c>
      <c r="G324" s="8">
        <v>100</v>
      </c>
      <c r="H324" s="2"/>
      <c r="I324" s="2">
        <v>-20000</v>
      </c>
      <c r="J324" s="2"/>
      <c r="K324" s="2">
        <v>-20000</v>
      </c>
      <c r="L324" s="9">
        <v>20000</v>
      </c>
      <c r="M324" s="37"/>
      <c r="N324" s="39"/>
    </row>
    <row r="325" spans="1:14" x14ac:dyDescent="0.25">
      <c r="A325" s="31" t="s">
        <v>677</v>
      </c>
      <c r="B325" s="27" t="s">
        <v>678</v>
      </c>
      <c r="C325" s="2">
        <v>-227815</v>
      </c>
      <c r="D325" s="1">
        <v>-207952.67</v>
      </c>
      <c r="E325" s="1">
        <v>-24197</v>
      </c>
      <c r="F325" s="2">
        <v>4334.67</v>
      </c>
      <c r="G325" s="8">
        <v>-1.9027149221956401</v>
      </c>
      <c r="H325" s="2"/>
      <c r="I325" s="2"/>
      <c r="J325" s="2">
        <v>-20000</v>
      </c>
      <c r="K325" s="2">
        <v>-20000</v>
      </c>
      <c r="L325" s="9">
        <v>-4197</v>
      </c>
      <c r="M325" s="37"/>
      <c r="N325" s="39"/>
    </row>
    <row r="326" spans="1:14" x14ac:dyDescent="0.25">
      <c r="A326" s="31" t="s">
        <v>679</v>
      </c>
      <c r="B326" s="27" t="s">
        <v>680</v>
      </c>
      <c r="C326" s="2">
        <v>-2436000</v>
      </c>
      <c r="D326" s="1"/>
      <c r="E326" s="1"/>
      <c r="F326" s="2">
        <v>-2436000</v>
      </c>
      <c r="G326" s="8">
        <v>100</v>
      </c>
      <c r="H326" s="2">
        <v>-540000</v>
      </c>
      <c r="I326" s="2">
        <v>460000</v>
      </c>
      <c r="J326" s="2"/>
      <c r="K326" s="2">
        <v>-80000</v>
      </c>
      <c r="L326" s="9">
        <v>80000</v>
      </c>
      <c r="M326" s="37"/>
      <c r="N326" s="39"/>
    </row>
    <row r="327" spans="1:14" x14ac:dyDescent="0.25">
      <c r="A327" s="30" t="s">
        <v>681</v>
      </c>
      <c r="B327" s="27" t="s">
        <v>682</v>
      </c>
      <c r="C327" s="2">
        <v>-110000</v>
      </c>
      <c r="D327" s="1"/>
      <c r="E327" s="1">
        <v>-85315.9</v>
      </c>
      <c r="F327" s="2">
        <v>-24684.1</v>
      </c>
      <c r="G327" s="8">
        <v>22.440090909090902</v>
      </c>
      <c r="H327" s="2">
        <v>-110000</v>
      </c>
      <c r="I327" s="2">
        <v>0</v>
      </c>
      <c r="J327" s="2"/>
      <c r="K327" s="2">
        <v>-110000</v>
      </c>
      <c r="L327" s="9">
        <v>24684.1</v>
      </c>
      <c r="M327" s="37"/>
      <c r="N327" s="39"/>
    </row>
    <row r="328" spans="1:14" x14ac:dyDescent="0.25">
      <c r="A328" s="31" t="s">
        <v>683</v>
      </c>
      <c r="B328" s="27" t="s">
        <v>684</v>
      </c>
      <c r="C328" s="2">
        <v>-10000</v>
      </c>
      <c r="D328" s="1"/>
      <c r="E328" s="1"/>
      <c r="F328" s="2">
        <v>-10000</v>
      </c>
      <c r="G328" s="8">
        <v>100</v>
      </c>
      <c r="H328" s="2"/>
      <c r="I328" s="2">
        <v>-15000</v>
      </c>
      <c r="J328" s="2"/>
      <c r="K328" s="2">
        <v>-15000</v>
      </c>
      <c r="L328" s="9">
        <v>15000</v>
      </c>
      <c r="M328" s="37"/>
      <c r="N328" s="39"/>
    </row>
    <row r="329" spans="1:14" x14ac:dyDescent="0.25">
      <c r="A329" s="31" t="s">
        <v>685</v>
      </c>
      <c r="B329" s="27" t="s">
        <v>686</v>
      </c>
      <c r="C329" s="2">
        <v>-20000</v>
      </c>
      <c r="D329" s="1"/>
      <c r="E329" s="1">
        <v>-20658.849999999999</v>
      </c>
      <c r="F329" s="2">
        <v>658.85</v>
      </c>
      <c r="G329" s="8">
        <v>-3.2942499999999999</v>
      </c>
      <c r="H329" s="2">
        <v>-20000</v>
      </c>
      <c r="I329" s="2"/>
      <c r="J329" s="2"/>
      <c r="K329" s="2">
        <v>-20000</v>
      </c>
      <c r="L329" s="9">
        <v>-658.85</v>
      </c>
      <c r="M329" s="37"/>
      <c r="N329" s="39"/>
    </row>
    <row r="330" spans="1:14" x14ac:dyDescent="0.25">
      <c r="A330" s="31" t="s">
        <v>687</v>
      </c>
      <c r="B330" s="27" t="s">
        <v>688</v>
      </c>
      <c r="C330" s="2">
        <v>-25000</v>
      </c>
      <c r="D330" s="1"/>
      <c r="E330" s="1">
        <v>-27933.96</v>
      </c>
      <c r="F330" s="2">
        <v>2933.96</v>
      </c>
      <c r="G330" s="8">
        <v>-11.73584</v>
      </c>
      <c r="H330" s="2">
        <v>-20000</v>
      </c>
      <c r="I330" s="2"/>
      <c r="J330" s="2"/>
      <c r="K330" s="2">
        <v>-20000</v>
      </c>
      <c r="L330" s="9">
        <v>-7933.96</v>
      </c>
      <c r="M330" s="37"/>
      <c r="N330" s="39"/>
    </row>
    <row r="331" spans="1:14" x14ac:dyDescent="0.25">
      <c r="A331" s="31" t="s">
        <v>689</v>
      </c>
      <c r="B331" s="27" t="s">
        <v>690</v>
      </c>
      <c r="C331" s="2">
        <v>-25000</v>
      </c>
      <c r="D331" s="1"/>
      <c r="E331" s="1">
        <v>-18325.72</v>
      </c>
      <c r="F331" s="2">
        <v>-6674.28</v>
      </c>
      <c r="G331" s="8">
        <v>26.697120000000002</v>
      </c>
      <c r="H331" s="2">
        <v>-25000</v>
      </c>
      <c r="I331" s="2"/>
      <c r="J331" s="2"/>
      <c r="K331" s="2">
        <v>-25000</v>
      </c>
      <c r="L331" s="9">
        <v>6674.28</v>
      </c>
      <c r="M331" s="37"/>
      <c r="N331" s="39"/>
    </row>
    <row r="332" spans="1:14" x14ac:dyDescent="0.25">
      <c r="A332" s="31" t="s">
        <v>691</v>
      </c>
      <c r="B332" s="27" t="s">
        <v>692</v>
      </c>
      <c r="C332" s="2">
        <v>-30000</v>
      </c>
      <c r="D332" s="1"/>
      <c r="E332" s="1">
        <v>-18397.37</v>
      </c>
      <c r="F332" s="2">
        <v>-11602.63</v>
      </c>
      <c r="G332" s="8">
        <v>38.675433333333302</v>
      </c>
      <c r="H332" s="2">
        <v>-30000</v>
      </c>
      <c r="I332" s="2"/>
      <c r="J332" s="2"/>
      <c r="K332" s="2">
        <v>-30000</v>
      </c>
      <c r="L332" s="9">
        <v>11602.63</v>
      </c>
      <c r="M332" s="37"/>
      <c r="N332" s="39"/>
    </row>
    <row r="333" spans="1:14" x14ac:dyDescent="0.25">
      <c r="A333" s="31" t="s">
        <v>693</v>
      </c>
      <c r="B333" s="27" t="s">
        <v>694</v>
      </c>
      <c r="C333" s="2"/>
      <c r="D333" s="1"/>
      <c r="E333" s="1"/>
      <c r="F333" s="2"/>
      <c r="G333" s="8"/>
      <c r="H333" s="2">
        <v>-15000</v>
      </c>
      <c r="I333" s="2">
        <v>15000</v>
      </c>
      <c r="J333" s="2"/>
      <c r="K333" s="2">
        <v>0</v>
      </c>
      <c r="L333" s="9">
        <v>0</v>
      </c>
      <c r="M333" s="37"/>
      <c r="N333" s="39"/>
    </row>
    <row r="334" spans="1:14" x14ac:dyDescent="0.25">
      <c r="A334" s="29" t="s">
        <v>695</v>
      </c>
      <c r="B334" s="27" t="s">
        <v>696</v>
      </c>
      <c r="C334" s="2">
        <v>-120000</v>
      </c>
      <c r="D334" s="1"/>
      <c r="E334" s="1">
        <v>-156709.32999999999</v>
      </c>
      <c r="F334" s="2">
        <v>47180</v>
      </c>
      <c r="G334" s="8">
        <v>-39.316666666666698</v>
      </c>
      <c r="H334" s="2">
        <v>-120000</v>
      </c>
      <c r="I334" s="2"/>
      <c r="J334" s="2"/>
      <c r="K334" s="2">
        <v>-120000</v>
      </c>
      <c r="L334" s="9">
        <v>-36709.33</v>
      </c>
      <c r="M334" s="37"/>
      <c r="N334" s="39"/>
    </row>
    <row r="335" spans="1:14" x14ac:dyDescent="0.25">
      <c r="A335" s="34" t="s">
        <v>697</v>
      </c>
      <c r="B335" s="27" t="s">
        <v>698</v>
      </c>
      <c r="C335" s="2">
        <v>-120000</v>
      </c>
      <c r="D335" s="1"/>
      <c r="E335" s="1">
        <v>-156709.32999999999</v>
      </c>
      <c r="F335" s="2">
        <v>47180</v>
      </c>
      <c r="G335" s="8">
        <v>-39.316666666666698</v>
      </c>
      <c r="H335" s="2">
        <v>-120000</v>
      </c>
      <c r="I335" s="2"/>
      <c r="J335" s="2"/>
      <c r="K335" s="2">
        <v>-120000</v>
      </c>
      <c r="L335" s="9">
        <v>-36709.33</v>
      </c>
      <c r="M335" s="37"/>
      <c r="N335" s="39"/>
    </row>
    <row r="336" spans="1:14" x14ac:dyDescent="0.25">
      <c r="A336" s="29" t="s">
        <v>699</v>
      </c>
      <c r="B336" s="27" t="s">
        <v>700</v>
      </c>
      <c r="C336" s="2"/>
      <c r="D336" s="1"/>
      <c r="E336" s="1"/>
      <c r="F336" s="2"/>
      <c r="G336" s="8"/>
      <c r="H336" s="2">
        <v>-100000</v>
      </c>
      <c r="I336" s="2"/>
      <c r="J336" s="2"/>
      <c r="K336" s="2">
        <v>-100000</v>
      </c>
      <c r="L336" s="9">
        <v>100000</v>
      </c>
      <c r="M336" s="37"/>
      <c r="N336" s="39"/>
    </row>
    <row r="337" spans="1:15" x14ac:dyDescent="0.25">
      <c r="A337" s="34" t="s">
        <v>701</v>
      </c>
      <c r="B337" s="27" t="s">
        <v>702</v>
      </c>
      <c r="C337" s="2"/>
      <c r="D337" s="1"/>
      <c r="E337" s="1"/>
      <c r="F337" s="2"/>
      <c r="G337" s="8"/>
      <c r="H337" s="2">
        <v>-100000</v>
      </c>
      <c r="I337" s="2"/>
      <c r="J337" s="2"/>
      <c r="K337" s="2">
        <v>-100000</v>
      </c>
      <c r="L337" s="9">
        <v>100000</v>
      </c>
      <c r="M337" s="37"/>
      <c r="N337" s="39"/>
    </row>
    <row r="338" spans="1:15" s="49" customFormat="1" x14ac:dyDescent="0.25">
      <c r="A338" s="41" t="s">
        <v>703</v>
      </c>
      <c r="B338" s="42" t="s">
        <v>704</v>
      </c>
      <c r="C338" s="43">
        <v>-10468107</v>
      </c>
      <c r="D338" s="44">
        <v>-367476.85</v>
      </c>
      <c r="E338" s="44">
        <v>-1122532.75</v>
      </c>
      <c r="F338" s="43">
        <v>-8092840</v>
      </c>
      <c r="G338" s="45">
        <v>77.309488716536805</v>
      </c>
      <c r="H338" s="43">
        <v>-1750000</v>
      </c>
      <c r="I338" s="43">
        <v>0.12</v>
      </c>
      <c r="J338" s="43">
        <v>-930107</v>
      </c>
      <c r="K338" s="43">
        <v>-2680106.88</v>
      </c>
      <c r="L338" s="46">
        <v>1557574.13</v>
      </c>
      <c r="M338" s="47"/>
      <c r="N338" s="48"/>
      <c r="O338" s="47">
        <f>M352+M353</f>
        <v>495000</v>
      </c>
    </row>
    <row r="339" spans="1:15" x14ac:dyDescent="0.25">
      <c r="A339" s="29" t="s">
        <v>705</v>
      </c>
      <c r="B339" s="27" t="s">
        <v>706</v>
      </c>
      <c r="C339" s="2">
        <v>-2500000</v>
      </c>
      <c r="D339" s="1"/>
      <c r="E339" s="1"/>
      <c r="F339" s="2">
        <v>-2500000</v>
      </c>
      <c r="G339" s="8">
        <v>100</v>
      </c>
      <c r="H339" s="2">
        <v>-550000</v>
      </c>
      <c r="I339" s="2">
        <v>549999.96</v>
      </c>
      <c r="J339" s="2"/>
      <c r="K339" s="2">
        <v>-0.04</v>
      </c>
      <c r="L339" s="9">
        <v>0.04</v>
      </c>
      <c r="M339" s="37"/>
      <c r="N339" s="39"/>
    </row>
    <row r="340" spans="1:15" x14ac:dyDescent="0.25">
      <c r="A340" s="34" t="s">
        <v>707</v>
      </c>
      <c r="B340" s="27" t="s">
        <v>708</v>
      </c>
      <c r="C340" s="2">
        <v>-2500000</v>
      </c>
      <c r="D340" s="1"/>
      <c r="E340" s="1"/>
      <c r="F340" s="2">
        <v>-2500000</v>
      </c>
      <c r="G340" s="8">
        <v>100</v>
      </c>
      <c r="H340" s="2">
        <v>-550000</v>
      </c>
      <c r="I340" s="2">
        <v>549999.96</v>
      </c>
      <c r="J340" s="2"/>
      <c r="K340" s="2">
        <v>-0.04</v>
      </c>
      <c r="L340" s="9">
        <v>0.04</v>
      </c>
      <c r="M340" s="37"/>
      <c r="N340" s="39"/>
    </row>
    <row r="341" spans="1:15" x14ac:dyDescent="0.25">
      <c r="A341" s="29" t="s">
        <v>709</v>
      </c>
      <c r="B341" s="27" t="s">
        <v>710</v>
      </c>
      <c r="C341" s="2">
        <v>-2528000</v>
      </c>
      <c r="D341" s="1">
        <v>-53354.9</v>
      </c>
      <c r="E341" s="1">
        <v>-164338.29999999999</v>
      </c>
      <c r="F341" s="2">
        <v>-2310306.7999999998</v>
      </c>
      <c r="G341" s="8">
        <v>91.388718354430395</v>
      </c>
      <c r="H341" s="2">
        <v>-200000</v>
      </c>
      <c r="I341" s="2">
        <v>-137999.88</v>
      </c>
      <c r="J341" s="2">
        <v>-155000</v>
      </c>
      <c r="K341" s="2">
        <v>-492999.88</v>
      </c>
      <c r="L341" s="9">
        <v>328661.58</v>
      </c>
      <c r="M341" s="37"/>
      <c r="N341" s="39"/>
    </row>
    <row r="342" spans="1:15" x14ac:dyDescent="0.25">
      <c r="A342" s="34" t="s">
        <v>711</v>
      </c>
      <c r="B342" s="27" t="s">
        <v>712</v>
      </c>
      <c r="C342" s="2">
        <v>-20000</v>
      </c>
      <c r="D342" s="1"/>
      <c r="E342" s="1"/>
      <c r="F342" s="2">
        <v>-20000</v>
      </c>
      <c r="G342" s="8">
        <v>100</v>
      </c>
      <c r="H342" s="2"/>
      <c r="I342" s="2">
        <v>-20000.04</v>
      </c>
      <c r="J342" s="2"/>
      <c r="K342" s="2">
        <v>-20000.04</v>
      </c>
      <c r="L342" s="9">
        <v>20000.04</v>
      </c>
      <c r="M342" s="37"/>
      <c r="N342" s="39"/>
    </row>
    <row r="343" spans="1:15" x14ac:dyDescent="0.25">
      <c r="A343" s="34" t="s">
        <v>713</v>
      </c>
      <c r="B343" s="27" t="s">
        <v>714</v>
      </c>
      <c r="C343" s="2">
        <v>-60000</v>
      </c>
      <c r="D343" s="1"/>
      <c r="E343" s="1">
        <v>-62153.03</v>
      </c>
      <c r="F343" s="2">
        <v>2153.0300000000002</v>
      </c>
      <c r="G343" s="8">
        <v>-3.5883833333333301</v>
      </c>
      <c r="H343" s="2"/>
      <c r="I343" s="2">
        <v>-60000</v>
      </c>
      <c r="J343" s="2"/>
      <c r="K343" s="2">
        <v>-60000</v>
      </c>
      <c r="L343" s="9">
        <v>-2153.0300000000002</v>
      </c>
      <c r="M343" s="37"/>
      <c r="N343" s="39"/>
    </row>
    <row r="344" spans="1:15" x14ac:dyDescent="0.25">
      <c r="A344" s="34" t="s">
        <v>715</v>
      </c>
      <c r="B344" s="27" t="s">
        <v>716</v>
      </c>
      <c r="C344" s="2">
        <v>-190000</v>
      </c>
      <c r="D344" s="1"/>
      <c r="E344" s="1"/>
      <c r="F344" s="2">
        <v>-190000</v>
      </c>
      <c r="G344" s="8">
        <v>100</v>
      </c>
      <c r="H344" s="2"/>
      <c r="I344" s="2">
        <v>-189999.96</v>
      </c>
      <c r="J344" s="2"/>
      <c r="K344" s="2">
        <v>-189999.96</v>
      </c>
      <c r="L344" s="9">
        <v>189999.96</v>
      </c>
      <c r="M344" s="37"/>
      <c r="N344" s="39"/>
    </row>
    <row r="345" spans="1:15" x14ac:dyDescent="0.25">
      <c r="A345" s="34" t="s">
        <v>717</v>
      </c>
      <c r="B345" s="27" t="s">
        <v>718</v>
      </c>
      <c r="C345" s="2">
        <v>-110000</v>
      </c>
      <c r="D345" s="1"/>
      <c r="E345" s="1">
        <v>-70336.52</v>
      </c>
      <c r="F345" s="2">
        <v>-39663.480000000003</v>
      </c>
      <c r="G345" s="8">
        <v>36.0577090909091</v>
      </c>
      <c r="H345" s="2"/>
      <c r="I345" s="2">
        <v>-110000.04</v>
      </c>
      <c r="J345" s="2"/>
      <c r="K345" s="2">
        <v>-110000.04</v>
      </c>
      <c r="L345" s="9">
        <v>39663.519999999997</v>
      </c>
      <c r="M345" s="37"/>
      <c r="N345" s="39"/>
    </row>
    <row r="346" spans="1:15" x14ac:dyDescent="0.25">
      <c r="A346" s="34" t="s">
        <v>719</v>
      </c>
      <c r="B346" s="27" t="s">
        <v>720</v>
      </c>
      <c r="C346" s="2">
        <v>0</v>
      </c>
      <c r="D346" s="1"/>
      <c r="E346" s="1"/>
      <c r="F346" s="2">
        <v>0</v>
      </c>
      <c r="G346" s="8" t="s">
        <v>69</v>
      </c>
      <c r="H346" s="2"/>
      <c r="I346" s="2">
        <v>-69999.960000000006</v>
      </c>
      <c r="J346" s="2"/>
      <c r="K346" s="2">
        <v>-69999.960000000006</v>
      </c>
      <c r="L346" s="9">
        <v>69999.960000000006</v>
      </c>
      <c r="M346" s="37"/>
      <c r="N346" s="39"/>
    </row>
    <row r="347" spans="1:15" x14ac:dyDescent="0.25">
      <c r="A347" s="34" t="s">
        <v>721</v>
      </c>
      <c r="B347" s="27" t="s">
        <v>722</v>
      </c>
      <c r="C347" s="2">
        <v>-33000</v>
      </c>
      <c r="D347" s="1">
        <v>-46.44</v>
      </c>
      <c r="E347" s="1">
        <v>-22144.78</v>
      </c>
      <c r="F347" s="2">
        <v>-10808.78</v>
      </c>
      <c r="G347" s="8">
        <v>32.753878787878797</v>
      </c>
      <c r="H347" s="2"/>
      <c r="I347" s="2">
        <v>-33000</v>
      </c>
      <c r="J347" s="2"/>
      <c r="K347" s="2">
        <v>-33000</v>
      </c>
      <c r="L347" s="9">
        <v>10855.22</v>
      </c>
      <c r="M347" s="37"/>
      <c r="N347" s="39"/>
    </row>
    <row r="348" spans="1:15" x14ac:dyDescent="0.25">
      <c r="A348" s="34" t="s">
        <v>723</v>
      </c>
      <c r="B348" s="27" t="s">
        <v>724</v>
      </c>
      <c r="C348" s="2">
        <v>-10000</v>
      </c>
      <c r="D348" s="1">
        <v>-1305.48</v>
      </c>
      <c r="E348" s="1">
        <v>-9703.9699999999993</v>
      </c>
      <c r="F348" s="2">
        <v>1009.45</v>
      </c>
      <c r="G348" s="8">
        <v>-10.0945</v>
      </c>
      <c r="H348" s="2"/>
      <c r="I348" s="2">
        <v>-9999.9599999999991</v>
      </c>
      <c r="J348" s="2"/>
      <c r="K348" s="2">
        <v>-9999.9599999999991</v>
      </c>
      <c r="L348" s="9">
        <v>295.99</v>
      </c>
      <c r="M348" s="37"/>
      <c r="N348" s="39"/>
    </row>
    <row r="349" spans="1:15" x14ac:dyDescent="0.25">
      <c r="A349" s="34" t="s">
        <v>725</v>
      </c>
      <c r="B349" s="27" t="s">
        <v>726</v>
      </c>
      <c r="C349" s="2"/>
      <c r="D349" s="1">
        <v>-52002.98</v>
      </c>
      <c r="E349" s="1"/>
      <c r="F349" s="2">
        <v>52002.98</v>
      </c>
      <c r="G349" s="8" t="s">
        <v>69</v>
      </c>
      <c r="H349" s="2"/>
      <c r="I349" s="2">
        <v>155000.04</v>
      </c>
      <c r="J349" s="2">
        <v>-155000</v>
      </c>
      <c r="K349" s="2">
        <v>0.04</v>
      </c>
      <c r="L349" s="9">
        <v>-0.04</v>
      </c>
      <c r="M349" s="37"/>
      <c r="N349" s="39"/>
    </row>
    <row r="350" spans="1:15" x14ac:dyDescent="0.25">
      <c r="A350" s="34" t="s">
        <v>727</v>
      </c>
      <c r="B350" s="27" t="s">
        <v>728</v>
      </c>
      <c r="C350" s="2">
        <v>-2105000</v>
      </c>
      <c r="D350" s="1"/>
      <c r="E350" s="1"/>
      <c r="F350" s="2">
        <v>-2105000</v>
      </c>
      <c r="G350" s="8">
        <v>100</v>
      </c>
      <c r="H350" s="2">
        <v>-200000</v>
      </c>
      <c r="I350" s="2">
        <v>200000.04</v>
      </c>
      <c r="J350" s="2"/>
      <c r="K350" s="2">
        <v>0.04</v>
      </c>
      <c r="L350" s="9">
        <v>-0.04</v>
      </c>
      <c r="M350" s="37"/>
      <c r="N350" s="39"/>
    </row>
    <row r="351" spans="1:15" x14ac:dyDescent="0.25">
      <c r="A351" s="29" t="s">
        <v>729</v>
      </c>
      <c r="B351" s="27" t="s">
        <v>730</v>
      </c>
      <c r="C351" s="2">
        <v>-875000</v>
      </c>
      <c r="D351" s="1">
        <v>-14893.14</v>
      </c>
      <c r="E351" s="1">
        <v>-194152.71</v>
      </c>
      <c r="F351" s="2">
        <v>-642345.19999999995</v>
      </c>
      <c r="G351" s="8">
        <v>73.410880000000006</v>
      </c>
      <c r="H351" s="2"/>
      <c r="I351" s="2">
        <v>-189893.04</v>
      </c>
      <c r="J351" s="2">
        <v>-685107</v>
      </c>
      <c r="K351" s="2">
        <v>-875000.04</v>
      </c>
      <c r="L351" s="9">
        <v>680847.33</v>
      </c>
      <c r="M351" s="37"/>
      <c r="N351" s="39"/>
    </row>
    <row r="352" spans="1:15" x14ac:dyDescent="0.25">
      <c r="A352" s="34" t="s">
        <v>731</v>
      </c>
      <c r="B352" s="27" t="s">
        <v>732</v>
      </c>
      <c r="C352" s="2">
        <v>-500000</v>
      </c>
      <c r="D352" s="1">
        <v>-4998.18</v>
      </c>
      <c r="E352" s="1">
        <v>-54282.49</v>
      </c>
      <c r="F352" s="2">
        <v>-439740.22</v>
      </c>
      <c r="G352" s="8">
        <v>87.948043999999996</v>
      </c>
      <c r="H352" s="2"/>
      <c r="I352" s="2">
        <v>-4998</v>
      </c>
      <c r="J352" s="2">
        <v>-495002</v>
      </c>
      <c r="K352" s="2">
        <v>-500000</v>
      </c>
      <c r="L352" s="9">
        <v>445717.51</v>
      </c>
      <c r="M352" s="37">
        <v>445000</v>
      </c>
      <c r="N352" s="39" t="s">
        <v>733</v>
      </c>
    </row>
    <row r="353" spans="1:14" x14ac:dyDescent="0.25">
      <c r="A353" s="34" t="s">
        <v>734</v>
      </c>
      <c r="B353" s="27" t="s">
        <v>735</v>
      </c>
      <c r="C353" s="2">
        <v>-375000</v>
      </c>
      <c r="D353" s="1">
        <v>-9894.9599999999991</v>
      </c>
      <c r="E353" s="1">
        <v>-139870.22</v>
      </c>
      <c r="F353" s="2">
        <v>-202604.98</v>
      </c>
      <c r="G353" s="8">
        <v>54.0279946666667</v>
      </c>
      <c r="H353" s="2"/>
      <c r="I353" s="2">
        <v>-184895.04</v>
      </c>
      <c r="J353" s="2">
        <v>-190105</v>
      </c>
      <c r="K353" s="2">
        <v>-375000.04</v>
      </c>
      <c r="L353" s="9">
        <v>235129.82</v>
      </c>
      <c r="M353" s="37">
        <v>50000</v>
      </c>
      <c r="N353" s="39" t="s">
        <v>733</v>
      </c>
    </row>
    <row r="354" spans="1:14" x14ac:dyDescent="0.25">
      <c r="A354" s="29" t="s">
        <v>736</v>
      </c>
      <c r="B354" s="27" t="s">
        <v>737</v>
      </c>
      <c r="C354" s="2">
        <v>-300107</v>
      </c>
      <c r="D354" s="1"/>
      <c r="E354" s="1"/>
      <c r="F354" s="2">
        <v>-300107</v>
      </c>
      <c r="G354" s="8">
        <v>100</v>
      </c>
      <c r="H354" s="2">
        <v>-50000</v>
      </c>
      <c r="I354" s="2">
        <v>-50106.96</v>
      </c>
      <c r="J354" s="2"/>
      <c r="K354" s="2">
        <v>-100106.96</v>
      </c>
      <c r="L354" s="9">
        <v>100106.96</v>
      </c>
      <c r="M354" s="37"/>
      <c r="N354" s="39"/>
    </row>
    <row r="355" spans="1:14" x14ac:dyDescent="0.25">
      <c r="A355" s="34" t="s">
        <v>738</v>
      </c>
      <c r="B355" s="27" t="s">
        <v>739</v>
      </c>
      <c r="C355" s="2">
        <v>-100107</v>
      </c>
      <c r="D355" s="1"/>
      <c r="E355" s="1"/>
      <c r="F355" s="2">
        <v>-100107</v>
      </c>
      <c r="G355" s="8">
        <v>100</v>
      </c>
      <c r="H355" s="2"/>
      <c r="I355" s="2">
        <v>-100107</v>
      </c>
      <c r="J355" s="2"/>
      <c r="K355" s="2">
        <v>-100107</v>
      </c>
      <c r="L355" s="9">
        <v>100107</v>
      </c>
      <c r="M355" s="37"/>
      <c r="N355" s="39"/>
    </row>
    <row r="356" spans="1:14" x14ac:dyDescent="0.25">
      <c r="A356" s="34" t="s">
        <v>740</v>
      </c>
      <c r="B356" s="27" t="s">
        <v>741</v>
      </c>
      <c r="C356" s="2">
        <v>-200000</v>
      </c>
      <c r="D356" s="1"/>
      <c r="E356" s="1"/>
      <c r="F356" s="2">
        <v>-200000</v>
      </c>
      <c r="G356" s="8">
        <v>100</v>
      </c>
      <c r="H356" s="2">
        <v>-50000</v>
      </c>
      <c r="I356" s="2">
        <v>50000.04</v>
      </c>
      <c r="J356" s="2"/>
      <c r="K356" s="2">
        <v>0.04</v>
      </c>
      <c r="L356" s="9">
        <v>-0.04</v>
      </c>
      <c r="M356" s="37"/>
      <c r="N356" s="39"/>
    </row>
    <row r="357" spans="1:14" x14ac:dyDescent="0.25">
      <c r="A357" s="29" t="s">
        <v>742</v>
      </c>
      <c r="B357" s="27" t="s">
        <v>743</v>
      </c>
      <c r="C357" s="2">
        <v>-740000</v>
      </c>
      <c r="D357" s="1">
        <v>-1427.6</v>
      </c>
      <c r="E357" s="1">
        <v>-80159.09</v>
      </c>
      <c r="F357" s="2">
        <v>-658413.31000000006</v>
      </c>
      <c r="G357" s="8">
        <v>88.974771621621599</v>
      </c>
      <c r="H357" s="2">
        <v>-200000</v>
      </c>
      <c r="I357" s="2">
        <v>160000.07999999999</v>
      </c>
      <c r="J357" s="2"/>
      <c r="K357" s="2">
        <v>-39999.919999999998</v>
      </c>
      <c r="L357" s="9">
        <v>-40159.17</v>
      </c>
      <c r="M357" s="37"/>
      <c r="N357" s="39"/>
    </row>
    <row r="358" spans="1:14" x14ac:dyDescent="0.25">
      <c r="A358" s="34" t="s">
        <v>744</v>
      </c>
      <c r="B358" s="27" t="s">
        <v>745</v>
      </c>
      <c r="C358" s="2">
        <v>-10000</v>
      </c>
      <c r="D358" s="1"/>
      <c r="E358" s="1">
        <v>-15645.6</v>
      </c>
      <c r="F358" s="2">
        <v>5645.6</v>
      </c>
      <c r="G358" s="8">
        <v>-56.456000000000003</v>
      </c>
      <c r="H358" s="2"/>
      <c r="I358" s="2">
        <v>-9999.9599999999991</v>
      </c>
      <c r="J358" s="2"/>
      <c r="K358" s="2">
        <v>-9999.9599999999991</v>
      </c>
      <c r="L358" s="9">
        <v>-5645.64</v>
      </c>
      <c r="M358" s="37"/>
      <c r="N358" s="39"/>
    </row>
    <row r="359" spans="1:14" x14ac:dyDescent="0.25">
      <c r="A359" s="34" t="s">
        <v>746</v>
      </c>
      <c r="B359" s="27" t="s">
        <v>747</v>
      </c>
      <c r="C359" s="2">
        <v>-30000</v>
      </c>
      <c r="D359" s="1">
        <v>-1427.6</v>
      </c>
      <c r="E359" s="1">
        <v>-64513.49</v>
      </c>
      <c r="F359" s="2">
        <v>35941.089999999997</v>
      </c>
      <c r="G359" s="8">
        <v>-119.803633333333</v>
      </c>
      <c r="H359" s="2"/>
      <c r="I359" s="2">
        <v>-30000</v>
      </c>
      <c r="J359" s="2"/>
      <c r="K359" s="2">
        <v>-30000</v>
      </c>
      <c r="L359" s="9">
        <v>-34513.49</v>
      </c>
      <c r="M359" s="37"/>
      <c r="N359" s="39"/>
    </row>
    <row r="360" spans="1:14" x14ac:dyDescent="0.25">
      <c r="A360" s="34" t="s">
        <v>748</v>
      </c>
      <c r="B360" s="27" t="s">
        <v>749</v>
      </c>
      <c r="C360" s="2">
        <v>-700000</v>
      </c>
      <c r="D360" s="1"/>
      <c r="E360" s="1"/>
      <c r="F360" s="2">
        <v>-700000</v>
      </c>
      <c r="G360" s="8">
        <v>100</v>
      </c>
      <c r="H360" s="2">
        <v>-200000</v>
      </c>
      <c r="I360" s="2">
        <v>200000.04</v>
      </c>
      <c r="J360" s="2"/>
      <c r="K360" s="2">
        <v>0.04</v>
      </c>
      <c r="L360" s="9">
        <v>-0.04</v>
      </c>
      <c r="M360" s="37"/>
      <c r="N360" s="39"/>
    </row>
    <row r="361" spans="1:14" x14ac:dyDescent="0.25">
      <c r="A361" s="29" t="s">
        <v>750</v>
      </c>
      <c r="B361" s="27" t="s">
        <v>751</v>
      </c>
      <c r="C361" s="2">
        <v>-3525000</v>
      </c>
      <c r="D361" s="1">
        <v>-297801.21000000002</v>
      </c>
      <c r="E361" s="1">
        <v>-683882.65</v>
      </c>
      <c r="F361" s="2">
        <v>-1681667.69</v>
      </c>
      <c r="G361" s="8">
        <v>47.706884822695002</v>
      </c>
      <c r="H361" s="2">
        <v>-750000</v>
      </c>
      <c r="I361" s="2">
        <v>-332000.03999999998</v>
      </c>
      <c r="J361" s="2">
        <v>-90000</v>
      </c>
      <c r="K361" s="2">
        <v>-1172000.04</v>
      </c>
      <c r="L361" s="9">
        <v>488117.39</v>
      </c>
      <c r="M361" s="37"/>
      <c r="N361" s="39"/>
    </row>
    <row r="362" spans="1:14" x14ac:dyDescent="0.25">
      <c r="A362" s="34" t="s">
        <v>752</v>
      </c>
      <c r="B362" s="27" t="s">
        <v>753</v>
      </c>
      <c r="C362" s="2">
        <v>-90000</v>
      </c>
      <c r="D362" s="1"/>
      <c r="E362" s="1">
        <v>-137498.19</v>
      </c>
      <c r="F362" s="2">
        <v>47498.19</v>
      </c>
      <c r="G362" s="8">
        <v>-52.775766666666698</v>
      </c>
      <c r="H362" s="2"/>
      <c r="I362" s="2">
        <v>-90000</v>
      </c>
      <c r="J362" s="2"/>
      <c r="K362" s="2">
        <v>-90000</v>
      </c>
      <c r="L362" s="9">
        <v>-47498.19</v>
      </c>
      <c r="M362" s="37"/>
      <c r="N362" s="39"/>
    </row>
    <row r="363" spans="1:14" x14ac:dyDescent="0.25">
      <c r="A363" s="34" t="s">
        <v>754</v>
      </c>
      <c r="B363" s="27" t="s">
        <v>755</v>
      </c>
      <c r="C363" s="2">
        <v>-55000</v>
      </c>
      <c r="D363" s="1"/>
      <c r="E363" s="1">
        <v>-29623.66</v>
      </c>
      <c r="F363" s="2">
        <v>-25376.34</v>
      </c>
      <c r="G363" s="8">
        <v>46.138800000000003</v>
      </c>
      <c r="H363" s="2"/>
      <c r="I363" s="2">
        <v>-54999.96</v>
      </c>
      <c r="J363" s="2"/>
      <c r="K363" s="2">
        <v>-54999.96</v>
      </c>
      <c r="L363" s="9">
        <v>25376.3</v>
      </c>
      <c r="M363" s="37"/>
      <c r="N363" s="39"/>
    </row>
    <row r="364" spans="1:14" x14ac:dyDescent="0.25">
      <c r="A364" s="34" t="s">
        <v>756</v>
      </c>
      <c r="B364" s="27" t="s">
        <v>757</v>
      </c>
      <c r="C364" s="2">
        <v>-80000</v>
      </c>
      <c r="D364" s="1"/>
      <c r="E364" s="1">
        <v>-258077.24</v>
      </c>
      <c r="F364" s="2">
        <v>178077.24</v>
      </c>
      <c r="G364" s="8">
        <v>-222.59655000000001</v>
      </c>
      <c r="H364" s="2"/>
      <c r="I364" s="2">
        <v>-80000.039999999994</v>
      </c>
      <c r="J364" s="2"/>
      <c r="K364" s="2">
        <v>-80000.039999999994</v>
      </c>
      <c r="L364" s="9">
        <v>-178077.2</v>
      </c>
      <c r="M364" s="37"/>
      <c r="N364" s="39"/>
    </row>
    <row r="365" spans="1:14" x14ac:dyDescent="0.25">
      <c r="A365" s="34" t="s">
        <v>758</v>
      </c>
      <c r="B365" s="27" t="s">
        <v>759</v>
      </c>
      <c r="C365" s="2">
        <v>-120000</v>
      </c>
      <c r="D365" s="1"/>
      <c r="E365" s="1">
        <v>-120000</v>
      </c>
      <c r="F365" s="2">
        <v>0</v>
      </c>
      <c r="G365" s="8">
        <v>0</v>
      </c>
      <c r="H365" s="2"/>
      <c r="I365" s="2">
        <v>-120000</v>
      </c>
      <c r="J365" s="2"/>
      <c r="K365" s="2">
        <v>-120000</v>
      </c>
      <c r="L365" s="9">
        <v>0</v>
      </c>
      <c r="M365" s="37"/>
      <c r="N365" s="39"/>
    </row>
    <row r="366" spans="1:14" x14ac:dyDescent="0.25">
      <c r="A366" s="34" t="s">
        <v>760</v>
      </c>
      <c r="B366" s="27" t="s">
        <v>761</v>
      </c>
      <c r="C366" s="2">
        <v>-120000</v>
      </c>
      <c r="D366" s="1">
        <v>-31288.23</v>
      </c>
      <c r="E366" s="1">
        <v>-15060.82</v>
      </c>
      <c r="F366" s="2">
        <v>-73650.95</v>
      </c>
      <c r="G366" s="8">
        <v>61.3757916666667</v>
      </c>
      <c r="H366" s="2"/>
      <c r="I366" s="2">
        <v>-120000</v>
      </c>
      <c r="J366" s="2"/>
      <c r="K366" s="2">
        <v>-120000</v>
      </c>
      <c r="L366" s="9">
        <v>104939.18</v>
      </c>
      <c r="M366" s="37"/>
      <c r="N366" s="39"/>
    </row>
    <row r="367" spans="1:14" x14ac:dyDescent="0.25">
      <c r="A367" s="34" t="s">
        <v>762</v>
      </c>
      <c r="B367" s="27" t="s">
        <v>763</v>
      </c>
      <c r="C367" s="2">
        <v>-1280000</v>
      </c>
      <c r="D367" s="1">
        <v>-44539.57</v>
      </c>
      <c r="E367" s="1">
        <v>-38069.449999999997</v>
      </c>
      <c r="F367" s="2">
        <v>-335742.53</v>
      </c>
      <c r="G367" s="8">
        <v>26.229885156249999</v>
      </c>
      <c r="H367" s="2"/>
      <c r="I367" s="2">
        <v>-617000.04</v>
      </c>
      <c r="J367" s="2"/>
      <c r="K367" s="2">
        <v>-617000.04</v>
      </c>
      <c r="L367" s="9">
        <v>578930.59</v>
      </c>
      <c r="M367" s="37"/>
      <c r="N367" s="39"/>
    </row>
    <row r="368" spans="1:14" x14ac:dyDescent="0.25">
      <c r="A368" s="34" t="s">
        <v>764</v>
      </c>
      <c r="B368" s="27" t="s">
        <v>765</v>
      </c>
      <c r="C368" s="2">
        <v>-90000</v>
      </c>
      <c r="D368" s="1">
        <v>-221973.41</v>
      </c>
      <c r="E368" s="1">
        <v>-85553.29</v>
      </c>
      <c r="F368" s="2">
        <v>217526.7</v>
      </c>
      <c r="G368" s="8">
        <v>-241.696333333333</v>
      </c>
      <c r="H368" s="2"/>
      <c r="I368" s="2"/>
      <c r="J368" s="2">
        <v>-90000</v>
      </c>
      <c r="K368" s="2">
        <v>-90000</v>
      </c>
      <c r="L368" s="9">
        <v>4446.71</v>
      </c>
      <c r="M368" s="37"/>
      <c r="N368" s="39"/>
    </row>
    <row r="369" spans="1:15" x14ac:dyDescent="0.25">
      <c r="A369" s="34" t="s">
        <v>766</v>
      </c>
      <c r="B369" s="27" t="s">
        <v>767</v>
      </c>
      <c r="C369" s="2">
        <v>-1690000</v>
      </c>
      <c r="D369" s="1"/>
      <c r="E369" s="1"/>
      <c r="F369" s="2">
        <v>-1690000</v>
      </c>
      <c r="G369" s="8">
        <v>100</v>
      </c>
      <c r="H369" s="2">
        <v>-750000</v>
      </c>
      <c r="I369" s="2">
        <v>750000</v>
      </c>
      <c r="J369" s="2"/>
      <c r="K369" s="2">
        <v>0</v>
      </c>
      <c r="L369" s="9">
        <v>0</v>
      </c>
      <c r="M369" s="37"/>
      <c r="N369" s="39"/>
    </row>
    <row r="370" spans="1:15" s="49" customFormat="1" x14ac:dyDescent="0.25">
      <c r="A370" s="41" t="s">
        <v>768</v>
      </c>
      <c r="B370" s="42" t="s">
        <v>769</v>
      </c>
      <c r="C370" s="43">
        <v>-11007385</v>
      </c>
      <c r="D370" s="44">
        <v>-23625120.960000001</v>
      </c>
      <c r="E370" s="44">
        <v>-1382325.52</v>
      </c>
      <c r="F370" s="43">
        <v>14144882.310000001</v>
      </c>
      <c r="G370" s="45">
        <v>-128.50356656008699</v>
      </c>
      <c r="H370" s="43">
        <v>-3015000</v>
      </c>
      <c r="I370" s="43">
        <v>0</v>
      </c>
      <c r="J370" s="43">
        <v>-55000</v>
      </c>
      <c r="K370" s="43">
        <v>-3070000</v>
      </c>
      <c r="L370" s="46">
        <v>1687674.48</v>
      </c>
      <c r="M370" s="47"/>
      <c r="N370" s="48"/>
      <c r="O370" s="47">
        <f>M387+M388+M392+M412+M415+M434</f>
        <v>1017000</v>
      </c>
    </row>
    <row r="371" spans="1:15" x14ac:dyDescent="0.25">
      <c r="A371" s="29" t="s">
        <v>770</v>
      </c>
      <c r="B371" s="27" t="s">
        <v>771</v>
      </c>
      <c r="C371" s="2">
        <v>-1437385</v>
      </c>
      <c r="D371" s="1">
        <v>-476831.48</v>
      </c>
      <c r="E371" s="1">
        <v>-622793.37</v>
      </c>
      <c r="F371" s="2">
        <v>-326537.71999999997</v>
      </c>
      <c r="G371" s="8">
        <v>22.717484877051</v>
      </c>
      <c r="H371" s="2">
        <v>-310000</v>
      </c>
      <c r="I371" s="2">
        <v>-350000</v>
      </c>
      <c r="J371" s="2">
        <v>-55000</v>
      </c>
      <c r="K371" s="2">
        <v>-715000</v>
      </c>
      <c r="L371" s="9">
        <v>92206.63</v>
      </c>
      <c r="M371" s="37"/>
      <c r="N371" s="39"/>
    </row>
    <row r="372" spans="1:15" x14ac:dyDescent="0.25">
      <c r="A372" s="30" t="s">
        <v>772</v>
      </c>
      <c r="B372" s="27" t="s">
        <v>773</v>
      </c>
      <c r="C372" s="2"/>
      <c r="D372" s="1">
        <v>-19265.330000000002</v>
      </c>
      <c r="E372" s="1">
        <v>-96626.77</v>
      </c>
      <c r="F372" s="2">
        <v>115892.1</v>
      </c>
      <c r="G372" s="8" t="s">
        <v>69</v>
      </c>
      <c r="H372" s="2">
        <v>-100000</v>
      </c>
      <c r="I372" s="2">
        <v>0</v>
      </c>
      <c r="J372" s="2"/>
      <c r="K372" s="2">
        <v>-100000</v>
      </c>
      <c r="L372" s="9">
        <v>3373.23</v>
      </c>
      <c r="M372" s="37"/>
      <c r="N372" s="39"/>
    </row>
    <row r="373" spans="1:15" x14ac:dyDescent="0.25">
      <c r="A373" s="31" t="s">
        <v>774</v>
      </c>
      <c r="B373" s="27" t="s">
        <v>775</v>
      </c>
      <c r="C373" s="2"/>
      <c r="D373" s="1"/>
      <c r="E373" s="1">
        <v>-15905</v>
      </c>
      <c r="F373" s="2">
        <v>15905</v>
      </c>
      <c r="G373" s="8" t="s">
        <v>69</v>
      </c>
      <c r="H373" s="2"/>
      <c r="I373" s="2">
        <v>-9999.9599999999991</v>
      </c>
      <c r="J373" s="2"/>
      <c r="K373" s="2">
        <v>-9999.9599999999991</v>
      </c>
      <c r="L373" s="9">
        <v>-5905.04</v>
      </c>
      <c r="M373" s="37"/>
      <c r="N373" s="39"/>
    </row>
    <row r="374" spans="1:15" x14ac:dyDescent="0.25">
      <c r="A374" s="31" t="s">
        <v>776</v>
      </c>
      <c r="B374" s="27" t="s">
        <v>777</v>
      </c>
      <c r="C374" s="2"/>
      <c r="D374" s="1"/>
      <c r="E374" s="1"/>
      <c r="F374" s="2"/>
      <c r="G374" s="8"/>
      <c r="H374" s="2">
        <v>-5000</v>
      </c>
      <c r="I374" s="2"/>
      <c r="J374" s="2"/>
      <c r="K374" s="2">
        <v>-5000</v>
      </c>
      <c r="L374" s="9">
        <v>5000</v>
      </c>
      <c r="M374" s="37"/>
      <c r="N374" s="39"/>
    </row>
    <row r="375" spans="1:15" x14ac:dyDescent="0.25">
      <c r="A375" s="31" t="s">
        <v>778</v>
      </c>
      <c r="B375" s="27" t="s">
        <v>779</v>
      </c>
      <c r="C375" s="2"/>
      <c r="D375" s="1"/>
      <c r="E375" s="1">
        <v>-9150</v>
      </c>
      <c r="F375" s="2">
        <v>9150</v>
      </c>
      <c r="G375" s="8" t="s">
        <v>69</v>
      </c>
      <c r="H375" s="2">
        <v>-15000</v>
      </c>
      <c r="I375" s="2"/>
      <c r="J375" s="2"/>
      <c r="K375" s="2">
        <v>-15000</v>
      </c>
      <c r="L375" s="9">
        <v>5850</v>
      </c>
      <c r="M375" s="37"/>
      <c r="N375" s="39"/>
    </row>
    <row r="376" spans="1:15" x14ac:dyDescent="0.25">
      <c r="A376" s="31" t="s">
        <v>780</v>
      </c>
      <c r="B376" s="27" t="s">
        <v>781</v>
      </c>
      <c r="C376" s="2"/>
      <c r="D376" s="1">
        <v>-19265.330000000002</v>
      </c>
      <c r="E376" s="1">
        <v>-920</v>
      </c>
      <c r="F376" s="2">
        <v>20185.330000000002</v>
      </c>
      <c r="G376" s="8" t="s">
        <v>69</v>
      </c>
      <c r="H376" s="2">
        <v>-5000</v>
      </c>
      <c r="I376" s="2"/>
      <c r="J376" s="2"/>
      <c r="K376" s="2">
        <v>-5000</v>
      </c>
      <c r="L376" s="9">
        <v>4080</v>
      </c>
      <c r="M376" s="37"/>
      <c r="N376" s="39"/>
    </row>
    <row r="377" spans="1:15" x14ac:dyDescent="0.25">
      <c r="A377" s="31" t="s">
        <v>782</v>
      </c>
      <c r="B377" s="27" t="s">
        <v>783</v>
      </c>
      <c r="C377" s="2"/>
      <c r="D377" s="1"/>
      <c r="E377" s="1">
        <v>-4690</v>
      </c>
      <c r="F377" s="2">
        <v>4690</v>
      </c>
      <c r="G377" s="8" t="s">
        <v>69</v>
      </c>
      <c r="H377" s="2">
        <v>-5000</v>
      </c>
      <c r="I377" s="2"/>
      <c r="J377" s="2"/>
      <c r="K377" s="2">
        <v>-5000</v>
      </c>
      <c r="L377" s="9">
        <v>310</v>
      </c>
      <c r="M377" s="37"/>
      <c r="N377" s="39"/>
    </row>
    <row r="378" spans="1:15" x14ac:dyDescent="0.25">
      <c r="A378" s="31" t="s">
        <v>784</v>
      </c>
      <c r="B378" s="27" t="s">
        <v>785</v>
      </c>
      <c r="C378" s="2"/>
      <c r="D378" s="1"/>
      <c r="E378" s="1">
        <v>-5040</v>
      </c>
      <c r="F378" s="2">
        <v>5040</v>
      </c>
      <c r="G378" s="8" t="s">
        <v>69</v>
      </c>
      <c r="H378" s="2">
        <v>-5000</v>
      </c>
      <c r="I378" s="2"/>
      <c r="J378" s="2"/>
      <c r="K378" s="2">
        <v>-5000</v>
      </c>
      <c r="L378" s="9">
        <v>-40</v>
      </c>
      <c r="M378" s="37"/>
      <c r="N378" s="39"/>
    </row>
    <row r="379" spans="1:15" x14ac:dyDescent="0.25">
      <c r="A379" s="31" t="s">
        <v>786</v>
      </c>
      <c r="B379" s="27" t="s">
        <v>787</v>
      </c>
      <c r="C379" s="2"/>
      <c r="D379" s="1"/>
      <c r="E379" s="1">
        <v>-6581.77</v>
      </c>
      <c r="F379" s="2">
        <v>6581.77</v>
      </c>
      <c r="G379" s="8" t="s">
        <v>69</v>
      </c>
      <c r="H379" s="2">
        <v>-10000</v>
      </c>
      <c r="I379" s="2"/>
      <c r="J379" s="2"/>
      <c r="K379" s="2">
        <v>-10000</v>
      </c>
      <c r="L379" s="9">
        <v>3418.23</v>
      </c>
      <c r="M379" s="37"/>
      <c r="N379" s="39"/>
    </row>
    <row r="380" spans="1:15" x14ac:dyDescent="0.25">
      <c r="A380" s="31" t="s">
        <v>788</v>
      </c>
      <c r="B380" s="27" t="s">
        <v>789</v>
      </c>
      <c r="C380" s="2"/>
      <c r="D380" s="1"/>
      <c r="E380" s="1">
        <v>-50740</v>
      </c>
      <c r="F380" s="2">
        <v>50740</v>
      </c>
      <c r="G380" s="8" t="s">
        <v>69</v>
      </c>
      <c r="H380" s="2">
        <v>-40000</v>
      </c>
      <c r="I380" s="2"/>
      <c r="J380" s="2"/>
      <c r="K380" s="2">
        <v>-40000</v>
      </c>
      <c r="L380" s="9">
        <v>-10740</v>
      </c>
      <c r="M380" s="37"/>
      <c r="N380" s="39"/>
    </row>
    <row r="381" spans="1:15" x14ac:dyDescent="0.25">
      <c r="A381" s="31" t="s">
        <v>790</v>
      </c>
      <c r="B381" s="27" t="s">
        <v>791</v>
      </c>
      <c r="C381" s="2"/>
      <c r="D381" s="1"/>
      <c r="E381" s="1">
        <v>-3600</v>
      </c>
      <c r="F381" s="2">
        <v>3600</v>
      </c>
      <c r="G381" s="8" t="s">
        <v>69</v>
      </c>
      <c r="H381" s="2">
        <v>-5000</v>
      </c>
      <c r="I381" s="2"/>
      <c r="J381" s="2"/>
      <c r="K381" s="2">
        <v>-5000</v>
      </c>
      <c r="L381" s="9">
        <v>1400</v>
      </c>
      <c r="M381" s="37"/>
      <c r="N381" s="39"/>
    </row>
    <row r="382" spans="1:15" x14ac:dyDescent="0.25">
      <c r="A382" s="31" t="s">
        <v>792</v>
      </c>
      <c r="B382" s="27" t="s">
        <v>793</v>
      </c>
      <c r="C382" s="2"/>
      <c r="D382" s="1"/>
      <c r="E382" s="1"/>
      <c r="F382" s="2"/>
      <c r="G382" s="8"/>
      <c r="H382" s="2">
        <v>-10000</v>
      </c>
      <c r="I382" s="2">
        <v>9999.9599999999991</v>
      </c>
      <c r="J382" s="2"/>
      <c r="K382" s="2">
        <v>-0.04</v>
      </c>
      <c r="L382" s="9">
        <v>0.04</v>
      </c>
      <c r="M382" s="37"/>
      <c r="N382" s="39"/>
    </row>
    <row r="383" spans="1:15" x14ac:dyDescent="0.25">
      <c r="A383" s="30" t="s">
        <v>794</v>
      </c>
      <c r="B383" s="27" t="s">
        <v>795</v>
      </c>
      <c r="C383" s="2"/>
      <c r="D383" s="1"/>
      <c r="E383" s="1"/>
      <c r="F383" s="2"/>
      <c r="G383" s="8"/>
      <c r="H383" s="2">
        <v>-50000</v>
      </c>
      <c r="I383" s="2"/>
      <c r="J383" s="2"/>
      <c r="K383" s="2">
        <v>-50000</v>
      </c>
      <c r="L383" s="9">
        <v>50000</v>
      </c>
      <c r="M383" s="37"/>
      <c r="N383" s="39"/>
    </row>
    <row r="384" spans="1:15" x14ac:dyDescent="0.25">
      <c r="A384" s="31" t="s">
        <v>796</v>
      </c>
      <c r="B384" s="27" t="s">
        <v>797</v>
      </c>
      <c r="C384" s="2"/>
      <c r="D384" s="1"/>
      <c r="E384" s="1"/>
      <c r="F384" s="2"/>
      <c r="G384" s="8"/>
      <c r="H384" s="2">
        <v>-50000</v>
      </c>
      <c r="I384" s="2"/>
      <c r="J384" s="2"/>
      <c r="K384" s="2">
        <v>-50000</v>
      </c>
      <c r="L384" s="9">
        <v>50000</v>
      </c>
      <c r="M384" s="37"/>
      <c r="N384" s="39"/>
    </row>
    <row r="385" spans="1:14" x14ac:dyDescent="0.25">
      <c r="A385" s="30" t="s">
        <v>798</v>
      </c>
      <c r="B385" s="27" t="s">
        <v>799</v>
      </c>
      <c r="C385" s="2">
        <v>-775000</v>
      </c>
      <c r="D385" s="1">
        <v>-80000</v>
      </c>
      <c r="E385" s="1">
        <v>-417688.62</v>
      </c>
      <c r="F385" s="2">
        <v>-275311.38</v>
      </c>
      <c r="G385" s="8">
        <v>35.524049032258098</v>
      </c>
      <c r="H385" s="2">
        <v>-110000</v>
      </c>
      <c r="I385" s="2">
        <v>-350000</v>
      </c>
      <c r="J385" s="2">
        <v>-55000</v>
      </c>
      <c r="K385" s="2">
        <v>-515000</v>
      </c>
      <c r="L385" s="9">
        <v>97311.38</v>
      </c>
      <c r="M385" s="37"/>
      <c r="N385" s="39"/>
    </row>
    <row r="386" spans="1:14" x14ac:dyDescent="0.25">
      <c r="A386" s="31" t="s">
        <v>800</v>
      </c>
      <c r="B386" s="27" t="s">
        <v>801</v>
      </c>
      <c r="C386" s="2">
        <v>-495000</v>
      </c>
      <c r="D386" s="1">
        <v>-80000</v>
      </c>
      <c r="E386" s="1">
        <v>-417688.62</v>
      </c>
      <c r="F386" s="2">
        <v>4688.62</v>
      </c>
      <c r="G386" s="8">
        <v>-0.94719595959596004</v>
      </c>
      <c r="H386" s="2"/>
      <c r="I386" s="2">
        <v>-350000</v>
      </c>
      <c r="J386" s="2">
        <v>-55000</v>
      </c>
      <c r="K386" s="2">
        <v>-405000</v>
      </c>
      <c r="L386" s="9">
        <v>-12688.62</v>
      </c>
      <c r="M386" s="37"/>
      <c r="N386" s="39"/>
    </row>
    <row r="387" spans="1:14" ht="26.25" x14ac:dyDescent="0.25">
      <c r="A387" s="31" t="s">
        <v>802</v>
      </c>
      <c r="B387" s="27" t="s">
        <v>803</v>
      </c>
      <c r="C387" s="2">
        <v>-80000</v>
      </c>
      <c r="D387" s="1"/>
      <c r="E387" s="1"/>
      <c r="F387" s="2">
        <v>-80000</v>
      </c>
      <c r="G387" s="8">
        <v>100</v>
      </c>
      <c r="H387" s="2">
        <v>-60000</v>
      </c>
      <c r="I387" s="2"/>
      <c r="J387" s="2"/>
      <c r="K387" s="2">
        <v>-60000</v>
      </c>
      <c r="L387" s="9">
        <v>60000</v>
      </c>
      <c r="M387" s="37">
        <v>60000</v>
      </c>
      <c r="N387" s="39" t="s">
        <v>804</v>
      </c>
    </row>
    <row r="388" spans="1:14" ht="26.25" x14ac:dyDescent="0.25">
      <c r="A388" s="31" t="s">
        <v>805</v>
      </c>
      <c r="B388" s="27" t="s">
        <v>806</v>
      </c>
      <c r="C388" s="2">
        <v>-200000</v>
      </c>
      <c r="D388" s="1"/>
      <c r="E388" s="1"/>
      <c r="F388" s="2">
        <v>-200000</v>
      </c>
      <c r="G388" s="8">
        <v>100</v>
      </c>
      <c r="H388" s="2">
        <v>-50000</v>
      </c>
      <c r="I388" s="2"/>
      <c r="J388" s="2"/>
      <c r="K388" s="2">
        <v>-50000</v>
      </c>
      <c r="L388" s="9">
        <v>50000</v>
      </c>
      <c r="M388" s="37">
        <v>50000</v>
      </c>
      <c r="N388" s="39" t="s">
        <v>804</v>
      </c>
    </row>
    <row r="389" spans="1:14" x14ac:dyDescent="0.25">
      <c r="A389" s="30" t="s">
        <v>807</v>
      </c>
      <c r="B389" s="27" t="s">
        <v>771</v>
      </c>
      <c r="C389" s="2">
        <v>-662385</v>
      </c>
      <c r="D389" s="1">
        <v>-377566.15</v>
      </c>
      <c r="E389" s="1">
        <v>-108477.98</v>
      </c>
      <c r="F389" s="2">
        <v>-167118.44</v>
      </c>
      <c r="G389" s="8">
        <v>25.229804418880299</v>
      </c>
      <c r="H389" s="2">
        <v>-50000</v>
      </c>
      <c r="I389" s="2"/>
      <c r="J389" s="2"/>
      <c r="K389" s="2">
        <v>-50000</v>
      </c>
      <c r="L389" s="9">
        <v>-58477.98</v>
      </c>
      <c r="M389" s="37"/>
      <c r="N389" s="39"/>
    </row>
    <row r="390" spans="1:14" x14ac:dyDescent="0.25">
      <c r="A390" s="31" t="s">
        <v>808</v>
      </c>
      <c r="B390" s="27" t="s">
        <v>809</v>
      </c>
      <c r="C390" s="2">
        <v>-250000</v>
      </c>
      <c r="D390" s="1"/>
      <c r="E390" s="1">
        <v>-228.98</v>
      </c>
      <c r="F390" s="2">
        <v>-249771.02</v>
      </c>
      <c r="G390" s="8">
        <v>99.908407999999994</v>
      </c>
      <c r="H390" s="2"/>
      <c r="I390" s="2"/>
      <c r="J390" s="2"/>
      <c r="K390" s="2"/>
      <c r="L390" s="9">
        <v>-228.98</v>
      </c>
      <c r="M390" s="37"/>
      <c r="N390" s="39"/>
    </row>
    <row r="391" spans="1:14" x14ac:dyDescent="0.25">
      <c r="A391" s="31" t="s">
        <v>810</v>
      </c>
      <c r="B391" s="27" t="s">
        <v>811</v>
      </c>
      <c r="C391" s="2">
        <v>-412385</v>
      </c>
      <c r="D391" s="1">
        <v>-377566.15</v>
      </c>
      <c r="E391" s="1">
        <v>-108249</v>
      </c>
      <c r="F391" s="2">
        <v>82652.58</v>
      </c>
      <c r="G391" s="8">
        <v>-20.0425767183578</v>
      </c>
      <c r="H391" s="2">
        <v>-50000</v>
      </c>
      <c r="I391" s="2"/>
      <c r="J391" s="2"/>
      <c r="K391" s="2">
        <v>-50000</v>
      </c>
      <c r="L391" s="9">
        <v>-58249</v>
      </c>
      <c r="M391" s="37"/>
      <c r="N391" s="39"/>
    </row>
    <row r="392" spans="1:14" x14ac:dyDescent="0.25">
      <c r="A392" s="29" t="s">
        <v>812</v>
      </c>
      <c r="B392" s="27" t="s">
        <v>813</v>
      </c>
      <c r="C392" s="2">
        <v>-3960000</v>
      </c>
      <c r="D392" s="1"/>
      <c r="E392" s="1">
        <v>-151881.68</v>
      </c>
      <c r="F392" s="2">
        <v>-3802880.12</v>
      </c>
      <c r="G392" s="8">
        <v>96.032326262626199</v>
      </c>
      <c r="H392" s="2">
        <v>-700000</v>
      </c>
      <c r="I392" s="2">
        <v>0</v>
      </c>
      <c r="J392" s="2"/>
      <c r="K392" s="2">
        <v>-700000</v>
      </c>
      <c r="L392" s="9">
        <v>548118.31999999995</v>
      </c>
      <c r="M392" s="37">
        <v>540000</v>
      </c>
      <c r="N392" s="39" t="s">
        <v>814</v>
      </c>
    </row>
    <row r="393" spans="1:14" x14ac:dyDescent="0.25">
      <c r="A393" s="34" t="s">
        <v>815</v>
      </c>
      <c r="B393" s="27" t="s">
        <v>816</v>
      </c>
      <c r="C393" s="2">
        <v>-20000</v>
      </c>
      <c r="D393" s="1"/>
      <c r="E393" s="1"/>
      <c r="F393" s="2">
        <v>-20000</v>
      </c>
      <c r="G393" s="8">
        <v>100</v>
      </c>
      <c r="H393" s="2"/>
      <c r="I393" s="2">
        <v>-20000</v>
      </c>
      <c r="J393" s="2"/>
      <c r="K393" s="2">
        <v>-20000</v>
      </c>
      <c r="L393" s="9">
        <v>20000</v>
      </c>
      <c r="M393" s="37"/>
      <c r="N393" s="39"/>
    </row>
    <row r="394" spans="1:14" x14ac:dyDescent="0.25">
      <c r="A394" s="34" t="s">
        <v>817</v>
      </c>
      <c r="B394" s="27" t="s">
        <v>818</v>
      </c>
      <c r="C394" s="2">
        <v>-100000</v>
      </c>
      <c r="D394" s="1"/>
      <c r="E394" s="1">
        <v>-11905.15</v>
      </c>
      <c r="F394" s="2">
        <v>-88094.85</v>
      </c>
      <c r="G394" s="8">
        <v>88.094849999999994</v>
      </c>
      <c r="H394" s="2"/>
      <c r="I394" s="2">
        <v>-100000</v>
      </c>
      <c r="J394" s="2"/>
      <c r="K394" s="2">
        <v>-100000</v>
      </c>
      <c r="L394" s="9">
        <v>88094.85</v>
      </c>
      <c r="M394" s="37"/>
      <c r="N394" s="39"/>
    </row>
    <row r="395" spans="1:14" x14ac:dyDescent="0.25">
      <c r="A395" s="34" t="s">
        <v>819</v>
      </c>
      <c r="B395" s="27" t="s">
        <v>820</v>
      </c>
      <c r="C395" s="2">
        <v>-50000</v>
      </c>
      <c r="D395" s="1"/>
      <c r="E395" s="1">
        <v>-33502</v>
      </c>
      <c r="F395" s="2">
        <v>-13498</v>
      </c>
      <c r="G395" s="8">
        <v>26.995999999999999</v>
      </c>
      <c r="H395" s="2"/>
      <c r="I395" s="2">
        <v>-50000</v>
      </c>
      <c r="J395" s="2"/>
      <c r="K395" s="2">
        <v>-50000</v>
      </c>
      <c r="L395" s="9">
        <v>16498</v>
      </c>
      <c r="M395" s="37"/>
      <c r="N395" s="39"/>
    </row>
    <row r="396" spans="1:14" x14ac:dyDescent="0.25">
      <c r="A396" s="34" t="s">
        <v>821</v>
      </c>
      <c r="B396" s="27" t="s">
        <v>822</v>
      </c>
      <c r="C396" s="2">
        <v>-20000</v>
      </c>
      <c r="D396" s="1"/>
      <c r="E396" s="1"/>
      <c r="F396" s="2">
        <v>-20000</v>
      </c>
      <c r="G396" s="8">
        <v>100</v>
      </c>
      <c r="H396" s="2"/>
      <c r="I396" s="2">
        <v>-20000</v>
      </c>
      <c r="J396" s="2"/>
      <c r="K396" s="2">
        <v>-20000</v>
      </c>
      <c r="L396" s="9">
        <v>20000</v>
      </c>
      <c r="M396" s="37"/>
      <c r="N396" s="39"/>
    </row>
    <row r="397" spans="1:14" x14ac:dyDescent="0.25">
      <c r="A397" s="34" t="s">
        <v>823</v>
      </c>
      <c r="B397" s="27" t="s">
        <v>824</v>
      </c>
      <c r="C397" s="2">
        <v>-20000</v>
      </c>
      <c r="D397" s="1"/>
      <c r="E397" s="1"/>
      <c r="F397" s="2">
        <v>-20000</v>
      </c>
      <c r="G397" s="8">
        <v>100</v>
      </c>
      <c r="H397" s="2"/>
      <c r="I397" s="2">
        <v>-20000</v>
      </c>
      <c r="J397" s="2"/>
      <c r="K397" s="2">
        <v>-20000</v>
      </c>
      <c r="L397" s="9">
        <v>20000</v>
      </c>
      <c r="M397" s="37"/>
      <c r="N397" s="39"/>
    </row>
    <row r="398" spans="1:14" x14ac:dyDescent="0.25">
      <c r="A398" s="34" t="s">
        <v>825</v>
      </c>
      <c r="B398" s="27" t="s">
        <v>826</v>
      </c>
      <c r="C398" s="2">
        <v>-50000</v>
      </c>
      <c r="D398" s="1"/>
      <c r="E398" s="1">
        <v>-10371.879999999999</v>
      </c>
      <c r="F398" s="2">
        <v>-39628.120000000003</v>
      </c>
      <c r="G398" s="8">
        <v>79.256240000000005</v>
      </c>
      <c r="H398" s="2"/>
      <c r="I398" s="2">
        <v>-50000</v>
      </c>
      <c r="J398" s="2"/>
      <c r="K398" s="2">
        <v>-50000</v>
      </c>
      <c r="L398" s="9">
        <v>39628.120000000003</v>
      </c>
      <c r="M398" s="37"/>
      <c r="N398" s="39"/>
    </row>
    <row r="399" spans="1:14" x14ac:dyDescent="0.25">
      <c r="A399" s="34" t="s">
        <v>827</v>
      </c>
      <c r="B399" s="27" t="s">
        <v>828</v>
      </c>
      <c r="C399" s="2">
        <v>-50000</v>
      </c>
      <c r="D399" s="1"/>
      <c r="E399" s="1">
        <v>-2000.22</v>
      </c>
      <c r="F399" s="2">
        <v>-47999.78</v>
      </c>
      <c r="G399" s="8">
        <v>95.999560000000002</v>
      </c>
      <c r="H399" s="2"/>
      <c r="I399" s="2">
        <v>-50000</v>
      </c>
      <c r="J399" s="2"/>
      <c r="K399" s="2">
        <v>-50000</v>
      </c>
      <c r="L399" s="9">
        <v>47999.78</v>
      </c>
      <c r="M399" s="37"/>
      <c r="N399" s="39"/>
    </row>
    <row r="400" spans="1:14" x14ac:dyDescent="0.25">
      <c r="A400" s="34" t="s">
        <v>829</v>
      </c>
      <c r="B400" s="27" t="s">
        <v>830</v>
      </c>
      <c r="C400" s="2">
        <v>-20000</v>
      </c>
      <c r="D400" s="1"/>
      <c r="E400" s="1"/>
      <c r="F400" s="2">
        <v>-20000</v>
      </c>
      <c r="G400" s="8">
        <v>100</v>
      </c>
      <c r="H400" s="2"/>
      <c r="I400" s="2">
        <v>-20000</v>
      </c>
      <c r="J400" s="2"/>
      <c r="K400" s="2">
        <v>-20000</v>
      </c>
      <c r="L400" s="9">
        <v>20000</v>
      </c>
      <c r="M400" s="37"/>
      <c r="N400" s="39"/>
    </row>
    <row r="401" spans="1:14" x14ac:dyDescent="0.25">
      <c r="A401" s="34" t="s">
        <v>831</v>
      </c>
      <c r="B401" s="27" t="s">
        <v>832</v>
      </c>
      <c r="C401" s="2">
        <v>-15000</v>
      </c>
      <c r="D401" s="1"/>
      <c r="E401" s="1"/>
      <c r="F401" s="2">
        <v>-15000</v>
      </c>
      <c r="G401" s="8">
        <v>100</v>
      </c>
      <c r="H401" s="2"/>
      <c r="I401" s="2">
        <v>-15000</v>
      </c>
      <c r="J401" s="2"/>
      <c r="K401" s="2">
        <v>-15000</v>
      </c>
      <c r="L401" s="9">
        <v>15000</v>
      </c>
      <c r="M401" s="37"/>
      <c r="N401" s="39"/>
    </row>
    <row r="402" spans="1:14" x14ac:dyDescent="0.25">
      <c r="A402" s="34" t="s">
        <v>833</v>
      </c>
      <c r="B402" s="27" t="s">
        <v>834</v>
      </c>
      <c r="C402" s="2">
        <v>-70000</v>
      </c>
      <c r="D402" s="1"/>
      <c r="E402" s="1">
        <v>-19616.419999999998</v>
      </c>
      <c r="F402" s="2">
        <v>-49723.58</v>
      </c>
      <c r="G402" s="8">
        <v>71.033685714285696</v>
      </c>
      <c r="H402" s="2"/>
      <c r="I402" s="2">
        <v>-70000</v>
      </c>
      <c r="J402" s="2"/>
      <c r="K402" s="2">
        <v>-70000</v>
      </c>
      <c r="L402" s="9">
        <v>50383.58</v>
      </c>
      <c r="M402" s="37"/>
      <c r="N402" s="39"/>
    </row>
    <row r="403" spans="1:14" x14ac:dyDescent="0.25">
      <c r="A403" s="34" t="s">
        <v>835</v>
      </c>
      <c r="B403" s="27" t="s">
        <v>836</v>
      </c>
      <c r="C403" s="2">
        <v>-20000</v>
      </c>
      <c r="D403" s="1"/>
      <c r="E403" s="1">
        <v>-15600</v>
      </c>
      <c r="F403" s="2">
        <v>-4400</v>
      </c>
      <c r="G403" s="8">
        <v>22</v>
      </c>
      <c r="H403" s="2"/>
      <c r="I403" s="2">
        <v>-20000</v>
      </c>
      <c r="J403" s="2"/>
      <c r="K403" s="2">
        <v>-20000</v>
      </c>
      <c r="L403" s="9">
        <v>4400</v>
      </c>
      <c r="M403" s="37"/>
      <c r="N403" s="39"/>
    </row>
    <row r="404" spans="1:14" x14ac:dyDescent="0.25">
      <c r="A404" s="34" t="s">
        <v>837</v>
      </c>
      <c r="B404" s="27" t="s">
        <v>838</v>
      </c>
      <c r="C404" s="2">
        <v>-20000</v>
      </c>
      <c r="D404" s="1"/>
      <c r="E404" s="1">
        <v>-20345.439999999999</v>
      </c>
      <c r="F404" s="2">
        <v>1923.64</v>
      </c>
      <c r="G404" s="8">
        <v>-9.6181999999999999</v>
      </c>
      <c r="H404" s="2"/>
      <c r="I404" s="2">
        <v>-20000</v>
      </c>
      <c r="J404" s="2"/>
      <c r="K404" s="2">
        <v>-20000</v>
      </c>
      <c r="L404" s="9">
        <v>-345.44</v>
      </c>
      <c r="M404" s="37"/>
      <c r="N404" s="39"/>
    </row>
    <row r="405" spans="1:14" x14ac:dyDescent="0.25">
      <c r="A405" s="34" t="s">
        <v>839</v>
      </c>
      <c r="B405" s="27" t="s">
        <v>840</v>
      </c>
      <c r="C405" s="2">
        <v>-80000</v>
      </c>
      <c r="D405" s="1"/>
      <c r="E405" s="1">
        <v>-1220.26</v>
      </c>
      <c r="F405" s="2">
        <v>-78779.740000000005</v>
      </c>
      <c r="G405" s="8">
        <v>98.474675000000005</v>
      </c>
      <c r="H405" s="2"/>
      <c r="I405" s="2">
        <v>-80000</v>
      </c>
      <c r="J405" s="2"/>
      <c r="K405" s="2">
        <v>-80000</v>
      </c>
      <c r="L405" s="9">
        <v>78779.740000000005</v>
      </c>
      <c r="M405" s="37"/>
      <c r="N405" s="39"/>
    </row>
    <row r="406" spans="1:14" x14ac:dyDescent="0.25">
      <c r="A406" s="34" t="s">
        <v>841</v>
      </c>
      <c r="B406" s="27" t="s">
        <v>842</v>
      </c>
      <c r="C406" s="2">
        <v>-25000</v>
      </c>
      <c r="D406" s="1"/>
      <c r="E406" s="1">
        <v>-27532.31</v>
      </c>
      <c r="F406" s="2">
        <v>2532.31</v>
      </c>
      <c r="G406" s="8">
        <v>-10.129239999999999</v>
      </c>
      <c r="H406" s="2"/>
      <c r="I406" s="2">
        <v>-25000</v>
      </c>
      <c r="J406" s="2"/>
      <c r="K406" s="2">
        <v>-25000</v>
      </c>
      <c r="L406" s="9">
        <v>-2532.31</v>
      </c>
      <c r="M406" s="37"/>
      <c r="N406" s="39"/>
    </row>
    <row r="407" spans="1:14" x14ac:dyDescent="0.25">
      <c r="A407" s="34" t="s">
        <v>843</v>
      </c>
      <c r="B407" s="27" t="s">
        <v>844</v>
      </c>
      <c r="C407" s="2"/>
      <c r="D407" s="1"/>
      <c r="E407" s="1">
        <v>-9788</v>
      </c>
      <c r="F407" s="2">
        <v>9788</v>
      </c>
      <c r="G407" s="8" t="s">
        <v>69</v>
      </c>
      <c r="H407" s="2"/>
      <c r="I407" s="2">
        <v>-15000</v>
      </c>
      <c r="J407" s="2"/>
      <c r="K407" s="2">
        <v>-15000</v>
      </c>
      <c r="L407" s="9">
        <v>5212</v>
      </c>
      <c r="M407" s="37"/>
      <c r="N407" s="39"/>
    </row>
    <row r="408" spans="1:14" x14ac:dyDescent="0.25">
      <c r="A408" s="34" t="s">
        <v>845</v>
      </c>
      <c r="B408" s="27" t="s">
        <v>846</v>
      </c>
      <c r="C408" s="2">
        <v>-3400000</v>
      </c>
      <c r="D408" s="1"/>
      <c r="E408" s="1"/>
      <c r="F408" s="2">
        <v>-3400000</v>
      </c>
      <c r="G408" s="8">
        <v>100</v>
      </c>
      <c r="H408" s="2">
        <v>-700000</v>
      </c>
      <c r="I408" s="2">
        <v>575000</v>
      </c>
      <c r="J408" s="2"/>
      <c r="K408" s="2">
        <v>-125000</v>
      </c>
      <c r="L408" s="9">
        <v>125000</v>
      </c>
      <c r="M408" s="37"/>
      <c r="N408" s="39"/>
    </row>
    <row r="409" spans="1:14" x14ac:dyDescent="0.25">
      <c r="A409" s="29" t="s">
        <v>847</v>
      </c>
      <c r="B409" s="27" t="s">
        <v>848</v>
      </c>
      <c r="C409" s="2">
        <v>-2520000</v>
      </c>
      <c r="D409" s="1">
        <v>-18239018.309999999</v>
      </c>
      <c r="E409" s="1">
        <v>-236354.77</v>
      </c>
      <c r="F409" s="2">
        <v>16044510.08</v>
      </c>
      <c r="G409" s="8">
        <v>-636.68690793650796</v>
      </c>
      <c r="H409" s="2">
        <v>-700000</v>
      </c>
      <c r="I409" s="2">
        <v>100000</v>
      </c>
      <c r="J409" s="2"/>
      <c r="K409" s="2">
        <v>-600000</v>
      </c>
      <c r="L409" s="9">
        <v>363645.23</v>
      </c>
      <c r="M409" s="37"/>
      <c r="N409" s="39"/>
    </row>
    <row r="410" spans="1:14" x14ac:dyDescent="0.25">
      <c r="A410" s="34" t="s">
        <v>849</v>
      </c>
      <c r="B410" s="27" t="s">
        <v>850</v>
      </c>
      <c r="C410" s="2">
        <v>-55000</v>
      </c>
      <c r="D410" s="1">
        <v>-4500156.41</v>
      </c>
      <c r="E410" s="1">
        <v>-38728.53</v>
      </c>
      <c r="F410" s="2">
        <v>4545521.9400000004</v>
      </c>
      <c r="G410" s="8">
        <v>-8264.5853454545395</v>
      </c>
      <c r="H410" s="2">
        <v>-55000</v>
      </c>
      <c r="I410" s="2"/>
      <c r="J410" s="2"/>
      <c r="K410" s="2">
        <v>-55000</v>
      </c>
      <c r="L410" s="9">
        <v>16271.47</v>
      </c>
      <c r="M410" s="37"/>
      <c r="N410" s="39"/>
    </row>
    <row r="411" spans="1:14" x14ac:dyDescent="0.25">
      <c r="A411" s="34" t="s">
        <v>851</v>
      </c>
      <c r="B411" s="27" t="s">
        <v>852</v>
      </c>
      <c r="C411" s="2">
        <v>-50000</v>
      </c>
      <c r="D411" s="1">
        <v>-215548.82</v>
      </c>
      <c r="E411" s="1">
        <v>-39156.949999999997</v>
      </c>
      <c r="F411" s="2">
        <v>207205.77</v>
      </c>
      <c r="G411" s="8">
        <v>-414.41154</v>
      </c>
      <c r="H411" s="2">
        <v>-50000</v>
      </c>
      <c r="I411" s="2"/>
      <c r="J411" s="2"/>
      <c r="K411" s="2">
        <v>-50000</v>
      </c>
      <c r="L411" s="9">
        <v>10843.05</v>
      </c>
      <c r="M411" s="37"/>
      <c r="N411" s="39"/>
    </row>
    <row r="412" spans="1:14" ht="26.25" x14ac:dyDescent="0.25">
      <c r="A412" s="34" t="s">
        <v>853</v>
      </c>
      <c r="B412" s="27" t="s">
        <v>854</v>
      </c>
      <c r="C412" s="2">
        <v>-90000</v>
      </c>
      <c r="D412" s="1">
        <v>-8271973.5</v>
      </c>
      <c r="E412" s="1">
        <v>-5935.77</v>
      </c>
      <c r="F412" s="2">
        <v>8212909.2699999996</v>
      </c>
      <c r="G412" s="8">
        <v>-9125.4547444444397</v>
      </c>
      <c r="H412" s="2">
        <v>-130000</v>
      </c>
      <c r="I412" s="2">
        <v>40000</v>
      </c>
      <c r="J412" s="2"/>
      <c r="K412" s="2">
        <v>-90000</v>
      </c>
      <c r="L412" s="9">
        <v>84064.23</v>
      </c>
      <c r="M412" s="37">
        <v>84000</v>
      </c>
      <c r="N412" s="39" t="s">
        <v>855</v>
      </c>
    </row>
    <row r="413" spans="1:14" x14ac:dyDescent="0.25">
      <c r="A413" s="34" t="s">
        <v>856</v>
      </c>
      <c r="B413" s="27" t="s">
        <v>857</v>
      </c>
      <c r="C413" s="2">
        <v>-2100000</v>
      </c>
      <c r="D413" s="1"/>
      <c r="E413" s="1"/>
      <c r="F413" s="2">
        <v>-2100000</v>
      </c>
      <c r="G413" s="8">
        <v>100</v>
      </c>
      <c r="H413" s="2">
        <v>-340000</v>
      </c>
      <c r="I413" s="2">
        <v>160000</v>
      </c>
      <c r="J413" s="2"/>
      <c r="K413" s="2">
        <v>-180000</v>
      </c>
      <c r="L413" s="9">
        <v>180000</v>
      </c>
      <c r="M413" s="37"/>
      <c r="N413" s="39"/>
    </row>
    <row r="414" spans="1:14" x14ac:dyDescent="0.25">
      <c r="A414" s="34" t="s">
        <v>858</v>
      </c>
      <c r="B414" s="27" t="s">
        <v>859</v>
      </c>
      <c r="C414" s="2">
        <v>-40000</v>
      </c>
      <c r="D414" s="1">
        <v>-156479.85</v>
      </c>
      <c r="E414" s="1">
        <v>-44098.68</v>
      </c>
      <c r="F414" s="2">
        <v>160578.53</v>
      </c>
      <c r="G414" s="8">
        <v>-401.446325</v>
      </c>
      <c r="H414" s="2"/>
      <c r="I414" s="2">
        <v>-40000</v>
      </c>
      <c r="J414" s="2"/>
      <c r="K414" s="2">
        <v>-40000</v>
      </c>
      <c r="L414" s="9">
        <v>-4098.68</v>
      </c>
      <c r="M414" s="37"/>
      <c r="N414" s="39"/>
    </row>
    <row r="415" spans="1:14" ht="26.25" x14ac:dyDescent="0.25">
      <c r="A415" s="34" t="s">
        <v>860</v>
      </c>
      <c r="B415" s="27" t="s">
        <v>861</v>
      </c>
      <c r="C415" s="2">
        <v>-85000</v>
      </c>
      <c r="D415" s="1">
        <v>-1681616.45</v>
      </c>
      <c r="E415" s="1">
        <v>-9127.58</v>
      </c>
      <c r="F415" s="2">
        <v>1605744.03</v>
      </c>
      <c r="G415" s="8">
        <v>-1889.1106235294101</v>
      </c>
      <c r="H415" s="2">
        <v>-85000</v>
      </c>
      <c r="I415" s="2"/>
      <c r="J415" s="2"/>
      <c r="K415" s="2">
        <v>-85000</v>
      </c>
      <c r="L415" s="9">
        <v>75872.42</v>
      </c>
      <c r="M415" s="37">
        <v>75000</v>
      </c>
      <c r="N415" s="39" t="s">
        <v>855</v>
      </c>
    </row>
    <row r="416" spans="1:14" x14ac:dyDescent="0.25">
      <c r="A416" s="34" t="s">
        <v>862</v>
      </c>
      <c r="B416" s="27" t="s">
        <v>863</v>
      </c>
      <c r="C416" s="2">
        <v>-40000</v>
      </c>
      <c r="D416" s="1">
        <v>-290969.61</v>
      </c>
      <c r="E416" s="1">
        <v>-43814.26</v>
      </c>
      <c r="F416" s="2">
        <v>294783.87</v>
      </c>
      <c r="G416" s="8">
        <v>-736.95967499999995</v>
      </c>
      <c r="H416" s="2">
        <v>-40000</v>
      </c>
      <c r="I416" s="2"/>
      <c r="J416" s="2"/>
      <c r="K416" s="2">
        <v>-40000</v>
      </c>
      <c r="L416" s="9">
        <v>-3814.26</v>
      </c>
      <c r="M416" s="37"/>
      <c r="N416" s="39"/>
    </row>
    <row r="417" spans="1:14" x14ac:dyDescent="0.25">
      <c r="A417" s="34" t="s">
        <v>864</v>
      </c>
      <c r="B417" s="27" t="s">
        <v>865</v>
      </c>
      <c r="C417" s="2">
        <v>-60000</v>
      </c>
      <c r="D417" s="1">
        <v>-3122273.67</v>
      </c>
      <c r="E417" s="1">
        <v>-55493</v>
      </c>
      <c r="F417" s="2">
        <v>3117766.67</v>
      </c>
      <c r="G417" s="8">
        <v>-5196.2777833333303</v>
      </c>
      <c r="H417" s="2"/>
      <c r="I417" s="2">
        <v>-60000</v>
      </c>
      <c r="J417" s="2"/>
      <c r="K417" s="2">
        <v>-60000</v>
      </c>
      <c r="L417" s="9">
        <v>4507</v>
      </c>
      <c r="M417" s="37"/>
      <c r="N417" s="39"/>
    </row>
    <row r="418" spans="1:14" x14ac:dyDescent="0.25">
      <c r="A418" s="29" t="s">
        <v>866</v>
      </c>
      <c r="B418" s="27" t="s">
        <v>867</v>
      </c>
      <c r="C418" s="2">
        <v>-1245000</v>
      </c>
      <c r="D418" s="1">
        <v>-4314093.8600000003</v>
      </c>
      <c r="E418" s="1">
        <v>-78810</v>
      </c>
      <c r="F418" s="2">
        <v>3147903.86</v>
      </c>
      <c r="G418" s="8">
        <v>-252.843683534137</v>
      </c>
      <c r="H418" s="2">
        <v>-500000</v>
      </c>
      <c r="I418" s="2">
        <v>250000</v>
      </c>
      <c r="J418" s="2"/>
      <c r="K418" s="2">
        <v>-250000</v>
      </c>
      <c r="L418" s="9">
        <v>171190</v>
      </c>
      <c r="M418" s="37"/>
      <c r="N418" s="39"/>
    </row>
    <row r="419" spans="1:14" x14ac:dyDescent="0.25">
      <c r="A419" s="34" t="s">
        <v>868</v>
      </c>
      <c r="B419" s="27" t="s">
        <v>869</v>
      </c>
      <c r="C419" s="2">
        <v>-5000</v>
      </c>
      <c r="D419" s="1"/>
      <c r="E419" s="1"/>
      <c r="F419" s="2">
        <v>-5000</v>
      </c>
      <c r="G419" s="8">
        <v>100</v>
      </c>
      <c r="H419" s="2">
        <v>-5000</v>
      </c>
      <c r="I419" s="2"/>
      <c r="J419" s="2"/>
      <c r="K419" s="2">
        <v>-5000</v>
      </c>
      <c r="L419" s="9">
        <v>5000</v>
      </c>
      <c r="M419" s="37"/>
      <c r="N419" s="39"/>
    </row>
    <row r="420" spans="1:14" x14ac:dyDescent="0.25">
      <c r="A420" s="34" t="s">
        <v>870</v>
      </c>
      <c r="B420" s="27" t="s">
        <v>871</v>
      </c>
      <c r="C420" s="2">
        <v>-120000</v>
      </c>
      <c r="D420" s="1">
        <v>-1078366.53</v>
      </c>
      <c r="E420" s="1">
        <v>-78810</v>
      </c>
      <c r="F420" s="2">
        <v>1037176.53</v>
      </c>
      <c r="G420" s="8">
        <v>-864.31377499999996</v>
      </c>
      <c r="H420" s="2">
        <v>-90000</v>
      </c>
      <c r="I420" s="2">
        <v>-30000</v>
      </c>
      <c r="J420" s="2"/>
      <c r="K420" s="2">
        <v>-120000</v>
      </c>
      <c r="L420" s="9">
        <v>41190</v>
      </c>
      <c r="M420" s="37"/>
      <c r="N420" s="39"/>
    </row>
    <row r="421" spans="1:14" x14ac:dyDescent="0.25">
      <c r="A421" s="34" t="s">
        <v>872</v>
      </c>
      <c r="B421" s="27" t="s">
        <v>873</v>
      </c>
      <c r="C421" s="2">
        <v>-10000</v>
      </c>
      <c r="D421" s="1">
        <v>-2416394.0299999998</v>
      </c>
      <c r="E421" s="1"/>
      <c r="F421" s="2">
        <v>2406394.0299999998</v>
      </c>
      <c r="G421" s="8">
        <v>-24063.940299999998</v>
      </c>
      <c r="H421" s="2">
        <v>-10000</v>
      </c>
      <c r="I421" s="2"/>
      <c r="J421" s="2"/>
      <c r="K421" s="2">
        <v>-10000</v>
      </c>
      <c r="L421" s="9">
        <v>10000</v>
      </c>
      <c r="M421" s="37"/>
      <c r="N421" s="39"/>
    </row>
    <row r="422" spans="1:14" x14ac:dyDescent="0.25">
      <c r="A422" s="34" t="s">
        <v>874</v>
      </c>
      <c r="B422" s="27" t="s">
        <v>875</v>
      </c>
      <c r="C422" s="2">
        <v>-10000</v>
      </c>
      <c r="D422" s="1">
        <v>-819333.3</v>
      </c>
      <c r="E422" s="1"/>
      <c r="F422" s="2">
        <v>809333.3</v>
      </c>
      <c r="G422" s="8">
        <v>-8093.3329999999996</v>
      </c>
      <c r="H422" s="2">
        <v>-10000</v>
      </c>
      <c r="I422" s="2"/>
      <c r="J422" s="2"/>
      <c r="K422" s="2">
        <v>-10000</v>
      </c>
      <c r="L422" s="9">
        <v>10000</v>
      </c>
      <c r="M422" s="37"/>
      <c r="N422" s="39"/>
    </row>
    <row r="423" spans="1:14" x14ac:dyDescent="0.25">
      <c r="A423" s="34" t="s">
        <v>876</v>
      </c>
      <c r="B423" s="27" t="s">
        <v>877</v>
      </c>
      <c r="C423" s="2">
        <v>-1100000</v>
      </c>
      <c r="D423" s="1"/>
      <c r="E423" s="1"/>
      <c r="F423" s="2">
        <v>-1100000</v>
      </c>
      <c r="G423" s="8">
        <v>100</v>
      </c>
      <c r="H423" s="2">
        <v>-385000</v>
      </c>
      <c r="I423" s="2">
        <v>280000</v>
      </c>
      <c r="J423" s="2"/>
      <c r="K423" s="2">
        <v>-105000</v>
      </c>
      <c r="L423" s="9">
        <v>105000</v>
      </c>
      <c r="M423" s="37"/>
      <c r="N423" s="39"/>
    </row>
    <row r="424" spans="1:14" x14ac:dyDescent="0.25">
      <c r="A424" s="29" t="s">
        <v>878</v>
      </c>
      <c r="B424" s="27" t="s">
        <v>879</v>
      </c>
      <c r="C424" s="2">
        <v>-510000</v>
      </c>
      <c r="D424" s="1"/>
      <c r="E424" s="1">
        <v>-91414.1</v>
      </c>
      <c r="F424" s="2">
        <v>-418585.9</v>
      </c>
      <c r="G424" s="8">
        <v>82.075666666666606</v>
      </c>
      <c r="H424" s="2">
        <v>-105000</v>
      </c>
      <c r="I424" s="2"/>
      <c r="J424" s="2"/>
      <c r="K424" s="2">
        <v>-105000</v>
      </c>
      <c r="L424" s="9">
        <v>13585.9</v>
      </c>
      <c r="M424" s="37"/>
      <c r="N424" s="39"/>
    </row>
    <row r="425" spans="1:14" x14ac:dyDescent="0.25">
      <c r="A425" s="34" t="s">
        <v>880</v>
      </c>
      <c r="B425" s="27" t="s">
        <v>881</v>
      </c>
      <c r="C425" s="2">
        <v>-65000</v>
      </c>
      <c r="D425" s="1"/>
      <c r="E425" s="1">
        <v>-51148.5</v>
      </c>
      <c r="F425" s="2">
        <v>-13851.5</v>
      </c>
      <c r="G425" s="8">
        <v>21.31</v>
      </c>
      <c r="H425" s="2">
        <v>-65000</v>
      </c>
      <c r="I425" s="2"/>
      <c r="J425" s="2"/>
      <c r="K425" s="2">
        <v>-65000</v>
      </c>
      <c r="L425" s="9">
        <v>13851.5</v>
      </c>
      <c r="M425" s="37"/>
      <c r="N425" s="39"/>
    </row>
    <row r="426" spans="1:14" x14ac:dyDescent="0.25">
      <c r="A426" s="34" t="s">
        <v>882</v>
      </c>
      <c r="B426" s="27" t="s">
        <v>883</v>
      </c>
      <c r="C426" s="2">
        <v>-40000</v>
      </c>
      <c r="D426" s="1"/>
      <c r="E426" s="1">
        <v>-40265.599999999999</v>
      </c>
      <c r="F426" s="2">
        <v>265.60000000000002</v>
      </c>
      <c r="G426" s="8">
        <v>-0.66400000000000003</v>
      </c>
      <c r="H426" s="2">
        <v>-40000</v>
      </c>
      <c r="I426" s="2"/>
      <c r="J426" s="2"/>
      <c r="K426" s="2">
        <v>-40000</v>
      </c>
      <c r="L426" s="9">
        <v>-265.60000000000002</v>
      </c>
      <c r="M426" s="37"/>
      <c r="N426" s="39"/>
    </row>
    <row r="427" spans="1:14" x14ac:dyDescent="0.25">
      <c r="A427" s="34" t="s">
        <v>884</v>
      </c>
      <c r="B427" s="27" t="s">
        <v>885</v>
      </c>
      <c r="C427" s="2">
        <v>-405000</v>
      </c>
      <c r="D427" s="1"/>
      <c r="E427" s="1"/>
      <c r="F427" s="2">
        <v>-405000</v>
      </c>
      <c r="G427" s="8">
        <v>100</v>
      </c>
      <c r="H427" s="2"/>
      <c r="I427" s="2"/>
      <c r="J427" s="2"/>
      <c r="K427" s="2"/>
      <c r="L427" s="9"/>
      <c r="M427" s="37"/>
      <c r="N427" s="39"/>
    </row>
    <row r="428" spans="1:14" x14ac:dyDescent="0.25">
      <c r="A428" s="29" t="s">
        <v>886</v>
      </c>
      <c r="B428" s="27" t="s">
        <v>887</v>
      </c>
      <c r="C428" s="2">
        <v>-1335000</v>
      </c>
      <c r="D428" s="1">
        <v>-595177.31000000006</v>
      </c>
      <c r="E428" s="1">
        <v>-201071.6</v>
      </c>
      <c r="F428" s="2">
        <v>-499527.89</v>
      </c>
      <c r="G428" s="8">
        <v>37.417819475655399</v>
      </c>
      <c r="H428" s="2">
        <v>-700000</v>
      </c>
      <c r="I428" s="2">
        <v>0</v>
      </c>
      <c r="J428" s="2"/>
      <c r="K428" s="2">
        <v>-700000</v>
      </c>
      <c r="L428" s="9">
        <v>498928.4</v>
      </c>
      <c r="M428" s="37"/>
      <c r="N428" s="39"/>
    </row>
    <row r="429" spans="1:14" x14ac:dyDescent="0.25">
      <c r="A429" s="30" t="s">
        <v>888</v>
      </c>
      <c r="B429" s="27" t="s">
        <v>889</v>
      </c>
      <c r="C429" s="2">
        <v>-185000</v>
      </c>
      <c r="D429" s="1"/>
      <c r="E429" s="1">
        <v>-12750.8</v>
      </c>
      <c r="F429" s="2">
        <v>-172249.2</v>
      </c>
      <c r="G429" s="8">
        <v>93.107675675675694</v>
      </c>
      <c r="H429" s="2">
        <v>-130000</v>
      </c>
      <c r="I429" s="2">
        <v>-75000</v>
      </c>
      <c r="J429" s="2"/>
      <c r="K429" s="2">
        <v>-205000</v>
      </c>
      <c r="L429" s="9">
        <v>192249.2</v>
      </c>
      <c r="M429" s="37"/>
      <c r="N429" s="39"/>
    </row>
    <row r="430" spans="1:14" x14ac:dyDescent="0.25">
      <c r="A430" s="31" t="s">
        <v>890</v>
      </c>
      <c r="B430" s="27" t="s">
        <v>891</v>
      </c>
      <c r="C430" s="2"/>
      <c r="D430" s="1"/>
      <c r="E430" s="1"/>
      <c r="F430" s="2"/>
      <c r="G430" s="8"/>
      <c r="H430" s="2"/>
      <c r="I430" s="2">
        <v>-39999.96</v>
      </c>
      <c r="J430" s="2"/>
      <c r="K430" s="2">
        <v>-39999.96</v>
      </c>
      <c r="L430" s="9">
        <v>39999.96</v>
      </c>
      <c r="M430" s="37"/>
      <c r="N430" s="39"/>
    </row>
    <row r="431" spans="1:14" x14ac:dyDescent="0.25">
      <c r="A431" s="31" t="s">
        <v>892</v>
      </c>
      <c r="B431" s="27" t="s">
        <v>893</v>
      </c>
      <c r="C431" s="2">
        <v>-185000</v>
      </c>
      <c r="D431" s="1"/>
      <c r="E431" s="1">
        <v>-12750.8</v>
      </c>
      <c r="F431" s="2">
        <v>-172249.2</v>
      </c>
      <c r="G431" s="8">
        <v>93.107675675675694</v>
      </c>
      <c r="H431" s="2">
        <v>-130000</v>
      </c>
      <c r="I431" s="2">
        <v>-35000.04</v>
      </c>
      <c r="J431" s="2"/>
      <c r="K431" s="2">
        <v>-165000.04</v>
      </c>
      <c r="L431" s="9">
        <v>152249.24</v>
      </c>
      <c r="M431" s="37"/>
      <c r="N431" s="39"/>
    </row>
    <row r="432" spans="1:14" x14ac:dyDescent="0.25">
      <c r="A432" s="30" t="s">
        <v>894</v>
      </c>
      <c r="B432" s="27" t="s">
        <v>895</v>
      </c>
      <c r="C432" s="2">
        <v>-615000</v>
      </c>
      <c r="D432" s="1">
        <v>-22114.63</v>
      </c>
      <c r="E432" s="1">
        <v>-32804</v>
      </c>
      <c r="F432" s="2">
        <v>-560081.37</v>
      </c>
      <c r="G432" s="8">
        <v>91.0701414634146</v>
      </c>
      <c r="H432" s="2">
        <v>-200000</v>
      </c>
      <c r="I432" s="2">
        <v>-105000</v>
      </c>
      <c r="J432" s="2"/>
      <c r="K432" s="2">
        <v>-305000</v>
      </c>
      <c r="L432" s="9">
        <v>272196</v>
      </c>
      <c r="M432" s="37"/>
      <c r="N432" s="39"/>
    </row>
    <row r="433" spans="1:14" x14ac:dyDescent="0.25">
      <c r="A433" s="31" t="s">
        <v>896</v>
      </c>
      <c r="B433" s="27" t="s">
        <v>897</v>
      </c>
      <c r="C433" s="2">
        <v>-75000</v>
      </c>
      <c r="D433" s="1"/>
      <c r="E433" s="1">
        <v>-11121.5</v>
      </c>
      <c r="F433" s="2">
        <v>-63878.5</v>
      </c>
      <c r="G433" s="8">
        <v>85.171333333333394</v>
      </c>
      <c r="H433" s="2"/>
      <c r="I433" s="2">
        <v>-75000</v>
      </c>
      <c r="J433" s="2"/>
      <c r="K433" s="2">
        <v>-75000</v>
      </c>
      <c r="L433" s="9">
        <v>63878.5</v>
      </c>
      <c r="M433" s="37"/>
      <c r="N433" s="39"/>
    </row>
    <row r="434" spans="1:14" ht="26.25" x14ac:dyDescent="0.25">
      <c r="A434" s="31" t="s">
        <v>898</v>
      </c>
      <c r="B434" s="27" t="s">
        <v>899</v>
      </c>
      <c r="C434" s="2">
        <v>-540000</v>
      </c>
      <c r="D434" s="1">
        <v>-22114.63</v>
      </c>
      <c r="E434" s="1">
        <v>-21682.5</v>
      </c>
      <c r="F434" s="2">
        <v>-496202.87</v>
      </c>
      <c r="G434" s="8">
        <v>91.889420370370402</v>
      </c>
      <c r="H434" s="2">
        <v>-200000</v>
      </c>
      <c r="I434" s="2">
        <v>-30000</v>
      </c>
      <c r="J434" s="2"/>
      <c r="K434" s="2">
        <v>-230000</v>
      </c>
      <c r="L434" s="9">
        <v>208317.5</v>
      </c>
      <c r="M434" s="37">
        <v>208000</v>
      </c>
      <c r="N434" s="39" t="s">
        <v>900</v>
      </c>
    </row>
    <row r="435" spans="1:14" x14ac:dyDescent="0.25">
      <c r="A435" s="30" t="s">
        <v>901</v>
      </c>
      <c r="B435" s="27" t="s">
        <v>902</v>
      </c>
      <c r="C435" s="2">
        <v>-535000</v>
      </c>
      <c r="D435" s="1">
        <v>-573062.68000000005</v>
      </c>
      <c r="E435" s="1">
        <v>-155516.79999999999</v>
      </c>
      <c r="F435" s="2">
        <v>232802.68</v>
      </c>
      <c r="G435" s="8">
        <v>-43.514519626168202</v>
      </c>
      <c r="H435" s="2">
        <v>-370000</v>
      </c>
      <c r="I435" s="2">
        <v>180000</v>
      </c>
      <c r="J435" s="2"/>
      <c r="K435" s="2">
        <v>-190000</v>
      </c>
      <c r="L435" s="9">
        <v>34483.199999999997</v>
      </c>
      <c r="M435" s="37"/>
      <c r="N435" s="39"/>
    </row>
    <row r="436" spans="1:14" x14ac:dyDescent="0.25">
      <c r="A436" s="31" t="s">
        <v>903</v>
      </c>
      <c r="B436" s="27" t="s">
        <v>904</v>
      </c>
      <c r="C436" s="2"/>
      <c r="D436" s="1"/>
      <c r="E436" s="1"/>
      <c r="F436" s="2"/>
      <c r="G436" s="8"/>
      <c r="H436" s="2"/>
      <c r="I436" s="2">
        <v>-9999.9599999999991</v>
      </c>
      <c r="J436" s="2"/>
      <c r="K436" s="2">
        <v>-9999.9599999999991</v>
      </c>
      <c r="L436" s="9">
        <v>9999.9599999999991</v>
      </c>
      <c r="M436" s="37"/>
      <c r="N436" s="39"/>
    </row>
    <row r="437" spans="1:14" x14ac:dyDescent="0.25">
      <c r="A437" s="31" t="s">
        <v>905</v>
      </c>
      <c r="B437" s="27" t="s">
        <v>906</v>
      </c>
      <c r="C437" s="2">
        <v>-40000</v>
      </c>
      <c r="D437" s="1"/>
      <c r="E437" s="1">
        <v>-124</v>
      </c>
      <c r="F437" s="2">
        <v>-39876</v>
      </c>
      <c r="G437" s="8">
        <v>99.69</v>
      </c>
      <c r="H437" s="2"/>
      <c r="I437" s="2">
        <v>-20000.04</v>
      </c>
      <c r="J437" s="2"/>
      <c r="K437" s="2">
        <v>-20000.04</v>
      </c>
      <c r="L437" s="9">
        <v>19876.04</v>
      </c>
      <c r="M437" s="37"/>
      <c r="N437" s="39"/>
    </row>
    <row r="438" spans="1:14" x14ac:dyDescent="0.25">
      <c r="A438" s="31" t="s">
        <v>907</v>
      </c>
      <c r="B438" s="27" t="s">
        <v>908</v>
      </c>
      <c r="C438" s="2"/>
      <c r="D438" s="1"/>
      <c r="E438" s="1"/>
      <c r="F438" s="2"/>
      <c r="G438" s="8"/>
      <c r="H438" s="2">
        <v>-60000</v>
      </c>
      <c r="I438" s="2">
        <v>60000</v>
      </c>
      <c r="J438" s="2"/>
      <c r="K438" s="2">
        <v>0</v>
      </c>
      <c r="L438" s="9">
        <v>0</v>
      </c>
      <c r="M438" s="37"/>
      <c r="N438" s="39"/>
    </row>
    <row r="439" spans="1:14" x14ac:dyDescent="0.25">
      <c r="A439" s="31" t="s">
        <v>909</v>
      </c>
      <c r="B439" s="27" t="s">
        <v>910</v>
      </c>
      <c r="C439" s="2">
        <v>-100000</v>
      </c>
      <c r="D439" s="1">
        <v>-5920</v>
      </c>
      <c r="E439" s="1">
        <v>-101306.45</v>
      </c>
      <c r="F439" s="2">
        <v>45226.45</v>
      </c>
      <c r="G439" s="8">
        <v>-45.22645</v>
      </c>
      <c r="H439" s="2">
        <v>-100000</v>
      </c>
      <c r="I439" s="2"/>
      <c r="J439" s="2"/>
      <c r="K439" s="2">
        <v>-100000</v>
      </c>
      <c r="L439" s="9">
        <v>-1306.45</v>
      </c>
      <c r="M439" s="37"/>
      <c r="N439" s="39"/>
    </row>
    <row r="440" spans="1:14" x14ac:dyDescent="0.25">
      <c r="A440" s="31" t="s">
        <v>911</v>
      </c>
      <c r="B440" s="27" t="s">
        <v>912</v>
      </c>
      <c r="C440" s="2">
        <v>-120000</v>
      </c>
      <c r="D440" s="1">
        <v>-27950.16</v>
      </c>
      <c r="E440" s="1">
        <v>-38373.9</v>
      </c>
      <c r="F440" s="2">
        <v>-52452.74</v>
      </c>
      <c r="G440" s="8">
        <v>43.710616666666702</v>
      </c>
      <c r="H440" s="2">
        <v>-183000</v>
      </c>
      <c r="I440" s="2">
        <v>143000.04</v>
      </c>
      <c r="J440" s="2"/>
      <c r="K440" s="2">
        <v>-39999.96</v>
      </c>
      <c r="L440" s="9">
        <v>1626.06</v>
      </c>
      <c r="M440" s="37"/>
      <c r="N440" s="39"/>
    </row>
    <row r="441" spans="1:14" x14ac:dyDescent="0.25">
      <c r="A441" s="31" t="s">
        <v>913</v>
      </c>
      <c r="B441" s="27" t="s">
        <v>914</v>
      </c>
      <c r="C441" s="2">
        <v>-275000</v>
      </c>
      <c r="D441" s="1">
        <v>-539192.52</v>
      </c>
      <c r="E441" s="1">
        <v>-15712.45</v>
      </c>
      <c r="F441" s="2">
        <v>279904.96999999997</v>
      </c>
      <c r="G441" s="8">
        <v>-101.783625454545</v>
      </c>
      <c r="H441" s="2"/>
      <c r="I441" s="2">
        <v>-20000.04</v>
      </c>
      <c r="J441" s="2"/>
      <c r="K441" s="2">
        <v>-20000.04</v>
      </c>
      <c r="L441" s="9">
        <v>4287.59</v>
      </c>
      <c r="M441" s="37"/>
      <c r="N441" s="39"/>
    </row>
    <row r="442" spans="1:14" x14ac:dyDescent="0.25">
      <c r="A442" s="31" t="s">
        <v>915</v>
      </c>
      <c r="B442" s="27" t="s">
        <v>916</v>
      </c>
      <c r="C442" s="2">
        <v>0</v>
      </c>
      <c r="D442" s="1"/>
      <c r="E442" s="1"/>
      <c r="F442" s="2">
        <v>0</v>
      </c>
      <c r="G442" s="8" t="s">
        <v>69</v>
      </c>
      <c r="H442" s="2">
        <v>-27000</v>
      </c>
      <c r="I442" s="2">
        <v>27000</v>
      </c>
      <c r="J442" s="2"/>
      <c r="K442" s="2">
        <v>0</v>
      </c>
      <c r="L442" s="9">
        <v>0</v>
      </c>
      <c r="M442" s="37"/>
      <c r="N442" s="39"/>
    </row>
    <row r="443" spans="1:14" x14ac:dyDescent="0.25">
      <c r="A443" s="28" t="s">
        <v>917</v>
      </c>
      <c r="B443" s="27" t="s">
        <v>918</v>
      </c>
      <c r="C443" s="2">
        <v>-4205000</v>
      </c>
      <c r="D443" s="1">
        <v>-88261.51</v>
      </c>
      <c r="E443" s="1">
        <v>-444537.76</v>
      </c>
      <c r="F443" s="2">
        <v>-3431406.63</v>
      </c>
      <c r="G443" s="8">
        <v>81.603011414982205</v>
      </c>
      <c r="H443" s="2">
        <v>-500000</v>
      </c>
      <c r="I443" s="2"/>
      <c r="J443" s="2"/>
      <c r="K443" s="2">
        <v>-500000</v>
      </c>
      <c r="L443" s="9">
        <v>55462.239999999998</v>
      </c>
      <c r="M443" s="37"/>
      <c r="N443" s="39"/>
    </row>
    <row r="444" spans="1:14" x14ac:dyDescent="0.25">
      <c r="A444" s="35" t="s">
        <v>919</v>
      </c>
      <c r="B444" s="27" t="s">
        <v>920</v>
      </c>
      <c r="C444" s="2"/>
      <c r="D444" s="1"/>
      <c r="E444" s="1">
        <v>-1247.2</v>
      </c>
      <c r="F444" s="2">
        <v>3118</v>
      </c>
      <c r="G444" s="8" t="s">
        <v>69</v>
      </c>
      <c r="H444" s="2"/>
      <c r="I444" s="2"/>
      <c r="J444" s="2"/>
      <c r="K444" s="2"/>
      <c r="L444" s="9">
        <v>-1247.2</v>
      </c>
      <c r="M444" s="37"/>
      <c r="N444" s="39"/>
    </row>
    <row r="445" spans="1:14" x14ac:dyDescent="0.25">
      <c r="A445" s="35" t="s">
        <v>921</v>
      </c>
      <c r="B445" s="27" t="s">
        <v>922</v>
      </c>
      <c r="C445" s="2">
        <v>-1000000</v>
      </c>
      <c r="D445" s="1"/>
      <c r="E445" s="1"/>
      <c r="F445" s="2">
        <v>-930695</v>
      </c>
      <c r="G445" s="8">
        <v>93.069500000000005</v>
      </c>
      <c r="H445" s="2"/>
      <c r="I445" s="2"/>
      <c r="J445" s="2"/>
      <c r="K445" s="2"/>
      <c r="L445" s="9"/>
      <c r="M445" s="37"/>
      <c r="N445" s="39"/>
    </row>
    <row r="446" spans="1:14" x14ac:dyDescent="0.25">
      <c r="A446" s="35" t="s">
        <v>923</v>
      </c>
      <c r="B446" s="27" t="s">
        <v>924</v>
      </c>
      <c r="C446" s="2"/>
      <c r="D446" s="1"/>
      <c r="E446" s="1">
        <v>-962.8</v>
      </c>
      <c r="F446" s="2">
        <v>2407</v>
      </c>
      <c r="G446" s="8" t="s">
        <v>69</v>
      </c>
      <c r="H446" s="2"/>
      <c r="I446" s="2"/>
      <c r="J446" s="2"/>
      <c r="K446" s="2"/>
      <c r="L446" s="9">
        <v>-962.8</v>
      </c>
      <c r="M446" s="37"/>
      <c r="N446" s="39"/>
    </row>
    <row r="447" spans="1:14" x14ac:dyDescent="0.25">
      <c r="A447" s="35" t="s">
        <v>925</v>
      </c>
      <c r="B447" s="27" t="s">
        <v>926</v>
      </c>
      <c r="C447" s="2"/>
      <c r="D447" s="1"/>
      <c r="E447" s="1">
        <v>-1385.06</v>
      </c>
      <c r="F447" s="2">
        <v>1385.06</v>
      </c>
      <c r="G447" s="8" t="s">
        <v>69</v>
      </c>
      <c r="H447" s="2"/>
      <c r="I447" s="2"/>
      <c r="J447" s="2"/>
      <c r="K447" s="2"/>
      <c r="L447" s="9">
        <v>-1385.06</v>
      </c>
      <c r="M447" s="37"/>
      <c r="N447" s="39"/>
    </row>
    <row r="448" spans="1:14" x14ac:dyDescent="0.25">
      <c r="A448" s="35" t="s">
        <v>927</v>
      </c>
      <c r="B448" s="27" t="s">
        <v>928</v>
      </c>
      <c r="C448" s="2"/>
      <c r="D448" s="1"/>
      <c r="E448" s="1">
        <v>-589.82000000000005</v>
      </c>
      <c r="F448" s="2">
        <v>3589.82</v>
      </c>
      <c r="G448" s="8" t="s">
        <v>69</v>
      </c>
      <c r="H448" s="2"/>
      <c r="I448" s="2"/>
      <c r="J448" s="2"/>
      <c r="K448" s="2"/>
      <c r="L448" s="9">
        <v>-589.82000000000005</v>
      </c>
      <c r="M448" s="37"/>
      <c r="N448" s="39"/>
    </row>
    <row r="449" spans="1:14" x14ac:dyDescent="0.25">
      <c r="A449" s="35" t="s">
        <v>929</v>
      </c>
      <c r="B449" s="27" t="s">
        <v>930</v>
      </c>
      <c r="C449" s="2"/>
      <c r="D449" s="1"/>
      <c r="E449" s="1">
        <v>-712.14</v>
      </c>
      <c r="F449" s="2">
        <v>712.14</v>
      </c>
      <c r="G449" s="8" t="s">
        <v>69</v>
      </c>
      <c r="H449" s="2"/>
      <c r="I449" s="2"/>
      <c r="J449" s="2"/>
      <c r="K449" s="2"/>
      <c r="L449" s="9">
        <v>-712.14</v>
      </c>
      <c r="M449" s="37"/>
      <c r="N449" s="39"/>
    </row>
    <row r="450" spans="1:14" x14ac:dyDescent="0.25">
      <c r="A450" s="35" t="s">
        <v>931</v>
      </c>
      <c r="B450" s="27" t="s">
        <v>932</v>
      </c>
      <c r="C450" s="2">
        <v>-240000</v>
      </c>
      <c r="D450" s="1"/>
      <c r="E450" s="1">
        <v>-1040.1400000000001</v>
      </c>
      <c r="F450" s="2">
        <v>-190609.55</v>
      </c>
      <c r="G450" s="8">
        <v>79.420645833333396</v>
      </c>
      <c r="H450" s="2"/>
      <c r="I450" s="2"/>
      <c r="J450" s="2"/>
      <c r="K450" s="2"/>
      <c r="L450" s="9">
        <v>-1040.1400000000001</v>
      </c>
      <c r="M450" s="37"/>
      <c r="N450" s="39"/>
    </row>
    <row r="451" spans="1:14" x14ac:dyDescent="0.25">
      <c r="A451" s="35" t="s">
        <v>933</v>
      </c>
      <c r="B451" s="27" t="s">
        <v>934</v>
      </c>
      <c r="C451" s="2"/>
      <c r="D451" s="1"/>
      <c r="E451" s="1">
        <v>-809.88</v>
      </c>
      <c r="F451" s="2">
        <v>6197.88</v>
      </c>
      <c r="G451" s="8" t="s">
        <v>69</v>
      </c>
      <c r="H451" s="2"/>
      <c r="I451" s="2"/>
      <c r="J451" s="2"/>
      <c r="K451" s="2"/>
      <c r="L451" s="9">
        <v>-809.88</v>
      </c>
      <c r="M451" s="37"/>
      <c r="N451" s="39"/>
    </row>
    <row r="452" spans="1:14" x14ac:dyDescent="0.25">
      <c r="A452" s="35" t="s">
        <v>935</v>
      </c>
      <c r="B452" s="27" t="s">
        <v>936</v>
      </c>
      <c r="C452" s="2"/>
      <c r="D452" s="1"/>
      <c r="E452" s="1">
        <v>-1817.44</v>
      </c>
      <c r="F452" s="2">
        <v>4114.84</v>
      </c>
      <c r="G452" s="8" t="s">
        <v>69</v>
      </c>
      <c r="H452" s="2"/>
      <c r="I452" s="2"/>
      <c r="J452" s="2"/>
      <c r="K452" s="2"/>
      <c r="L452" s="9">
        <v>-1817.44</v>
      </c>
      <c r="M452" s="37"/>
      <c r="N452" s="39"/>
    </row>
    <row r="453" spans="1:14" x14ac:dyDescent="0.25">
      <c r="A453" s="35" t="s">
        <v>937</v>
      </c>
      <c r="B453" s="27" t="s">
        <v>938</v>
      </c>
      <c r="C453" s="2"/>
      <c r="D453" s="1">
        <v>-86</v>
      </c>
      <c r="E453" s="1">
        <v>-820.83</v>
      </c>
      <c r="F453" s="2">
        <v>906.83</v>
      </c>
      <c r="G453" s="8" t="s">
        <v>69</v>
      </c>
      <c r="H453" s="2"/>
      <c r="I453" s="2"/>
      <c r="J453" s="2"/>
      <c r="K453" s="2"/>
      <c r="L453" s="9">
        <v>-820.83</v>
      </c>
      <c r="M453" s="37"/>
      <c r="N453" s="39"/>
    </row>
    <row r="454" spans="1:14" x14ac:dyDescent="0.25">
      <c r="A454" s="35" t="s">
        <v>939</v>
      </c>
      <c r="B454" s="27" t="s">
        <v>940</v>
      </c>
      <c r="C454" s="2"/>
      <c r="D454" s="1">
        <v>-508.8</v>
      </c>
      <c r="E454" s="1">
        <v>-1715</v>
      </c>
      <c r="F454" s="2">
        <v>2223.8000000000002</v>
      </c>
      <c r="G454" s="8" t="s">
        <v>69</v>
      </c>
      <c r="H454" s="2"/>
      <c r="I454" s="2"/>
      <c r="J454" s="2"/>
      <c r="K454" s="2"/>
      <c r="L454" s="9">
        <v>-1715</v>
      </c>
      <c r="M454" s="37"/>
      <c r="N454" s="39"/>
    </row>
    <row r="455" spans="1:14" x14ac:dyDescent="0.25">
      <c r="A455" s="35" t="s">
        <v>941</v>
      </c>
      <c r="B455" s="27" t="s">
        <v>942</v>
      </c>
      <c r="C455" s="2">
        <v>-100000</v>
      </c>
      <c r="D455" s="1">
        <v>-759.16</v>
      </c>
      <c r="E455" s="1">
        <v>-190.56</v>
      </c>
      <c r="F455" s="2">
        <v>-99050.28</v>
      </c>
      <c r="G455" s="8">
        <v>99.050280000000001</v>
      </c>
      <c r="H455" s="2"/>
      <c r="I455" s="2"/>
      <c r="J455" s="2"/>
      <c r="K455" s="2"/>
      <c r="L455" s="9">
        <v>-190.56</v>
      </c>
      <c r="M455" s="37"/>
      <c r="N455" s="39"/>
    </row>
    <row r="456" spans="1:14" x14ac:dyDescent="0.25">
      <c r="A456" s="35" t="s">
        <v>943</v>
      </c>
      <c r="B456" s="27" t="s">
        <v>944</v>
      </c>
      <c r="C456" s="2"/>
      <c r="D456" s="1">
        <v>-549.66</v>
      </c>
      <c r="E456" s="1">
        <v>-73.709999999999994</v>
      </c>
      <c r="F456" s="2">
        <v>623.37</v>
      </c>
      <c r="G456" s="8" t="s">
        <v>69</v>
      </c>
      <c r="H456" s="2"/>
      <c r="I456" s="2"/>
      <c r="J456" s="2"/>
      <c r="K456" s="2"/>
      <c r="L456" s="9">
        <v>-73.709999999999994</v>
      </c>
      <c r="M456" s="37"/>
      <c r="N456" s="39"/>
    </row>
    <row r="457" spans="1:14" x14ac:dyDescent="0.25">
      <c r="A457" s="35" t="s">
        <v>945</v>
      </c>
      <c r="B457" s="27" t="s">
        <v>946</v>
      </c>
      <c r="C457" s="2"/>
      <c r="D457" s="1">
        <v>-7559.12</v>
      </c>
      <c r="E457" s="1">
        <v>-95.28</v>
      </c>
      <c r="F457" s="2">
        <v>7654.4</v>
      </c>
      <c r="G457" s="8" t="s">
        <v>69</v>
      </c>
      <c r="H457" s="2"/>
      <c r="I457" s="2"/>
      <c r="J457" s="2"/>
      <c r="K457" s="2"/>
      <c r="L457" s="9">
        <v>-95.28</v>
      </c>
      <c r="M457" s="37"/>
      <c r="N457" s="39"/>
    </row>
    <row r="458" spans="1:14" x14ac:dyDescent="0.25">
      <c r="A458" s="35" t="s">
        <v>947</v>
      </c>
      <c r="B458" s="27" t="s">
        <v>948</v>
      </c>
      <c r="C458" s="2"/>
      <c r="D458" s="1">
        <v>-7423.76</v>
      </c>
      <c r="E458" s="1">
        <v>-60.96</v>
      </c>
      <c r="F458" s="2">
        <v>7484.72</v>
      </c>
      <c r="G458" s="8" t="s">
        <v>69</v>
      </c>
      <c r="H458" s="2"/>
      <c r="I458" s="2"/>
      <c r="J458" s="2"/>
      <c r="K458" s="2"/>
      <c r="L458" s="9">
        <v>-60.96</v>
      </c>
      <c r="M458" s="37"/>
      <c r="N458" s="39"/>
    </row>
    <row r="459" spans="1:14" x14ac:dyDescent="0.25">
      <c r="A459" s="35" t="s">
        <v>949</v>
      </c>
      <c r="B459" s="27" t="s">
        <v>950</v>
      </c>
      <c r="C459" s="2"/>
      <c r="D459" s="1">
        <v>-3082.68</v>
      </c>
      <c r="E459" s="1">
        <v>-166.74</v>
      </c>
      <c r="F459" s="2">
        <v>3249.42</v>
      </c>
      <c r="G459" s="8" t="s">
        <v>69</v>
      </c>
      <c r="H459" s="2"/>
      <c r="I459" s="2"/>
      <c r="J459" s="2"/>
      <c r="K459" s="2"/>
      <c r="L459" s="9">
        <v>-166.74</v>
      </c>
      <c r="M459" s="37"/>
      <c r="N459" s="39"/>
    </row>
    <row r="460" spans="1:14" x14ac:dyDescent="0.25">
      <c r="A460" s="35" t="s">
        <v>951</v>
      </c>
      <c r="B460" s="27" t="s">
        <v>952</v>
      </c>
      <c r="C460" s="2">
        <v>-165000</v>
      </c>
      <c r="D460" s="1">
        <v>-8415.7800000000007</v>
      </c>
      <c r="E460" s="1">
        <v>-2074.83</v>
      </c>
      <c r="F460" s="2">
        <v>-154509.39000000001</v>
      </c>
      <c r="G460" s="8">
        <v>93.642054545454599</v>
      </c>
      <c r="H460" s="2"/>
      <c r="I460" s="2"/>
      <c r="J460" s="2"/>
      <c r="K460" s="2"/>
      <c r="L460" s="9">
        <v>-2074.83</v>
      </c>
      <c r="M460" s="37"/>
      <c r="N460" s="39"/>
    </row>
    <row r="461" spans="1:14" x14ac:dyDescent="0.25">
      <c r="A461" s="35" t="s">
        <v>953</v>
      </c>
      <c r="B461" s="27" t="s">
        <v>954</v>
      </c>
      <c r="C461" s="2"/>
      <c r="D461" s="1">
        <v>-3124.26</v>
      </c>
      <c r="E461" s="1">
        <v>-158.80000000000001</v>
      </c>
      <c r="F461" s="2">
        <v>64746.94</v>
      </c>
      <c r="G461" s="8" t="s">
        <v>69</v>
      </c>
      <c r="H461" s="2"/>
      <c r="I461" s="2"/>
      <c r="J461" s="2"/>
      <c r="K461" s="2"/>
      <c r="L461" s="9">
        <v>-158.80000000000001</v>
      </c>
      <c r="M461" s="37"/>
      <c r="N461" s="39"/>
    </row>
    <row r="462" spans="1:14" x14ac:dyDescent="0.25">
      <c r="A462" s="35" t="s">
        <v>955</v>
      </c>
      <c r="B462" s="27" t="s">
        <v>956</v>
      </c>
      <c r="C462" s="2"/>
      <c r="D462" s="1">
        <v>-2508.84</v>
      </c>
      <c r="E462" s="1">
        <v>-127.04</v>
      </c>
      <c r="F462" s="2">
        <v>2635.88</v>
      </c>
      <c r="G462" s="8" t="s">
        <v>69</v>
      </c>
      <c r="H462" s="2"/>
      <c r="I462" s="2"/>
      <c r="J462" s="2"/>
      <c r="K462" s="2"/>
      <c r="L462" s="9">
        <v>-127.04</v>
      </c>
      <c r="M462" s="37"/>
      <c r="N462" s="39"/>
    </row>
    <row r="463" spans="1:14" x14ac:dyDescent="0.25">
      <c r="A463" s="35" t="s">
        <v>957</v>
      </c>
      <c r="B463" s="27" t="s">
        <v>958</v>
      </c>
      <c r="C463" s="2"/>
      <c r="D463" s="1"/>
      <c r="E463" s="1">
        <v>-5060</v>
      </c>
      <c r="F463" s="2">
        <v>5060</v>
      </c>
      <c r="G463" s="8" t="s">
        <v>69</v>
      </c>
      <c r="H463" s="2"/>
      <c r="I463" s="2"/>
      <c r="J463" s="2"/>
      <c r="K463" s="2"/>
      <c r="L463" s="9">
        <v>-5060</v>
      </c>
      <c r="M463" s="37"/>
      <c r="N463" s="39"/>
    </row>
    <row r="464" spans="1:14" x14ac:dyDescent="0.25">
      <c r="A464" s="35" t="s">
        <v>959</v>
      </c>
      <c r="B464" s="27" t="s">
        <v>960</v>
      </c>
      <c r="C464" s="2"/>
      <c r="D464" s="1">
        <v>-110</v>
      </c>
      <c r="E464" s="1">
        <v>-5481.21</v>
      </c>
      <c r="F464" s="2">
        <v>5591.21</v>
      </c>
      <c r="G464" s="8" t="s">
        <v>69</v>
      </c>
      <c r="H464" s="2"/>
      <c r="I464" s="2"/>
      <c r="J464" s="2"/>
      <c r="K464" s="2"/>
      <c r="L464" s="9">
        <v>-5481.21</v>
      </c>
      <c r="M464" s="37"/>
      <c r="N464" s="39"/>
    </row>
    <row r="465" spans="1:14" x14ac:dyDescent="0.25">
      <c r="A465" s="35" t="s">
        <v>961</v>
      </c>
      <c r="B465" s="27" t="s">
        <v>962</v>
      </c>
      <c r="C465" s="2"/>
      <c r="D465" s="1">
        <v>-131</v>
      </c>
      <c r="E465" s="1">
        <v>-111684.49</v>
      </c>
      <c r="F465" s="2">
        <v>111839.12</v>
      </c>
      <c r="G465" s="8" t="s">
        <v>69</v>
      </c>
      <c r="H465" s="2"/>
      <c r="I465" s="2"/>
      <c r="J465" s="2"/>
      <c r="K465" s="2"/>
      <c r="L465" s="9">
        <v>-111684.49</v>
      </c>
      <c r="M465" s="37"/>
      <c r="N465" s="39"/>
    </row>
    <row r="466" spans="1:14" x14ac:dyDescent="0.25">
      <c r="A466" s="35" t="s">
        <v>963</v>
      </c>
      <c r="B466" s="27" t="s">
        <v>964</v>
      </c>
      <c r="C466" s="2"/>
      <c r="D466" s="1"/>
      <c r="E466" s="1">
        <v>-63906.37</v>
      </c>
      <c r="F466" s="2">
        <v>107357.25</v>
      </c>
      <c r="G466" s="8" t="s">
        <v>69</v>
      </c>
      <c r="H466" s="2"/>
      <c r="I466" s="2"/>
      <c r="J466" s="2"/>
      <c r="K466" s="2"/>
      <c r="L466" s="9">
        <v>-63906.37</v>
      </c>
      <c r="M466" s="37"/>
      <c r="N466" s="39"/>
    </row>
    <row r="467" spans="1:14" x14ac:dyDescent="0.25">
      <c r="A467" s="35" t="s">
        <v>965</v>
      </c>
      <c r="B467" s="27" t="s">
        <v>966</v>
      </c>
      <c r="C467" s="2"/>
      <c r="D467" s="1"/>
      <c r="E467" s="1">
        <v>0</v>
      </c>
      <c r="F467" s="2">
        <v>0</v>
      </c>
      <c r="G467" s="8" t="s">
        <v>69</v>
      </c>
      <c r="H467" s="2"/>
      <c r="I467" s="2"/>
      <c r="J467" s="2"/>
      <c r="K467" s="2"/>
      <c r="L467" s="9">
        <v>0</v>
      </c>
      <c r="M467" s="37"/>
      <c r="N467" s="39"/>
    </row>
    <row r="468" spans="1:14" x14ac:dyDescent="0.25">
      <c r="A468" s="35" t="s">
        <v>967</v>
      </c>
      <c r="B468" s="27" t="s">
        <v>968</v>
      </c>
      <c r="C468" s="2"/>
      <c r="D468" s="1">
        <v>-18797.900000000001</v>
      </c>
      <c r="E468" s="1">
        <v>-412.5</v>
      </c>
      <c r="F468" s="2">
        <v>19210.400000000001</v>
      </c>
      <c r="G468" s="8" t="s">
        <v>69</v>
      </c>
      <c r="H468" s="2"/>
      <c r="I468" s="2"/>
      <c r="J468" s="2"/>
      <c r="K468" s="2"/>
      <c r="L468" s="9">
        <v>-412.5</v>
      </c>
      <c r="M468" s="37"/>
      <c r="N468" s="39"/>
    </row>
    <row r="469" spans="1:14" x14ac:dyDescent="0.25">
      <c r="A469" s="35" t="s">
        <v>969</v>
      </c>
      <c r="B469" s="27" t="s">
        <v>970</v>
      </c>
      <c r="C469" s="2"/>
      <c r="D469" s="1">
        <v>-168</v>
      </c>
      <c r="E469" s="1">
        <v>-12085</v>
      </c>
      <c r="F469" s="2">
        <v>12253</v>
      </c>
      <c r="G469" s="8" t="s">
        <v>69</v>
      </c>
      <c r="H469" s="2"/>
      <c r="I469" s="2"/>
      <c r="J469" s="2"/>
      <c r="K469" s="2"/>
      <c r="L469" s="9">
        <v>-12085</v>
      </c>
      <c r="M469" s="37"/>
      <c r="N469" s="39"/>
    </row>
    <row r="470" spans="1:14" x14ac:dyDescent="0.25">
      <c r="A470" s="35" t="s">
        <v>971</v>
      </c>
      <c r="B470" s="27" t="s">
        <v>972</v>
      </c>
      <c r="C470" s="2">
        <v>-500000</v>
      </c>
      <c r="D470" s="1">
        <v>-467.7</v>
      </c>
      <c r="E470" s="1">
        <v>-7487.95</v>
      </c>
      <c r="F470" s="2">
        <v>-492044.35</v>
      </c>
      <c r="G470" s="8">
        <v>98.408869999999993</v>
      </c>
      <c r="H470" s="2"/>
      <c r="I470" s="2"/>
      <c r="J470" s="2"/>
      <c r="K470" s="2"/>
      <c r="L470" s="9">
        <v>-7487.95</v>
      </c>
      <c r="M470" s="37"/>
      <c r="N470" s="39"/>
    </row>
    <row r="471" spans="1:14" x14ac:dyDescent="0.25">
      <c r="A471" s="35" t="s">
        <v>973</v>
      </c>
      <c r="B471" s="27" t="s">
        <v>974</v>
      </c>
      <c r="C471" s="2"/>
      <c r="D471" s="1">
        <v>-5860.53</v>
      </c>
      <c r="E471" s="1">
        <v>-7916.46</v>
      </c>
      <c r="F471" s="2">
        <v>13776.99</v>
      </c>
      <c r="G471" s="8" t="s">
        <v>69</v>
      </c>
      <c r="H471" s="2"/>
      <c r="I471" s="2"/>
      <c r="J471" s="2"/>
      <c r="K471" s="2"/>
      <c r="L471" s="9">
        <v>-7916.46</v>
      </c>
      <c r="M471" s="37"/>
      <c r="N471" s="39"/>
    </row>
    <row r="472" spans="1:14" x14ac:dyDescent="0.25">
      <c r="A472" s="35" t="s">
        <v>975</v>
      </c>
      <c r="B472" s="27" t="s">
        <v>976</v>
      </c>
      <c r="C472" s="2"/>
      <c r="D472" s="1">
        <v>-1352.5</v>
      </c>
      <c r="E472" s="1">
        <v>-65434.47</v>
      </c>
      <c r="F472" s="2">
        <v>66786.97</v>
      </c>
      <c r="G472" s="8" t="s">
        <v>69</v>
      </c>
      <c r="H472" s="2"/>
      <c r="I472" s="2"/>
      <c r="J472" s="2"/>
      <c r="K472" s="2"/>
      <c r="L472" s="9">
        <v>-65434.47</v>
      </c>
      <c r="M472" s="37"/>
      <c r="N472" s="39"/>
    </row>
    <row r="473" spans="1:14" x14ac:dyDescent="0.25">
      <c r="A473" s="35" t="s">
        <v>977</v>
      </c>
      <c r="B473" s="27" t="s">
        <v>978</v>
      </c>
      <c r="C473" s="2">
        <v>-2200000</v>
      </c>
      <c r="D473" s="1">
        <v>-21822.82</v>
      </c>
      <c r="E473" s="1">
        <v>-150872.4</v>
      </c>
      <c r="F473" s="2">
        <v>-2023104.78</v>
      </c>
      <c r="G473" s="8">
        <v>91.959308181818201</v>
      </c>
      <c r="H473" s="2"/>
      <c r="I473" s="2"/>
      <c r="J473" s="2"/>
      <c r="K473" s="2"/>
      <c r="L473" s="9">
        <v>-150872.4</v>
      </c>
      <c r="M473" s="37"/>
      <c r="N473" s="39"/>
    </row>
    <row r="474" spans="1:14" x14ac:dyDescent="0.25">
      <c r="A474" s="35" t="s">
        <v>979</v>
      </c>
      <c r="B474" s="27" t="s">
        <v>980</v>
      </c>
      <c r="C474" s="2"/>
      <c r="D474" s="1">
        <v>-5533</v>
      </c>
      <c r="E474" s="1">
        <v>-148.68</v>
      </c>
      <c r="F474" s="2">
        <v>5681.68</v>
      </c>
      <c r="G474" s="8" t="s">
        <v>69</v>
      </c>
      <c r="H474" s="2"/>
      <c r="I474" s="2"/>
      <c r="J474" s="2"/>
      <c r="K474" s="2"/>
      <c r="L474" s="9">
        <v>-148.68</v>
      </c>
      <c r="M474" s="37"/>
      <c r="N474" s="39"/>
    </row>
    <row r="475" spans="1:14" x14ac:dyDescent="0.25">
      <c r="A475" s="35" t="s">
        <v>981</v>
      </c>
      <c r="B475" s="27" t="s">
        <v>982</v>
      </c>
      <c r="C475" s="2"/>
      <c r="D475" s="1"/>
      <c r="E475" s="1"/>
      <c r="F475" s="2"/>
      <c r="G475" s="8"/>
      <c r="H475" s="2">
        <v>-500000</v>
      </c>
      <c r="I475" s="2"/>
      <c r="J475" s="2"/>
      <c r="K475" s="2">
        <v>-500000</v>
      </c>
      <c r="L475" s="9">
        <v>500000</v>
      </c>
      <c r="M475" s="37"/>
      <c r="N475" s="39"/>
    </row>
    <row r="476" spans="1:14" x14ac:dyDescent="0.25">
      <c r="A476" s="5" t="s">
        <v>983</v>
      </c>
      <c r="B476" s="6" t="s">
        <v>0</v>
      </c>
      <c r="C476" s="13">
        <v>-81183107</v>
      </c>
      <c r="D476" s="22">
        <v>-27004984.73</v>
      </c>
      <c r="E476" s="22">
        <v>0</v>
      </c>
      <c r="F476" s="13">
        <v>-53454479.770000003</v>
      </c>
      <c r="G476" s="23">
        <v>65.844338490272406</v>
      </c>
      <c r="H476" s="13">
        <v>0</v>
      </c>
      <c r="I476" s="13">
        <v>0</v>
      </c>
      <c r="J476" s="13"/>
      <c r="K476" s="13">
        <v>0</v>
      </c>
      <c r="L476" s="15">
        <v>0</v>
      </c>
      <c r="M476" s="37">
        <f ca="1">SUM(L474:M476)</f>
        <v>0</v>
      </c>
      <c r="N476" s="39"/>
    </row>
    <row r="477" spans="1:14" x14ac:dyDescent="0.25">
      <c r="M477" s="37">
        <f>SUM(M4:M475)</f>
        <v>12175705.1</v>
      </c>
      <c r="N477" s="40"/>
    </row>
  </sheetData>
  <autoFilter ref="A3:O477" xr:uid="{00000000-0009-0000-0000-000001000000}"/>
  <pageMargins left="0.7" right="0.7" top="0.75" bottom="0.75" header="0.3" footer="0.3"/>
  <pageSetup paperSize="9" orientation="portrait" r:id="rId1"/>
  <customProperties>
    <customPr name="_pios_id" r:id="rId2"/>
    <customPr name="CofWorksheetType" r:id="rId3"/>
    <customPr name="EpmWorksheetKeyString_GUID" r:id="rId4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Application xmlns="http://www.sap.com/cof/excel/application">
  <Version>2</Version>
  <Revision>2.8.400.94350</Revision>
</Applicatio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B93D919328CD44872CB878BAF84122" ma:contentTypeVersion="2" ma:contentTypeDescription="Create a new document." ma:contentTypeScope="" ma:versionID="2a1a5dc271099b669862a2e32939b1b0">
  <xsd:schema xmlns:xsd="http://www.w3.org/2001/XMLSchema" xmlns:xs="http://www.w3.org/2001/XMLSchema" xmlns:p="http://schemas.microsoft.com/office/2006/metadata/properties" xmlns:ns2="ce7f6df2-72ca-4b75-bff0-dea946a7fb68" targetNamespace="http://schemas.microsoft.com/office/2006/metadata/properties" ma:root="true" ma:fieldsID="e71cf2348a314cd22313b774590a4fb9" ns2:_="">
    <xsd:import namespace="ce7f6df2-72ca-4b75-bff0-dea946a7fb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f6df2-72ca-4b75-bff0-dea946a7f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80AE09-CE8B-42F9-9D7F-3A9E1FCAD9DF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D5D33268-34B2-4FDC-B297-7EE9EB373CB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ce7f6df2-72ca-4b75-bff0-dea946a7fb6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079E26F-72CA-4AEF-B32D-319227CDB83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E2897F-777D-48C1-9DE4-237AADC21D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7f6df2-72ca-4b75-bff0-dea946a7f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Sheet1</vt:lpstr>
      <vt:lpstr>SAPCrosstab1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Päivi Laine</dc:creator>
  <cp:keywords/>
  <dc:description/>
  <cp:lastModifiedBy>Lundgren Marika</cp:lastModifiedBy>
  <cp:revision/>
  <dcterms:created xsi:type="dcterms:W3CDTF">2021-04-27T07:49:54Z</dcterms:created>
  <dcterms:modified xsi:type="dcterms:W3CDTF">2022-02-22T09:35:13Z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0x010100AAB93D919328CD44872CB878BAF84122</vt:lpwstr>
  </property>
</Properties>
</file>