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C:\Users\awahlstr\Desktop\"/>
    </mc:Choice>
  </mc:AlternateContent>
  <xr:revisionPtr revIDLastSave="0" documentId="8_{05FDCB21-268C-4065-8255-49C2D0005CC6}" xr6:coauthVersionLast="45" xr6:coauthVersionMax="45" xr10:uidLastSave="{00000000-0000-0000-0000-000000000000}"/>
  <bookViews>
    <workbookView xWindow="2520" yWindow="405" windowWidth="15735" windowHeight="10365" xr2:uid="{00000000-000D-0000-FFFF-FFFF00000000}"/>
  </bookViews>
  <sheets>
    <sheet name="Taul1" sheetId="1" r:id="rId1"/>
  </sheets>
  <definedNames>
    <definedName name="_xlnm.Print_Area" localSheetId="0">Taul1!$A:$F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44" i="1" l="1"/>
  <c r="J45" i="1"/>
  <c r="J43" i="1"/>
  <c r="I27" i="1"/>
  <c r="I23" i="1"/>
  <c r="I16" i="1"/>
  <c r="I14" i="1"/>
  <c r="I11" i="1"/>
  <c r="I34" i="1"/>
  <c r="J37" i="1" l="1"/>
  <c r="J36" i="1"/>
  <c r="J35" i="1"/>
  <c r="J38" i="1"/>
  <c r="J29" i="1" l="1"/>
  <c r="J28" i="1" l="1"/>
  <c r="J30" i="1" l="1"/>
  <c r="J31" i="1"/>
  <c r="J32" i="1"/>
  <c r="J33" i="1"/>
  <c r="J34" i="1"/>
  <c r="J39" i="1"/>
  <c r="J16" i="1"/>
  <c r="J17" i="1"/>
  <c r="J18" i="1"/>
  <c r="J19" i="1"/>
  <c r="J15" i="1"/>
  <c r="J14" i="1"/>
  <c r="J13" i="1"/>
  <c r="J11" i="1" l="1"/>
  <c r="J20" i="1"/>
  <c r="J10" i="1"/>
  <c r="J12" i="1" l="1"/>
  <c r="J21" i="1"/>
  <c r="J22" i="1"/>
  <c r="J23" i="1"/>
  <c r="J24" i="1"/>
  <c r="J25" i="1"/>
  <c r="J26" i="1"/>
  <c r="J27" i="1"/>
  <c r="J9" i="1"/>
  <c r="J40" i="1" l="1"/>
</calcChain>
</file>

<file path=xl/sharedStrings.xml><?xml version="1.0" encoding="utf-8"?>
<sst xmlns="http://schemas.openxmlformats.org/spreadsheetml/2006/main" count="215" uniqueCount="172">
  <si>
    <t>Määrä</t>
  </si>
  <si>
    <t>Laitteen merkki ja malli</t>
  </si>
  <si>
    <t>Laskutus</t>
  </si>
  <si>
    <t>á hinta 
(alv. 0%)</t>
  </si>
  <si>
    <t>Hankinta voidaan laskuttaa, kun se on hyväksytysti suoritettu.</t>
  </si>
  <si>
    <t>Tuote</t>
  </si>
  <si>
    <t>Tarjoaja täyttää sarakkeet E-G</t>
  </si>
  <si>
    <t>Laitevaatimukset</t>
  </si>
  <si>
    <t>Linkki tuotetietoihin tai ladattava erillinen tuote-esite tarvittaessa</t>
  </si>
  <si>
    <t>Vertailuhinta</t>
  </si>
  <si>
    <t>Tarjouksen voimassaolo</t>
  </si>
  <si>
    <t>Tarjouksen määräaika ja lähettäminen</t>
  </si>
  <si>
    <t>Turun kaupunki</t>
  </si>
  <si>
    <t>Tarjouksen tulee olla voimassa 01.04.2021 asti.</t>
  </si>
  <si>
    <t>Tila</t>
  </si>
  <si>
    <t>Rivi</t>
  </si>
  <si>
    <t>LIVING LAB</t>
  </si>
  <si>
    <r>
      <t xml:space="preserve">Tietokone (Ultra SFF/NUC) </t>
    </r>
    <r>
      <rPr>
        <b/>
        <sz val="14"/>
        <rFont val="Calibri"/>
        <family val="2"/>
        <scheme val="minor"/>
      </rPr>
      <t>asennettuna</t>
    </r>
  </si>
  <si>
    <t xml:space="preserve">esim. NUC7i5DNKPC tai FUJITSU ESP Q558
- Vähintään Intel 8gen quad core prosessori
- Vähintään 8 Gb DDR4
- Vähintään 200Gb SSD
- Windows 10 käyttöjärjestelmä
- 3 vuoden takuu
- Sis. virtalähteen
</t>
  </si>
  <si>
    <t>A1</t>
  </si>
  <si>
    <t>A2</t>
  </si>
  <si>
    <t>A3</t>
  </si>
  <si>
    <t>A4</t>
  </si>
  <si>
    <t>B1</t>
  </si>
  <si>
    <t>PIENELIÖT</t>
  </si>
  <si>
    <t>ELO 3243L tai Samsung QM32R-T tai vastaava museokäyttöön soveltuva</t>
  </si>
  <si>
    <t>B2</t>
  </si>
  <si>
    <t>C1</t>
  </si>
  <si>
    <t>C2</t>
  </si>
  <si>
    <t>ROSKAKALA-
PELI</t>
  </si>
  <si>
    <t>D1</t>
  </si>
  <si>
    <t>LINNUT</t>
  </si>
  <si>
    <t>D2</t>
  </si>
  <si>
    <t>E1</t>
  </si>
  <si>
    <t>E2</t>
  </si>
  <si>
    <t>AIS-DATA</t>
  </si>
  <si>
    <t>Puitejärjestelyn sisäinen tarjouspyyntö. Sopimusehdot ml. takuut varsinaisen sopimuksen mukaisesti.</t>
  </si>
  <si>
    <t>Vertailuhinta on rivien yhteenlaskettu hinta. Toimittaja voi halutessaan täyttää myös vain kokonaishinnan sarakkeen. Huom! Että hintojen tulee sisältää laitteet asennettuna.</t>
  </si>
  <si>
    <t>SAARISTON
TARINAT</t>
  </si>
  <si>
    <t>D3</t>
  </si>
  <si>
    <r>
      <t xml:space="preserve">Esitysnäyttö 43", </t>
    </r>
    <r>
      <rPr>
        <b/>
        <sz val="14"/>
        <rFont val="Calibri"/>
        <family val="2"/>
        <scheme val="minor"/>
      </rPr>
      <t>asennettuna</t>
    </r>
    <r>
      <rPr>
        <sz val="14"/>
        <rFont val="Calibri"/>
        <family val="2"/>
        <scheme val="minor"/>
      </rPr>
      <t xml:space="preserve"> kiinteällä seinätelineellä, väh.
16/7 käyttöön
</t>
    </r>
  </si>
  <si>
    <t>Samsung QM43R tai vastaava museokäyttöön soveltuva</t>
  </si>
  <si>
    <t>Samsung QM55R tai vastaava museokäyttöön soveltuva</t>
  </si>
  <si>
    <t>SPLASH-
GAME</t>
  </si>
  <si>
    <t>F1</t>
  </si>
  <si>
    <t>F2</t>
  </si>
  <si>
    <t>G1</t>
  </si>
  <si>
    <t>G2</t>
  </si>
  <si>
    <t>H1</t>
  </si>
  <si>
    <t>H2</t>
  </si>
  <si>
    <t>I1</t>
  </si>
  <si>
    <t>ASENNUS-
TARVIKKEET</t>
  </si>
  <si>
    <t>Jatkojohto, sähkö</t>
  </si>
  <si>
    <t>Jatkojohto, USB-A</t>
  </si>
  <si>
    <t>USB-A jatkojohto, 5m
esim. Deltaco USB2-EX5M</t>
  </si>
  <si>
    <t>HDMI -kaapeli 5m</t>
  </si>
  <si>
    <t>Kramer C-HM/HM/PRO-15</t>
  </si>
  <si>
    <t>HDMI -kaapeli 2m</t>
  </si>
  <si>
    <t>Kramer C-HM/HM/PRO-6</t>
  </si>
  <si>
    <t>USB -kaapeli</t>
  </si>
  <si>
    <t>USB kaapeli kosketusnäytön ja tietokoneen väliin (kaapelityyppi määräytyy näytön mukaan)</t>
  </si>
  <si>
    <t>Yamaha SR-B20A</t>
  </si>
  <si>
    <t>Linkki tuotetietoihin tai ladattava 
erillinen tuote-esite tarvittaessa</t>
  </si>
  <si>
    <t>Kokonaishinta (alv. 0%)
(E x H = I)</t>
  </si>
  <si>
    <t>Näppäimistö, hiiri + usb
hub laitekokonaisuuksien
huoltamiseen (skandinaavinen)</t>
  </si>
  <si>
    <r>
      <t xml:space="preserve">Langaton näppäimistö tasohiirellä </t>
    </r>
    <r>
      <rPr>
        <b/>
        <sz val="14"/>
        <rFont val="Calibri"/>
        <family val="2"/>
        <scheme val="minor"/>
      </rPr>
      <t xml:space="preserve">+ usb häntä </t>
    </r>
    <r>
      <rPr>
        <sz val="14"/>
        <rFont val="Calibri"/>
        <family val="2"/>
        <scheme val="minor"/>
      </rPr>
      <t>(skandinaavinen)</t>
    </r>
  </si>
  <si>
    <r>
      <t xml:space="preserve">Logitech Wireless Touch Keyboard K400 Plus </t>
    </r>
    <r>
      <rPr>
        <b/>
        <sz val="14"/>
        <color rgb="FF202427"/>
        <rFont val="Calibri"/>
        <family val="2"/>
        <scheme val="minor"/>
      </rPr>
      <t>tai vastaava
+
esim. StarTech.com 6in USB 2.0 Extension Adapter Cable A to A</t>
    </r>
  </si>
  <si>
    <t>SÄÄKSI-KAMERA??</t>
  </si>
  <si>
    <r>
      <t xml:space="preserve">Soundbar, </t>
    </r>
    <r>
      <rPr>
        <b/>
        <sz val="14"/>
        <rFont val="Calibri"/>
        <family val="2"/>
        <scheme val="minor"/>
      </rPr>
      <t>asennettuna tiiliseinälle/näytön telineeseen</t>
    </r>
  </si>
  <si>
    <r>
      <t xml:space="preserve">Esitysnäyttö 55", </t>
    </r>
    <r>
      <rPr>
        <b/>
        <sz val="14"/>
        <rFont val="Calibri"/>
        <family val="2"/>
        <scheme val="minor"/>
      </rPr>
      <t>asennettuna tiiliseinään</t>
    </r>
    <r>
      <rPr>
        <sz val="14"/>
        <rFont val="Calibri"/>
        <family val="2"/>
        <scheme val="minor"/>
      </rPr>
      <t xml:space="preserve"> kiinteällä seinätelineellä, väh.
16/7 käyttöön
</t>
    </r>
  </si>
  <si>
    <r>
      <t xml:space="preserve">Esitysnäyttö 32", </t>
    </r>
    <r>
      <rPr>
        <b/>
        <sz val="14"/>
        <rFont val="Calibri"/>
        <family val="2"/>
        <scheme val="minor"/>
      </rPr>
      <t>asennettuna vaneriseinään</t>
    </r>
    <r>
      <rPr>
        <sz val="14"/>
        <rFont val="Calibri"/>
        <family val="2"/>
        <scheme val="minor"/>
      </rPr>
      <t xml:space="preserve"> kiinteällä seinätelineellä, väh.
16/7 käyttöön
</t>
    </r>
  </si>
  <si>
    <r>
      <t xml:space="preserve">Esitysnäyttö 43", </t>
    </r>
    <r>
      <rPr>
        <b/>
        <sz val="14"/>
        <rFont val="Calibri"/>
        <family val="2"/>
        <scheme val="minor"/>
      </rPr>
      <t>asennettuna vaneriseinään</t>
    </r>
    <r>
      <rPr>
        <sz val="14"/>
        <rFont val="Calibri"/>
        <family val="2"/>
        <scheme val="minor"/>
      </rPr>
      <t xml:space="preserve"> kiinteällä seinätelineellä, väh.
16/7 käyttöön
</t>
    </r>
  </si>
  <si>
    <t xml:space="preserve">Panphonics active 60x60  </t>
  </si>
  <si>
    <r>
      <t xml:space="preserve">HUOM!!! Tilaa A (Living lab) lukuunottamatta esitysnäyttöjen ja kosketusesitysnäyttöjen tulee olla kaikissa kokoluokissa </t>
    </r>
    <r>
      <rPr>
        <b/>
        <u/>
        <sz val="14"/>
        <color rgb="FFFF0000"/>
        <rFont val="Calibri"/>
        <family val="2"/>
        <scheme val="minor"/>
      </rPr>
      <t xml:space="preserve">yhden valmistajan tuoteperheestä. </t>
    </r>
    <r>
      <rPr>
        <b/>
        <sz val="14"/>
        <color rgb="FFFF0000"/>
        <rFont val="Calibri"/>
        <family val="2"/>
        <scheme val="minor"/>
      </rPr>
      <t xml:space="preserve"> Kosketusnäytöt ja esitysnäytöt voivat kuitenkin olla eri valmistajalta. Laitteiden väri musta.</t>
    </r>
  </si>
  <si>
    <r>
      <t xml:space="preserve">Kosketusesitysnäyttö 32", </t>
    </r>
    <r>
      <rPr>
        <b/>
        <sz val="14"/>
        <rFont val="Calibri"/>
        <family val="2"/>
        <scheme val="minor"/>
      </rPr>
      <t>asennettuna</t>
    </r>
    <r>
      <rPr>
        <sz val="14"/>
        <rFont val="Calibri"/>
        <family val="2"/>
        <scheme val="minor"/>
      </rPr>
      <t xml:space="preserve"> </t>
    </r>
    <r>
      <rPr>
        <b/>
        <sz val="14"/>
        <rFont val="Calibri"/>
        <family val="2"/>
        <scheme val="minor"/>
      </rPr>
      <t xml:space="preserve">näyttökalusteeseen </t>
    </r>
    <r>
      <rPr>
        <sz val="14"/>
        <rFont val="Calibri"/>
        <family val="2"/>
        <scheme val="minor"/>
      </rPr>
      <t xml:space="preserve">(kts. Liite 1), väh.
16/7 käyttöön
</t>
    </r>
  </si>
  <si>
    <r>
      <t xml:space="preserve">Kosketusesitysnäyttö 32", </t>
    </r>
    <r>
      <rPr>
        <b/>
        <sz val="14"/>
        <rFont val="Calibri"/>
        <family val="2"/>
        <scheme val="minor"/>
      </rPr>
      <t>asennettuna näyttökalusteeseen</t>
    </r>
    <r>
      <rPr>
        <sz val="14"/>
        <rFont val="Calibri"/>
        <family val="2"/>
        <scheme val="minor"/>
      </rPr>
      <t xml:space="preserve"> (kts. Liite 1), väh. 16/7 käyttöön
</t>
    </r>
  </si>
  <si>
    <t>Toimitus mahdollisimman pian, koska menee toiselle palveluntarjoajalle</t>
  </si>
  <si>
    <t>Archipelago Access -hanke, AV-laitteet 40 000+ näyttelyyn</t>
  </si>
  <si>
    <t>Toimitus viimeistään</t>
  </si>
  <si>
    <r>
      <t>Tarjous tulee toimittaa viimeistään</t>
    </r>
    <r>
      <rPr>
        <sz val="12"/>
        <color rgb="FFFF0000"/>
        <rFont val="Calibri"/>
        <family val="2"/>
        <scheme val="minor"/>
      </rPr>
      <t xml:space="preserve"> 09.03.2021 klo 11.00 </t>
    </r>
    <r>
      <rPr>
        <sz val="12"/>
        <color theme="1"/>
        <rFont val="Calibri"/>
        <family val="2"/>
        <scheme val="minor"/>
      </rPr>
      <t>mennessä, osoitteella tuomas.auremaa@turku.fi</t>
    </r>
  </si>
  <si>
    <t>O2</t>
  </si>
  <si>
    <t>Optio tilaan
"ääniteos"</t>
  </si>
  <si>
    <t>RGB kaiuttimet 
vahvistinmoduulilla,
vain laitteet, asennus sov. Erikseen</t>
  </si>
  <si>
    <t>Tornado-KTL2C KAR-KTL2C + KA1-T2H</t>
  </si>
  <si>
    <t>O3</t>
  </si>
  <si>
    <t>Mediatoistin,
vain laitteet, asennus sov. Erikseen</t>
  </si>
  <si>
    <t>DMX muunnin,
vain laitteet, asennus sov. Erikseen</t>
  </si>
  <si>
    <t>DMX converter for Tornado LEDs</t>
  </si>
  <si>
    <t>O1</t>
  </si>
  <si>
    <t>J1</t>
  </si>
  <si>
    <t>J2</t>
  </si>
  <si>
    <t>J3</t>
  </si>
  <si>
    <t>J4</t>
  </si>
  <si>
    <t>J5</t>
  </si>
  <si>
    <t>J6</t>
  </si>
  <si>
    <t>VR AURELIA</t>
  </si>
  <si>
    <t>VR-lasit</t>
  </si>
  <si>
    <r>
      <t xml:space="preserve">Kosketusesitysnäyttö 65" 4K, </t>
    </r>
    <r>
      <rPr>
        <b/>
        <sz val="14"/>
        <rFont val="Calibri"/>
        <family val="2"/>
        <scheme val="minor"/>
      </rPr>
      <t>asennettuna tiiliseinään</t>
    </r>
    <r>
      <rPr>
        <sz val="14"/>
        <rFont val="Calibri"/>
        <family val="2"/>
        <scheme val="minor"/>
      </rPr>
      <t xml:space="preserve"> kiinteällä seinätelineellä
</t>
    </r>
  </si>
  <si>
    <t>Newline Trutouch TT-6519RS + seinäteline</t>
  </si>
  <si>
    <t>Lenovo Essential Wireless Combo  tai vastaava
i-Tec USB 3.0 Metal Passive HUB tai vastaava</t>
  </si>
  <si>
    <t>Samsung QM32R tai vastaava museokäyttöön soveltuva</t>
  </si>
  <si>
    <t>Mac Mini 2020/Apple M1-Chip 8-Core/16GB RAM/256GB SSD</t>
  </si>
  <si>
    <r>
      <t xml:space="preserve">Tietokone, Mac Mini, </t>
    </r>
    <r>
      <rPr>
        <b/>
        <sz val="14"/>
        <rFont val="Calibri"/>
        <family val="2"/>
        <scheme val="minor"/>
      </rPr>
      <t>ilman asennusta</t>
    </r>
  </si>
  <si>
    <r>
      <t xml:space="preserve">Suuntaava Sound shower kaiutin, </t>
    </r>
    <r>
      <rPr>
        <b/>
        <sz val="14"/>
        <rFont val="Calibri"/>
        <family val="2"/>
        <scheme val="minor"/>
      </rPr>
      <t>asennus tuntityönä</t>
    </r>
  </si>
  <si>
    <t>ELO 4343L tai Samsung QM43R-T tai vastaava museokäyttöön soveltuva</t>
  </si>
  <si>
    <r>
      <t xml:space="preserve">Kosketusesitysnäyttö 43", </t>
    </r>
    <r>
      <rPr>
        <b/>
        <sz val="14"/>
        <rFont val="Calibri"/>
        <family val="2"/>
        <scheme val="minor"/>
      </rPr>
      <t>asennettuna tiiliseinään</t>
    </r>
    <r>
      <rPr>
        <sz val="14"/>
        <rFont val="Calibri"/>
        <family val="2"/>
        <scheme val="minor"/>
      </rPr>
      <t xml:space="preserve"> kiinteällä seinätelineellä, väh. 16/7 käyttöön
</t>
    </r>
  </si>
  <si>
    <t>Tietokone, Mac Mini, ilman asennusta</t>
  </si>
  <si>
    <t>Tabletti 10"</t>
  </si>
  <si>
    <t>iPad 8gen 32Gb</t>
  </si>
  <si>
    <t>Oculus Quest 2 Enterprise (kioskitoiminnolla) + 3 kpl vaihto kasvopehmuste</t>
  </si>
  <si>
    <t xml:space="preserve">Jatkojohto, 5m, 3-os, Schuko, musta
esim. </t>
  </si>
  <si>
    <t>J7</t>
  </si>
  <si>
    <t>Verkkokytkin</t>
  </si>
  <si>
    <t>Cisco Small Business SG110D-08 - kytkin</t>
  </si>
  <si>
    <t>CAT6a 1m kaapeli</t>
  </si>
  <si>
    <t>CAT6a 5m kaapeli</t>
  </si>
  <si>
    <t>CAT6a 20m kaapeli</t>
  </si>
  <si>
    <t>Ei muuta vaatimusta</t>
  </si>
  <si>
    <t>Cymatic uTrack24 multitrack player</t>
  </si>
  <si>
    <t>Newline Trutouch TT-6519RS</t>
  </si>
  <si>
    <t>https://www.atea.fi/eshop/product/newline-rs-65in/?prodid=3030835</t>
  </si>
  <si>
    <t>https://www.atea.fi/eshop/product/yamaha-sr-b20a/?prodid=3249100</t>
  </si>
  <si>
    <t>https://securecdn.oculus.com/sr/oculus-business-datasheet
https://www.oculus.com/accessories/vr-cover-facial-interface-foam-replacement-set/</t>
  </si>
  <si>
    <t>https://panphonics.com/products/sound-shower/</t>
  </si>
  <si>
    <t>Panphonics SSHA60x60</t>
  </si>
  <si>
    <t>Oculus for Business (Quest 2)
Oculus VR Cover for Quest 2</t>
  </si>
  <si>
    <t>K-Array Tornado-KTL2C KAR-KTL2C + KA1-T2H</t>
  </si>
  <si>
    <t xml:space="preserve">K-Array K-CTRL 60 W RGB LED controller with DMX, for up to 4 Tornados </t>
  </si>
  <si>
    <t>https://www.atea.fi/eshop/product/logitech-wireless-touch-keyboard-k400-plus/?prodid=1936017
&amp;
https://www.atea.fi/eshop/product/startech-com-6in-usb-2-0-extension-adapter-cable-a-to-a/?prodid=2010733</t>
  </si>
  <si>
    <t>Logitech Wireless Touch Keyboard K400 Plus - Näppäimistö - langaton - 2.4 GHz - Pohjoismaat - musta
StarTech.com 6in USB 2.0 Extension Adapter Cable A to A - M/F - USB extension cable - USB (M) to USB (F) - USB 2.0 - 5.9 in - black - USBEXTAA6IN - USB-jatkojohto - USB (uros) to USB (naaras) - USB 2.0 - 15 cm - musta malleihin P/N: 35FCREADBU3, MSDREADU2OTG, SU2DUPERA11, USB56KEMH2, USBDUP15, USBDUPE115, USBDUPE17</t>
  </si>
  <si>
    <t xml:space="preserve">https://www.k-array.com/en/product/tornado-ktl2c/
https://www.k-array.com/en/accessory/ka1-t2h/
</t>
  </si>
  <si>
    <t>https://cymaticaudio.com/utrack24-productpage/</t>
  </si>
  <si>
    <t>https://www.k-array.com/en/accessory/k-ctrl/</t>
  </si>
  <si>
    <t>https://www.atea.fi/eshop/product/samsung-qm55r-qmr-series/?prodid=2871473
&amp;
https://www.atea.fi/eshop/product/multibrackets-m-universal-wallmount-large/?prodid=557629</t>
  </si>
  <si>
    <t xml:space="preserve">Samsung QM55R QMR Series - 55" LED-näyttö - 4K 
Multibrackets M Universal Wallmount Large </t>
  </si>
  <si>
    <t>https://www.atea.fi/eshop/product/samsung-qm32r-qmr-series/?prodid=3046447
&amp;
https://www.atea.fi/eshop/product/multibrackets-m-universal-wallmount-small/?prodid=557627</t>
  </si>
  <si>
    <t xml:space="preserve">Samsung QM32R QMR Series - 32" LED-näyttö - Full HD 
Multibrackets M Universal Wallmount Small </t>
  </si>
  <si>
    <t>https://www.atea.fi/eshop/product/elo-4243l-intellitouch-dual-touch/?prodid=1665345
&amp;
https://www.eetgroup.com/fi-fi/vlmw2355-vivolink-wall-mount-medium-slim-up-to-400x400-wid-w125277539</t>
  </si>
  <si>
    <t>Elo 4243L IntelliTouch Dual Touch - LED-näyttö - 42" - avoin kehys - kosketusnäyttö - 1920 x 1080 Full HD (1080p) - 500 cd/m² - 4000:1 - 8 ms - HDMI, VGA - musta
Vivolink 23-55" wall mount</t>
  </si>
  <si>
    <t>https://www.atea.fi/eshop/product/mac-mini-2020-apple-m1/?prodid=3275374</t>
  </si>
  <si>
    <t>Mac Mini 2020/Apple M1-Chip 8-Core/16GB RAM/256GB SSD/8-Core Integrated Graphics/Gigabit Ethernet</t>
  </si>
  <si>
    <t>https://www.atea.fi/eshop/product/elo-3243l-intellitouch-dual-touch/?prodid=2091052</t>
  </si>
  <si>
    <t>Elo 3243L IntelliTouch Dual Touch - LED-näyttö - 32" (31.5" katseltava) - avoin kehys - kosketusnäyttö - 1920 x 1080 Full HD (1080p) @ 60 Hz - 500 cd/m² - 3000:1 - 8 ms - HDMI, DVI-D, VGA - musta</t>
  </si>
  <si>
    <t>https://www.atea.fi/eshop/product/samsung-qm43r-t-qmr/?prodid=3142189
https://www.atea.fi/eshop/product/multibrackets-m-universal-wallmount-fixed-medium/?prodid=1560932</t>
  </si>
  <si>
    <t>Samsung QM43R-T QMR-T Series - 43" 4K
Multibrackets M Universal Wallmount Fixed Medium</t>
  </si>
  <si>
    <t>Samsung QM43R QMR Series - 43" LED-näyttö - 4K
Multibrackets M Universal Wallmount Fixed Medium</t>
  </si>
  <si>
    <t>https://www.atea.fi/eshop/product/samsung-qm43r-qmr-series/?prodid=3135656
https://www.atea.fi/eshop/product/multibrackets-m-universal-wallmount-fixed-medium/?prodid=1560932</t>
  </si>
  <si>
    <t>https://www.atea.fi/eshop/product/apple-10-2-inch-ipad-wi/?prodid=3253030</t>
  </si>
  <si>
    <t>Apple 10.2-inch iPad Wi-Fi - 8. sukupolvi - tabletti - 32 Gt - 10.2" IPS (2160 x 1620) - avaruuden harmaa</t>
  </si>
  <si>
    <t>https://www.atea.fi/eshop/product/deltaco-gt-117d/?prodid=2789511</t>
  </si>
  <si>
    <t>DELTACO GT-117D - Jatkojohto - 3500 watt - tulo: CEE 7/7 - lähtöliittimet: 3 - 5 m - musta</t>
  </si>
  <si>
    <t>https://www.atea.fi/eshop/product/deltaco-usb2-ex5m/?prodid=1776356</t>
  </si>
  <si>
    <t>Deltaco USB2-EX5M - USB-jatkojohto - USB (uros) to USB (naaras) - USB 2.0 - 5 m - active</t>
  </si>
  <si>
    <t>Kramer HDMI kaapeli M/M 5m Flexible</t>
  </si>
  <si>
    <t>https://www.atea.fi/eshop/product/kramer-hdmi-kaapeli-m-m-5m-flexible/?prodid=1374599</t>
  </si>
  <si>
    <t>https://www.atea.fi/eshop/product/usb-2-0-a-b-cable-1-8m/?prodid=46129</t>
  </si>
  <si>
    <t>USB 2.0 A-B Cable 1.8m</t>
  </si>
  <si>
    <t xml:space="preserve">Lenovo Essential Wireless Combo - Näppäimistö- ja hiiri -pakkaus - langaton - 2.4 GHz
i-Tec USB 3.0 Metal Passive HUB - Hub - 4 x SuperSpeed USB 3.0 </t>
  </si>
  <si>
    <t>https://www.atea.fi/eshop/product/lenovo-essential-wireless-combo/?prodid=2238687
https://www.atea.fi/eshop/product/i-tec-usb-3-0-metal-passive-hub/?prodid=2615274</t>
  </si>
  <si>
    <t>https://www.atea.fi/eshop/product/deltaco-tp-61vau/?prodid=2952385</t>
  </si>
  <si>
    <t>DELTACO TP-61VAU - Kytkentäkaapeli - RJ-45 (uros) to RJ-45 (uros) - 1 m - UTP - CAT 6a - valkoinen</t>
  </si>
  <si>
    <t>https://www.atea.fi/eshop/product/deltaco-tp-65vau/?prodid=2953972</t>
  </si>
  <si>
    <t>DELTACO TP-65VAU - kytkentäkaapeli - 5 m - valkoinen</t>
  </si>
  <si>
    <t>https://www.atea.fi/eshop/product/deltaco-kytkentakaapeli/?prodid=2952690</t>
  </si>
  <si>
    <t>DELTACO - Kytkentäkaapeli - RJ-45 (uros) to RJ-45 (uros) - 20 m - UTP - CAT 6a - booted - harmaa</t>
  </si>
  <si>
    <t>https://www.atea.fi/eshop/product/cisco-small-business-sg110d/?prodid=1883204</t>
  </si>
  <si>
    <t>Cisco Small Business SG110D-08 - kytkin - 8 porttia - hallitsematon</t>
  </si>
  <si>
    <t>Kramer C-HM/HM/PRO Series C-HM/HM/PRO-6 - Video- / ääni- / verkkokaapeli - HDMI - 28 AWG - 19-nastainen HDMI (uros) - 19-nastainen HDMI (uros) - 1.8 m - kaksoiseristetty</t>
  </si>
  <si>
    <t>https://www.atea.fi/eshop/product/kramer-c-hm-hm-pro-series-c/?prodid=1374592</t>
  </si>
  <si>
    <t>https://www.atea.fi/eshop/product/fujitsu-esprimo-q558/?prodid=2911940</t>
  </si>
  <si>
    <t>Atea Finland Oy</t>
  </si>
  <si>
    <t>Fujitsu ESPRIMO Q558 - mini PC - Core i5 9400T 1.8 GHz - 8 Gt - SSD 256 GB
sis. 3v onsite takuulaajennuksen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</si>
</sst>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25" x14ac:knownFonts="1">
    <font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202427"/>
      <name val="Calibri"/>
      <family val="2"/>
      <scheme val="minor"/>
    </font>
    <font>
      <sz val="14"/>
      <color rgb="FFFF0000"/>
      <name val="Calibri"/>
      <family val="2"/>
      <scheme val="minor"/>
    </font>
    <font>
      <sz val="12"/>
      <color rgb="FF000000"/>
      <name val="Arial"/>
      <family val="2"/>
    </font>
    <font>
      <sz val="12"/>
      <color rgb="FF202427"/>
      <name val="Arial"/>
      <family val="2"/>
    </font>
    <font>
      <b/>
      <sz val="18"/>
      <name val="Calibri"/>
      <family val="2"/>
      <scheme val="minor"/>
    </font>
    <font>
      <sz val="10"/>
      <color rgb="FF1A1A1A"/>
      <name val="Arial"/>
      <family val="2"/>
    </font>
    <font>
      <sz val="12"/>
      <color rgb="FF1A1A1A"/>
      <name val="Arial"/>
      <family val="2"/>
    </font>
    <font>
      <b/>
      <sz val="12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4"/>
      <color rgb="FF202427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0"/>
      <name val="Calibri"/>
      <family val="2"/>
    </font>
    <font>
      <b/>
      <sz val="14"/>
      <color rgb="FFFF0000"/>
      <name val="Calibri"/>
      <family val="2"/>
      <scheme val="minor"/>
    </font>
    <font>
      <sz val="14"/>
      <name val="Calibri"/>
      <family val="2"/>
    </font>
    <font>
      <b/>
      <u/>
      <sz val="14"/>
      <color rgb="FFFF0000"/>
      <name val="Calibri"/>
      <family val="2"/>
      <scheme val="minor"/>
    </font>
    <font>
      <b/>
      <sz val="20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23" fillId="0" borderId="0" applyNumberFormat="0" applyFill="0" applyBorder="0" applyAlignment="0" applyProtection="0"/>
  </cellStyleXfs>
  <cellXfs count="240">
    <xf numFmtId="0" fontId="0" fillId="0" borderId="0" xfId="0"/>
    <xf numFmtId="0" fontId="1" fillId="0" borderId="1" xfId="0" applyFont="1" applyBorder="1" applyAlignment="1">
      <alignment horizontal="left" vertical="top"/>
    </xf>
    <xf numFmtId="0" fontId="2" fillId="0" borderId="0" xfId="0" applyFont="1"/>
    <xf numFmtId="0" fontId="1" fillId="0" borderId="0" xfId="0" applyFont="1"/>
    <xf numFmtId="0" fontId="2" fillId="0" borderId="0" xfId="0" applyFont="1" applyAlignment="1">
      <alignment horizontal="left" vertical="top"/>
    </xf>
    <xf numFmtId="0" fontId="2" fillId="0" borderId="0" xfId="0" applyFont="1" applyBorder="1"/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" fillId="2" borderId="4" xfId="0" applyFont="1" applyFill="1" applyBorder="1" applyAlignment="1">
      <alignment horizontal="center" vertical="top"/>
    </xf>
    <xf numFmtId="0" fontId="1" fillId="0" borderId="0" xfId="0" applyFont="1" applyBorder="1"/>
    <xf numFmtId="0" fontId="6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0" fillId="0" borderId="0" xfId="0" applyBorder="1"/>
    <xf numFmtId="0" fontId="1" fillId="0" borderId="6" xfId="0" applyFont="1" applyBorder="1"/>
    <xf numFmtId="0" fontId="1" fillId="2" borderId="4" xfId="0" applyFont="1" applyFill="1" applyBorder="1" applyAlignment="1">
      <alignment horizontal="left" vertical="top"/>
    </xf>
    <xf numFmtId="0" fontId="2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left" vertical="center"/>
    </xf>
    <xf numFmtId="0" fontId="11" fillId="2" borderId="4" xfId="0" applyFont="1" applyFill="1" applyBorder="1" applyAlignment="1">
      <alignment horizontal="left" vertical="top" wrapText="1"/>
    </xf>
    <xf numFmtId="0" fontId="11" fillId="2" borderId="4" xfId="0" applyFont="1" applyFill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center"/>
    </xf>
    <xf numFmtId="0" fontId="2" fillId="4" borderId="12" xfId="0" applyFont="1" applyFill="1" applyBorder="1"/>
    <xf numFmtId="0" fontId="1" fillId="2" borderId="4" xfId="0" applyFont="1" applyFill="1" applyBorder="1" applyAlignment="1">
      <alignment horizontal="left" vertical="top" wrapText="1"/>
    </xf>
    <xf numFmtId="0" fontId="1" fillId="2" borderId="20" xfId="0" applyFont="1" applyFill="1" applyBorder="1" applyAlignment="1">
      <alignment horizontal="center" vertical="top" wrapText="1"/>
    </xf>
    <xf numFmtId="0" fontId="10" fillId="0" borderId="0" xfId="0" applyFont="1" applyBorder="1"/>
    <xf numFmtId="0" fontId="1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0" fontId="1" fillId="0" borderId="3" xfId="0" applyFont="1" applyBorder="1"/>
    <xf numFmtId="0" fontId="1" fillId="0" borderId="0" xfId="0" applyFont="1" applyBorder="1" applyAlignment="1">
      <alignment horizontal="center" vertical="top"/>
    </xf>
    <xf numFmtId="0" fontId="2" fillId="5" borderId="15" xfId="0" applyFont="1" applyFill="1" applyBorder="1" applyAlignment="1">
      <alignment horizontal="center" vertical="top"/>
    </xf>
    <xf numFmtId="0" fontId="1" fillId="5" borderId="30" xfId="0" applyFont="1" applyFill="1" applyBorder="1" applyAlignment="1">
      <alignment horizontal="center" vertical="top"/>
    </xf>
    <xf numFmtId="0" fontId="2" fillId="5" borderId="8" xfId="0" applyFont="1" applyFill="1" applyBorder="1" applyAlignment="1">
      <alignment vertical="top" wrapText="1"/>
    </xf>
    <xf numFmtId="1" fontId="2" fillId="5" borderId="8" xfId="0" applyNumberFormat="1" applyFont="1" applyFill="1" applyBorder="1" applyAlignment="1">
      <alignment horizontal="center" vertical="top"/>
    </xf>
    <xf numFmtId="0" fontId="2" fillId="5" borderId="28" xfId="0" applyFont="1" applyFill="1" applyBorder="1" applyAlignment="1">
      <alignment horizontal="center" vertical="top"/>
    </xf>
    <xf numFmtId="0" fontId="1" fillId="5" borderId="1" xfId="0" applyFont="1" applyFill="1" applyBorder="1" applyAlignment="1">
      <alignment horizontal="center" vertical="top"/>
    </xf>
    <xf numFmtId="0" fontId="2" fillId="5" borderId="1" xfId="0" applyFont="1" applyFill="1" applyBorder="1" applyAlignment="1">
      <alignment vertical="top" wrapText="1"/>
    </xf>
    <xf numFmtId="0" fontId="4" fillId="5" borderId="1" xfId="0" applyFont="1" applyFill="1" applyBorder="1" applyAlignment="1">
      <alignment horizontal="left" vertical="top" wrapText="1"/>
    </xf>
    <xf numFmtId="0" fontId="2" fillId="5" borderId="6" xfId="0" applyFont="1" applyFill="1" applyBorder="1" applyAlignment="1">
      <alignment horizontal="center" vertical="top"/>
    </xf>
    <xf numFmtId="0" fontId="1" fillId="5" borderId="3" xfId="0" applyFont="1" applyFill="1" applyBorder="1" applyAlignment="1">
      <alignment horizontal="center" vertical="top"/>
    </xf>
    <xf numFmtId="0" fontId="2" fillId="5" borderId="3" xfId="0" applyFont="1" applyFill="1" applyBorder="1" applyAlignment="1">
      <alignment vertical="top" wrapText="1"/>
    </xf>
    <xf numFmtId="10" fontId="17" fillId="5" borderId="1" xfId="0" applyNumberFormat="1" applyFont="1" applyFill="1" applyBorder="1" applyAlignment="1">
      <alignment vertical="top" wrapText="1"/>
    </xf>
    <xf numFmtId="1" fontId="2" fillId="5" borderId="1" xfId="0" applyNumberFormat="1" applyFont="1" applyFill="1" applyBorder="1" applyAlignment="1">
      <alignment horizontal="center" vertical="top"/>
    </xf>
    <xf numFmtId="0" fontId="2" fillId="6" borderId="8" xfId="0" applyFont="1" applyFill="1" applyBorder="1" applyAlignment="1">
      <alignment vertical="top" wrapText="1"/>
    </xf>
    <xf numFmtId="0" fontId="2" fillId="6" borderId="6" xfId="0" applyFont="1" applyFill="1" applyBorder="1" applyAlignment="1">
      <alignment horizontal="center" vertical="top"/>
    </xf>
    <xf numFmtId="0" fontId="1" fillId="6" borderId="3" xfId="0" applyFont="1" applyFill="1" applyBorder="1" applyAlignment="1">
      <alignment horizontal="center" vertical="top"/>
    </xf>
    <xf numFmtId="0" fontId="2" fillId="6" borderId="3" xfId="0" applyFont="1" applyFill="1" applyBorder="1" applyAlignment="1">
      <alignment vertical="top" wrapText="1"/>
    </xf>
    <xf numFmtId="10" fontId="17" fillId="6" borderId="1" xfId="0" applyNumberFormat="1" applyFont="1" applyFill="1" applyBorder="1" applyAlignment="1">
      <alignment vertical="top" wrapText="1"/>
    </xf>
    <xf numFmtId="1" fontId="2" fillId="6" borderId="1" xfId="0" applyNumberFormat="1" applyFont="1" applyFill="1" applyBorder="1" applyAlignment="1">
      <alignment horizontal="center" vertical="top"/>
    </xf>
    <xf numFmtId="0" fontId="2" fillId="7" borderId="8" xfId="0" applyFont="1" applyFill="1" applyBorder="1" applyAlignment="1">
      <alignment horizontal="center" vertical="top" wrapText="1"/>
    </xf>
    <xf numFmtId="164" fontId="2" fillId="7" borderId="7" xfId="0" applyNumberFormat="1" applyFont="1" applyFill="1" applyBorder="1" applyAlignment="1">
      <alignment horizontal="center" vertical="center"/>
    </xf>
    <xf numFmtId="164" fontId="2" fillId="7" borderId="1" xfId="0" applyNumberFormat="1" applyFont="1" applyFill="1" applyBorder="1" applyAlignment="1">
      <alignment horizontal="center" vertical="top" wrapText="1"/>
    </xf>
    <xf numFmtId="164" fontId="3" fillId="7" borderId="1" xfId="0" applyNumberFormat="1" applyFont="1" applyFill="1" applyBorder="1" applyAlignment="1">
      <alignment horizontal="center" vertical="top" wrapText="1"/>
    </xf>
    <xf numFmtId="10" fontId="19" fillId="6" borderId="1" xfId="0" applyNumberFormat="1" applyFont="1" applyFill="1" applyBorder="1" applyAlignment="1">
      <alignment vertical="top" wrapText="1"/>
    </xf>
    <xf numFmtId="0" fontId="2" fillId="6" borderId="1" xfId="0" applyFont="1" applyFill="1" applyBorder="1" applyAlignment="1">
      <alignment horizontal="center" vertical="top"/>
    </xf>
    <xf numFmtId="0" fontId="2" fillId="8" borderId="6" xfId="0" applyFont="1" applyFill="1" applyBorder="1" applyAlignment="1">
      <alignment horizontal="center" vertical="top"/>
    </xf>
    <xf numFmtId="0" fontId="1" fillId="8" borderId="3" xfId="0" applyFont="1" applyFill="1" applyBorder="1" applyAlignment="1">
      <alignment horizontal="center" vertical="top" wrapText="1"/>
    </xf>
    <xf numFmtId="0" fontId="2" fillId="8" borderId="8" xfId="0" applyFont="1" applyFill="1" applyBorder="1" applyAlignment="1">
      <alignment vertical="top" wrapText="1"/>
    </xf>
    <xf numFmtId="10" fontId="19" fillId="8" borderId="1" xfId="0" applyNumberFormat="1" applyFont="1" applyFill="1" applyBorder="1" applyAlignment="1">
      <alignment vertical="top" wrapText="1"/>
    </xf>
    <xf numFmtId="0" fontId="2" fillId="8" borderId="1" xfId="0" applyFont="1" applyFill="1" applyBorder="1" applyAlignment="1">
      <alignment horizontal="center" vertical="top"/>
    </xf>
    <xf numFmtId="0" fontId="1" fillId="8" borderId="3" xfId="0" applyFont="1" applyFill="1" applyBorder="1" applyAlignment="1">
      <alignment horizontal="center" vertical="top"/>
    </xf>
    <xf numFmtId="0" fontId="2" fillId="8" borderId="3" xfId="0" applyFont="1" applyFill="1" applyBorder="1" applyAlignment="1">
      <alignment vertical="top" wrapText="1"/>
    </xf>
    <xf numFmtId="10" fontId="17" fillId="8" borderId="1" xfId="0" applyNumberFormat="1" applyFont="1" applyFill="1" applyBorder="1" applyAlignment="1">
      <alignment vertical="top" wrapText="1"/>
    </xf>
    <xf numFmtId="1" fontId="2" fillId="8" borderId="1" xfId="0" applyNumberFormat="1" applyFont="1" applyFill="1" applyBorder="1" applyAlignment="1">
      <alignment horizontal="center" vertical="top"/>
    </xf>
    <xf numFmtId="0" fontId="2" fillId="9" borderId="6" xfId="0" applyFont="1" applyFill="1" applyBorder="1" applyAlignment="1">
      <alignment horizontal="center" vertical="top"/>
    </xf>
    <xf numFmtId="0" fontId="1" fillId="9" borderId="3" xfId="0" applyFont="1" applyFill="1" applyBorder="1" applyAlignment="1">
      <alignment horizontal="center" vertical="top"/>
    </xf>
    <xf numFmtId="0" fontId="2" fillId="9" borderId="8" xfId="0" applyFont="1" applyFill="1" applyBorder="1" applyAlignment="1">
      <alignment vertical="top" wrapText="1"/>
    </xf>
    <xf numFmtId="10" fontId="19" fillId="9" borderId="1" xfId="0" applyNumberFormat="1" applyFont="1" applyFill="1" applyBorder="1" applyAlignment="1">
      <alignment vertical="top" wrapText="1"/>
    </xf>
    <xf numFmtId="1" fontId="2" fillId="9" borderId="1" xfId="0" applyNumberFormat="1" applyFont="1" applyFill="1" applyBorder="1" applyAlignment="1">
      <alignment horizontal="center" vertical="top"/>
    </xf>
    <xf numFmtId="0" fontId="1" fillId="9" borderId="3" xfId="0" applyFont="1" applyFill="1" applyBorder="1" applyAlignment="1">
      <alignment horizontal="center" vertical="top" wrapText="1"/>
    </xf>
    <xf numFmtId="0" fontId="4" fillId="9" borderId="1" xfId="0" applyFont="1" applyFill="1" applyBorder="1" applyAlignment="1">
      <alignment horizontal="left" vertical="top" wrapText="1"/>
    </xf>
    <xf numFmtId="0" fontId="5" fillId="0" borderId="0" xfId="0" applyFont="1" applyBorder="1"/>
    <xf numFmtId="0" fontId="2" fillId="10" borderId="6" xfId="0" applyFont="1" applyFill="1" applyBorder="1" applyAlignment="1">
      <alignment horizontal="center" vertical="top"/>
    </xf>
    <xf numFmtId="0" fontId="1" fillId="10" borderId="3" xfId="0" applyFont="1" applyFill="1" applyBorder="1" applyAlignment="1">
      <alignment horizontal="center" vertical="top" wrapText="1"/>
    </xf>
    <xf numFmtId="0" fontId="2" fillId="10" borderId="8" xfId="0" applyFont="1" applyFill="1" applyBorder="1" applyAlignment="1">
      <alignment vertical="top" wrapText="1"/>
    </xf>
    <xf numFmtId="10" fontId="19" fillId="10" borderId="1" xfId="0" applyNumberFormat="1" applyFont="1" applyFill="1" applyBorder="1" applyAlignment="1">
      <alignment vertical="top" wrapText="1"/>
    </xf>
    <xf numFmtId="1" fontId="2" fillId="10" borderId="1" xfId="0" applyNumberFormat="1" applyFont="1" applyFill="1" applyBorder="1" applyAlignment="1">
      <alignment horizontal="center" vertical="top"/>
    </xf>
    <xf numFmtId="0" fontId="1" fillId="10" borderId="3" xfId="0" applyFont="1" applyFill="1" applyBorder="1" applyAlignment="1">
      <alignment horizontal="center" vertical="top"/>
    </xf>
    <xf numFmtId="0" fontId="2" fillId="10" borderId="3" xfId="0" applyFont="1" applyFill="1" applyBorder="1" applyAlignment="1">
      <alignment vertical="top" wrapText="1"/>
    </xf>
    <xf numFmtId="10" fontId="17" fillId="10" borderId="1" xfId="0" applyNumberFormat="1" applyFont="1" applyFill="1" applyBorder="1" applyAlignment="1">
      <alignment vertical="top" wrapText="1"/>
    </xf>
    <xf numFmtId="0" fontId="2" fillId="11" borderId="6" xfId="0" applyFont="1" applyFill="1" applyBorder="1" applyAlignment="1">
      <alignment horizontal="center" vertical="top"/>
    </xf>
    <xf numFmtId="10" fontId="19" fillId="11" borderId="1" xfId="0" applyNumberFormat="1" applyFont="1" applyFill="1" applyBorder="1" applyAlignment="1">
      <alignment vertical="top" wrapText="1"/>
    </xf>
    <xf numFmtId="1" fontId="2" fillId="11" borderId="1" xfId="0" applyNumberFormat="1" applyFont="1" applyFill="1" applyBorder="1" applyAlignment="1">
      <alignment horizontal="center" vertical="top"/>
    </xf>
    <xf numFmtId="0" fontId="1" fillId="4" borderId="16" xfId="0" applyFont="1" applyFill="1" applyBorder="1" applyAlignment="1">
      <alignment horizontal="center" vertical="top" wrapText="1"/>
    </xf>
    <xf numFmtId="0" fontId="1" fillId="4" borderId="31" xfId="0" applyFont="1" applyFill="1" applyBorder="1" applyAlignment="1">
      <alignment horizontal="center" vertical="top" wrapText="1"/>
    </xf>
    <xf numFmtId="0" fontId="2" fillId="4" borderId="10" xfId="0" applyFont="1" applyFill="1" applyBorder="1" applyAlignment="1">
      <alignment horizontal="left" vertical="top"/>
    </xf>
    <xf numFmtId="0" fontId="2" fillId="4" borderId="10" xfId="0" applyFont="1" applyFill="1" applyBorder="1" applyAlignment="1">
      <alignment horizontal="center" vertical="top"/>
    </xf>
    <xf numFmtId="164" fontId="8" fillId="4" borderId="4" xfId="0" applyNumberFormat="1" applyFont="1" applyFill="1" applyBorder="1" applyAlignment="1">
      <alignment horizontal="center" vertical="center"/>
    </xf>
    <xf numFmtId="0" fontId="1" fillId="11" borderId="1" xfId="0" applyFont="1" applyFill="1" applyBorder="1" applyAlignment="1">
      <alignment horizontal="center" vertical="top"/>
    </xf>
    <xf numFmtId="0" fontId="2" fillId="11" borderId="1" xfId="0" applyFont="1" applyFill="1" applyBorder="1" applyAlignment="1">
      <alignment vertical="top" wrapText="1"/>
    </xf>
    <xf numFmtId="0" fontId="2" fillId="11" borderId="32" xfId="0" applyFont="1" applyFill="1" applyBorder="1" applyAlignment="1">
      <alignment horizontal="center" vertical="top"/>
    </xf>
    <xf numFmtId="0" fontId="1" fillId="11" borderId="33" xfId="0" applyFont="1" applyFill="1" applyBorder="1" applyAlignment="1">
      <alignment horizontal="center" vertical="top"/>
    </xf>
    <xf numFmtId="0" fontId="2" fillId="11" borderId="33" xfId="0" applyFont="1" applyFill="1" applyBorder="1" applyAlignment="1">
      <alignment vertical="top" wrapText="1"/>
    </xf>
    <xf numFmtId="1" fontId="2" fillId="11" borderId="33" xfId="0" applyNumberFormat="1" applyFont="1" applyFill="1" applyBorder="1" applyAlignment="1">
      <alignment horizontal="center" vertical="top"/>
    </xf>
    <xf numFmtId="0" fontId="1" fillId="11" borderId="1" xfId="0" applyFont="1" applyFill="1" applyBorder="1" applyAlignment="1">
      <alignment horizontal="center" vertical="top" wrapText="1"/>
    </xf>
    <xf numFmtId="0" fontId="1" fillId="12" borderId="31" xfId="0" applyFont="1" applyFill="1" applyBorder="1" applyAlignment="1">
      <alignment horizontal="center" vertical="top" wrapText="1"/>
    </xf>
    <xf numFmtId="0" fontId="2" fillId="12" borderId="31" xfId="0" applyFont="1" applyFill="1" applyBorder="1" applyAlignment="1">
      <alignment horizontal="left" vertical="top"/>
    </xf>
    <xf numFmtId="0" fontId="2" fillId="12" borderId="10" xfId="0" applyFont="1" applyFill="1" applyBorder="1" applyAlignment="1">
      <alignment horizontal="left" vertical="top"/>
    </xf>
    <xf numFmtId="0" fontId="2" fillId="12" borderId="10" xfId="0" applyFont="1" applyFill="1" applyBorder="1" applyAlignment="1">
      <alignment horizontal="center" vertical="top"/>
    </xf>
    <xf numFmtId="0" fontId="1" fillId="12" borderId="10" xfId="0" applyFont="1" applyFill="1" applyBorder="1" applyAlignment="1">
      <alignment horizontal="center" vertical="top"/>
    </xf>
    <xf numFmtId="164" fontId="8" fillId="12" borderId="10" xfId="0" applyNumberFormat="1" applyFont="1" applyFill="1" applyBorder="1" applyAlignment="1">
      <alignment horizontal="center" vertical="top"/>
    </xf>
    <xf numFmtId="0" fontId="21" fillId="12" borderId="21" xfId="0" applyFont="1" applyFill="1" applyBorder="1" applyAlignment="1">
      <alignment horizontal="center" vertical="center"/>
    </xf>
    <xf numFmtId="164" fontId="8" fillId="12" borderId="4" xfId="0" applyNumberFormat="1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top" wrapText="1"/>
    </xf>
    <xf numFmtId="0" fontId="5" fillId="0" borderId="0" xfId="0" applyFont="1"/>
    <xf numFmtId="0" fontId="5" fillId="0" borderId="0" xfId="0" applyFont="1" applyBorder="1" applyAlignment="1">
      <alignment wrapText="1"/>
    </xf>
    <xf numFmtId="0" fontId="1" fillId="0" borderId="2" xfId="0" applyFont="1" applyBorder="1" applyAlignment="1">
      <alignment horizontal="left" vertical="top"/>
    </xf>
    <xf numFmtId="0" fontId="12" fillId="0" borderId="2" xfId="0" applyFont="1" applyBorder="1" applyAlignment="1">
      <alignment horizontal="center" vertical="center"/>
    </xf>
    <xf numFmtId="14" fontId="2" fillId="5" borderId="8" xfId="0" applyNumberFormat="1" applyFont="1" applyFill="1" applyBorder="1" applyAlignment="1">
      <alignment vertical="top" wrapText="1"/>
    </xf>
    <xf numFmtId="14" fontId="19" fillId="6" borderId="1" xfId="0" applyNumberFormat="1" applyFont="1" applyFill="1" applyBorder="1" applyAlignment="1">
      <alignment vertical="top" wrapText="1"/>
    </xf>
    <xf numFmtId="14" fontId="19" fillId="8" borderId="1" xfId="0" applyNumberFormat="1" applyFont="1" applyFill="1" applyBorder="1" applyAlignment="1">
      <alignment vertical="top" wrapText="1"/>
    </xf>
    <xf numFmtId="14" fontId="19" fillId="9" borderId="1" xfId="0" applyNumberFormat="1" applyFont="1" applyFill="1" applyBorder="1" applyAlignment="1">
      <alignment vertical="top" wrapText="1"/>
    </xf>
    <xf numFmtId="14" fontId="4" fillId="9" borderId="1" xfId="0" applyNumberFormat="1" applyFont="1" applyFill="1" applyBorder="1" applyAlignment="1">
      <alignment horizontal="right" vertical="top" wrapText="1"/>
    </xf>
    <xf numFmtId="14" fontId="19" fillId="10" borderId="1" xfId="0" applyNumberFormat="1" applyFont="1" applyFill="1" applyBorder="1" applyAlignment="1">
      <alignment vertical="top" wrapText="1"/>
    </xf>
    <xf numFmtId="14" fontId="19" fillId="11" borderId="1" xfId="0" applyNumberFormat="1" applyFont="1" applyFill="1" applyBorder="1" applyAlignment="1">
      <alignment vertical="top" wrapText="1"/>
    </xf>
    <xf numFmtId="0" fontId="1" fillId="4" borderId="35" xfId="0" applyFont="1" applyFill="1" applyBorder="1" applyAlignment="1">
      <alignment horizontal="center" vertical="top" wrapText="1"/>
    </xf>
    <xf numFmtId="0" fontId="1" fillId="4" borderId="35" xfId="0" applyFont="1" applyFill="1" applyBorder="1" applyAlignment="1">
      <alignment horizontal="left" vertical="top"/>
    </xf>
    <xf numFmtId="0" fontId="1" fillId="4" borderId="5" xfId="0" applyFont="1" applyFill="1" applyBorder="1" applyAlignment="1">
      <alignment horizontal="left" vertical="top"/>
    </xf>
    <xf numFmtId="0" fontId="1" fillId="12" borderId="36" xfId="0" applyFont="1" applyFill="1" applyBorder="1" applyAlignment="1">
      <alignment horizontal="center" vertical="top" wrapText="1"/>
    </xf>
    <xf numFmtId="0" fontId="1" fillId="4" borderId="37" xfId="0" applyFont="1" applyFill="1" applyBorder="1" applyAlignment="1">
      <alignment horizontal="left" vertical="top"/>
    </xf>
    <xf numFmtId="0" fontId="1" fillId="4" borderId="37" xfId="0" applyFont="1" applyFill="1" applyBorder="1" applyAlignment="1">
      <alignment horizontal="center" vertical="top"/>
    </xf>
    <xf numFmtId="0" fontId="1" fillId="2" borderId="12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30" xfId="0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 horizontal="left" vertical="top"/>
    </xf>
    <xf numFmtId="0" fontId="1" fillId="0" borderId="1" xfId="0" applyFont="1" applyFill="1" applyBorder="1" applyAlignment="1">
      <alignment horizontal="left" vertical="top"/>
    </xf>
    <xf numFmtId="0" fontId="1" fillId="0" borderId="1" xfId="0" applyFont="1" applyFill="1" applyBorder="1" applyAlignment="1">
      <alignment horizontal="center" vertical="top"/>
    </xf>
    <xf numFmtId="0" fontId="22" fillId="0" borderId="1" xfId="0" applyFont="1" applyBorder="1" applyAlignment="1">
      <alignment horizontal="center" vertical="top" wrapText="1"/>
    </xf>
    <xf numFmtId="14" fontId="2" fillId="5" borderId="1" xfId="0" applyNumberFormat="1" applyFont="1" applyFill="1" applyBorder="1" applyAlignment="1">
      <alignment vertical="top" wrapText="1"/>
    </xf>
    <xf numFmtId="0" fontId="2" fillId="11" borderId="38" xfId="0" applyFont="1" applyFill="1" applyBorder="1" applyAlignment="1">
      <alignment horizontal="center" vertical="top"/>
    </xf>
    <xf numFmtId="0" fontId="1" fillId="11" borderId="39" xfId="0" applyFont="1" applyFill="1" applyBorder="1" applyAlignment="1">
      <alignment horizontal="center" vertical="top"/>
    </xf>
    <xf numFmtId="0" fontId="2" fillId="11" borderId="39" xfId="0" applyFont="1" applyFill="1" applyBorder="1" applyAlignment="1">
      <alignment vertical="top" wrapText="1"/>
    </xf>
    <xf numFmtId="10" fontId="19" fillId="11" borderId="39" xfId="0" applyNumberFormat="1" applyFont="1" applyFill="1" applyBorder="1" applyAlignment="1">
      <alignment vertical="top" wrapText="1"/>
    </xf>
    <xf numFmtId="1" fontId="2" fillId="11" borderId="39" xfId="0" applyNumberFormat="1" applyFont="1" applyFill="1" applyBorder="1" applyAlignment="1">
      <alignment horizontal="center" vertical="top"/>
    </xf>
    <xf numFmtId="0" fontId="2" fillId="13" borderId="6" xfId="0" applyFont="1" applyFill="1" applyBorder="1" applyAlignment="1">
      <alignment horizontal="center" vertical="top"/>
    </xf>
    <xf numFmtId="0" fontId="1" fillId="13" borderId="3" xfId="0" applyFont="1" applyFill="1" applyBorder="1" applyAlignment="1">
      <alignment horizontal="center" vertical="top"/>
    </xf>
    <xf numFmtId="0" fontId="2" fillId="13" borderId="3" xfId="0" applyFont="1" applyFill="1" applyBorder="1" applyAlignment="1">
      <alignment vertical="top" wrapText="1"/>
    </xf>
    <xf numFmtId="14" fontId="19" fillId="13" borderId="1" xfId="0" applyNumberFormat="1" applyFont="1" applyFill="1" applyBorder="1" applyAlignment="1">
      <alignment vertical="top" wrapText="1"/>
    </xf>
    <xf numFmtId="1" fontId="2" fillId="13" borderId="1" xfId="0" applyNumberFormat="1" applyFont="1" applyFill="1" applyBorder="1" applyAlignment="1">
      <alignment horizontal="center" vertical="top"/>
    </xf>
    <xf numFmtId="164" fontId="2" fillId="13" borderId="7" xfId="0" applyNumberFormat="1" applyFont="1" applyFill="1" applyBorder="1" applyAlignment="1">
      <alignment horizontal="center" vertical="center"/>
    </xf>
    <xf numFmtId="10" fontId="19" fillId="13" borderId="1" xfId="0" applyNumberFormat="1" applyFont="1" applyFill="1" applyBorder="1" applyAlignment="1">
      <alignment vertical="top" wrapText="1"/>
    </xf>
    <xf numFmtId="0" fontId="2" fillId="9" borderId="3" xfId="0" applyFont="1" applyFill="1" applyBorder="1" applyAlignment="1">
      <alignment vertical="top" wrapText="1"/>
    </xf>
    <xf numFmtId="0" fontId="6" fillId="14" borderId="0" xfId="0" applyFont="1" applyFill="1" applyBorder="1" applyAlignment="1">
      <alignment vertical="center" wrapText="1"/>
    </xf>
    <xf numFmtId="0" fontId="5" fillId="14" borderId="0" xfId="0" applyFont="1" applyFill="1" applyBorder="1"/>
    <xf numFmtId="0" fontId="7" fillId="14" borderId="0" xfId="0" applyFont="1" applyFill="1" applyBorder="1" applyAlignment="1">
      <alignment vertical="center" wrapText="1"/>
    </xf>
    <xf numFmtId="0" fontId="2" fillId="14" borderId="0" xfId="0" applyFont="1" applyFill="1" applyBorder="1"/>
    <xf numFmtId="0" fontId="2" fillId="14" borderId="0" xfId="0" applyFont="1" applyFill="1"/>
    <xf numFmtId="164" fontId="2" fillId="13" borderId="1" xfId="0" applyNumberFormat="1" applyFont="1" applyFill="1" applyBorder="1" applyAlignment="1">
      <alignment horizontal="center" vertical="top" wrapText="1"/>
    </xf>
    <xf numFmtId="10" fontId="19" fillId="11" borderId="33" xfId="0" applyNumberFormat="1" applyFont="1" applyFill="1" applyBorder="1" applyAlignment="1">
      <alignment vertical="top" wrapText="1"/>
    </xf>
    <xf numFmtId="0" fontId="22" fillId="0" borderId="3" xfId="0" applyFont="1" applyFill="1" applyBorder="1" applyAlignment="1">
      <alignment horizontal="left" vertical="top" wrapText="1"/>
    </xf>
    <xf numFmtId="0" fontId="22" fillId="0" borderId="2" xfId="0" applyFont="1" applyBorder="1" applyAlignment="1">
      <alignment horizontal="left" vertical="top" wrapText="1"/>
    </xf>
    <xf numFmtId="0" fontId="22" fillId="0" borderId="1" xfId="0" applyFont="1" applyFill="1" applyBorder="1" applyAlignment="1">
      <alignment horizontal="center" vertical="top" wrapText="1"/>
    </xf>
    <xf numFmtId="0" fontId="1" fillId="4" borderId="6" xfId="0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center" vertical="top" wrapText="1"/>
    </xf>
    <xf numFmtId="0" fontId="22" fillId="0" borderId="6" xfId="0" applyFont="1" applyFill="1" applyBorder="1" applyAlignment="1">
      <alignment horizontal="center" vertical="center" wrapText="1"/>
    </xf>
    <xf numFmtId="164" fontId="1" fillId="4" borderId="40" xfId="0" applyNumberFormat="1" applyFont="1" applyFill="1" applyBorder="1" applyAlignment="1">
      <alignment horizontal="left" vertical="top" wrapText="1"/>
    </xf>
    <xf numFmtId="0" fontId="11" fillId="0" borderId="41" xfId="0" applyFont="1" applyFill="1" applyBorder="1" applyAlignment="1">
      <alignment horizontal="center" vertical="top" wrapText="1"/>
    </xf>
    <xf numFmtId="0" fontId="22" fillId="0" borderId="32" xfId="0" applyFont="1" applyFill="1" applyBorder="1" applyAlignment="1">
      <alignment horizontal="center" vertical="center" wrapText="1"/>
    </xf>
    <xf numFmtId="0" fontId="22" fillId="0" borderId="33" xfId="0" applyFont="1" applyFill="1" applyBorder="1" applyAlignment="1">
      <alignment horizontal="center" vertical="top" wrapText="1"/>
    </xf>
    <xf numFmtId="0" fontId="22" fillId="0" borderId="42" xfId="0" applyFont="1" applyFill="1" applyBorder="1" applyAlignment="1">
      <alignment horizontal="left" vertical="top" wrapText="1"/>
    </xf>
    <xf numFmtId="0" fontId="1" fillId="0" borderId="33" xfId="0" applyFont="1" applyBorder="1" applyAlignment="1">
      <alignment horizontal="left" vertical="top" wrapText="1"/>
    </xf>
    <xf numFmtId="0" fontId="5" fillId="0" borderId="33" xfId="0" applyFont="1" applyBorder="1" applyAlignment="1">
      <alignment horizontal="left" vertical="center" wrapText="1"/>
    </xf>
    <xf numFmtId="0" fontId="1" fillId="0" borderId="33" xfId="0" applyFont="1" applyBorder="1" applyAlignment="1">
      <alignment horizontal="center" vertical="top" wrapText="1"/>
    </xf>
    <xf numFmtId="0" fontId="23" fillId="7" borderId="8" xfId="1" applyFill="1" applyBorder="1" applyAlignment="1">
      <alignment horizontal="center" vertical="top"/>
    </xf>
    <xf numFmtId="164" fontId="23" fillId="13" borderId="1" xfId="1" applyNumberFormat="1" applyFill="1" applyBorder="1" applyAlignment="1">
      <alignment horizontal="center" vertical="top" wrapText="1"/>
    </xf>
    <xf numFmtId="164" fontId="23" fillId="7" borderId="1" xfId="1" applyNumberFormat="1" applyFill="1" applyBorder="1" applyAlignment="1">
      <alignment horizontal="center" vertical="top"/>
    </xf>
    <xf numFmtId="0" fontId="1" fillId="0" borderId="9" xfId="0" applyFont="1" applyBorder="1" applyAlignment="1">
      <alignment horizontal="left" vertical="top"/>
    </xf>
    <xf numFmtId="0" fontId="22" fillId="0" borderId="33" xfId="0" applyFont="1" applyBorder="1" applyAlignment="1">
      <alignment horizontal="left" vertical="center" wrapText="1"/>
    </xf>
    <xf numFmtId="164" fontId="23" fillId="0" borderId="2" xfId="1" applyNumberFormat="1" applyFill="1" applyBorder="1" applyAlignment="1">
      <alignment horizontal="left" vertical="top" wrapText="1"/>
    </xf>
    <xf numFmtId="0" fontId="2" fillId="7" borderId="1" xfId="0" applyFont="1" applyFill="1" applyBorder="1" applyAlignment="1">
      <alignment horizontal="center" vertical="top" wrapText="1"/>
    </xf>
    <xf numFmtId="0" fontId="23" fillId="7" borderId="1" xfId="1" applyFill="1" applyBorder="1" applyAlignment="1">
      <alignment horizontal="center" vertical="top" wrapText="1"/>
    </xf>
    <xf numFmtId="0" fontId="23" fillId="0" borderId="2" xfId="1" applyBorder="1" applyAlignment="1">
      <alignment horizontal="left" vertical="center" wrapText="1"/>
    </xf>
    <xf numFmtId="0" fontId="23" fillId="0" borderId="34" xfId="1" applyBorder="1" applyAlignment="1">
      <alignment horizontal="left" vertical="center" wrapText="1"/>
    </xf>
    <xf numFmtId="0" fontId="0" fillId="7" borderId="0" xfId="0" applyFill="1" applyAlignment="1">
      <alignment wrapText="1"/>
    </xf>
    <xf numFmtId="0" fontId="23" fillId="7" borderId="0" xfId="1" applyFill="1" applyAlignment="1">
      <alignment wrapText="1"/>
    </xf>
    <xf numFmtId="164" fontId="23" fillId="7" borderId="1" xfId="1" applyNumberFormat="1" applyFill="1" applyBorder="1" applyAlignment="1">
      <alignment horizontal="center" vertical="top" wrapText="1"/>
    </xf>
    <xf numFmtId="0" fontId="23" fillId="7" borderId="0" xfId="1" applyFill="1" applyAlignment="1">
      <alignment horizontal="center" wrapText="1"/>
    </xf>
    <xf numFmtId="0" fontId="0" fillId="7" borderId="1" xfId="0" applyFill="1" applyBorder="1" applyAlignment="1">
      <alignment wrapText="1"/>
    </xf>
    <xf numFmtId="0" fontId="23" fillId="7" borderId="1" xfId="1" applyFill="1" applyBorder="1" applyAlignment="1">
      <alignment wrapText="1"/>
    </xf>
    <xf numFmtId="164" fontId="2" fillId="7" borderId="44" xfId="0" applyNumberFormat="1" applyFont="1" applyFill="1" applyBorder="1" applyAlignment="1">
      <alignment horizontal="center" vertical="center"/>
    </xf>
    <xf numFmtId="0" fontId="3" fillId="7" borderId="1" xfId="0" applyFont="1" applyFill="1" applyBorder="1" applyAlignment="1">
      <alignment vertical="center"/>
    </xf>
    <xf numFmtId="0" fontId="23" fillId="7" borderId="1" xfId="1" applyFill="1" applyBorder="1"/>
    <xf numFmtId="0" fontId="0" fillId="7" borderId="1" xfId="0" applyFill="1" applyBorder="1" applyAlignment="1">
      <alignment vertical="top" wrapText="1"/>
    </xf>
    <xf numFmtId="164" fontId="0" fillId="7" borderId="1" xfId="0" applyNumberFormat="1" applyFont="1" applyFill="1" applyBorder="1" applyAlignment="1">
      <alignment horizontal="center" vertical="top" wrapText="1"/>
    </xf>
    <xf numFmtId="0" fontId="24" fillId="7" borderId="1" xfId="0" applyFont="1" applyFill="1" applyBorder="1" applyAlignment="1">
      <alignment wrapText="1"/>
    </xf>
    <xf numFmtId="0" fontId="1" fillId="4" borderId="45" xfId="0" applyFont="1" applyFill="1" applyBorder="1" applyAlignment="1">
      <alignment horizontal="center" vertical="top"/>
    </xf>
    <xf numFmtId="164" fontId="8" fillId="4" borderId="45" xfId="0" applyNumberFormat="1" applyFont="1" applyFill="1" applyBorder="1" applyAlignment="1">
      <alignment horizontal="center" vertical="top"/>
    </xf>
    <xf numFmtId="0" fontId="21" fillId="4" borderId="46" xfId="0" applyFont="1" applyFill="1" applyBorder="1" applyAlignment="1">
      <alignment horizontal="center" vertical="center"/>
    </xf>
    <xf numFmtId="164" fontId="2" fillId="7" borderId="9" xfId="0" applyNumberFormat="1" applyFont="1" applyFill="1" applyBorder="1" applyAlignment="1">
      <alignment horizontal="center" vertical="center"/>
    </xf>
    <xf numFmtId="164" fontId="2" fillId="7" borderId="2" xfId="0" applyNumberFormat="1" applyFont="1" applyFill="1" applyBorder="1" applyAlignment="1">
      <alignment horizontal="center" vertical="center"/>
    </xf>
    <xf numFmtId="164" fontId="2" fillId="13" borderId="2" xfId="0" applyNumberFormat="1" applyFont="1" applyFill="1" applyBorder="1" applyAlignment="1">
      <alignment horizontal="center" vertical="center"/>
    </xf>
    <xf numFmtId="0" fontId="24" fillId="7" borderId="1" xfId="0" applyFont="1" applyFill="1" applyBorder="1" applyAlignment="1">
      <alignment horizontal="center" vertical="center"/>
    </xf>
    <xf numFmtId="0" fontId="24" fillId="14" borderId="1" xfId="0" applyFont="1" applyFill="1" applyBorder="1" applyAlignment="1">
      <alignment horizontal="center" vertical="center"/>
    </xf>
    <xf numFmtId="0" fontId="3" fillId="7" borderId="0" xfId="0" applyFont="1" applyFill="1" applyAlignment="1">
      <alignment vertical="center" wrapText="1"/>
    </xf>
    <xf numFmtId="0" fontId="15" fillId="0" borderId="27" xfId="0" applyFont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43" xfId="0" applyFont="1" applyBorder="1" applyAlignment="1">
      <alignment horizontal="left" vertical="center" wrapText="1"/>
    </xf>
    <xf numFmtId="0" fontId="14" fillId="0" borderId="23" xfId="0" applyFont="1" applyBorder="1" applyAlignment="1">
      <alignment horizontal="left" vertical="center" wrapText="1"/>
    </xf>
    <xf numFmtId="0" fontId="14" fillId="0" borderId="24" xfId="0" applyFont="1" applyBorder="1" applyAlignment="1">
      <alignment horizontal="left" vertical="center" wrapText="1"/>
    </xf>
    <xf numFmtId="0" fontId="14" fillId="0" borderId="2" xfId="0" applyFont="1" applyBorder="1" applyAlignment="1">
      <alignment horizontal="left" vertical="center" wrapText="1"/>
    </xf>
    <xf numFmtId="0" fontId="14" fillId="0" borderId="13" xfId="0" applyFont="1" applyBorder="1" applyAlignment="1">
      <alignment horizontal="left" vertical="center" wrapText="1"/>
    </xf>
    <xf numFmtId="0" fontId="14" fillId="0" borderId="14" xfId="0" applyFont="1" applyBorder="1" applyAlignment="1">
      <alignment horizontal="left" vertical="center" wrapText="1"/>
    </xf>
    <xf numFmtId="0" fontId="14" fillId="0" borderId="25" xfId="0" applyFont="1" applyBorder="1" applyAlignment="1">
      <alignment horizontal="left" vertical="center" wrapText="1"/>
    </xf>
    <xf numFmtId="0" fontId="14" fillId="0" borderId="26" xfId="0" applyFont="1" applyBorder="1" applyAlignment="1">
      <alignment horizontal="left" vertical="center" wrapText="1"/>
    </xf>
    <xf numFmtId="0" fontId="14" fillId="0" borderId="19" xfId="0" applyFont="1" applyBorder="1" applyAlignment="1">
      <alignment horizontal="left" vertical="center" wrapText="1"/>
    </xf>
    <xf numFmtId="0" fontId="15" fillId="0" borderId="29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22" xfId="0" applyFont="1" applyFill="1" applyBorder="1" applyAlignment="1">
      <alignment horizontal="center" vertical="center" wrapText="1"/>
    </xf>
    <xf numFmtId="0" fontId="15" fillId="0" borderId="23" xfId="0" applyFont="1" applyFill="1" applyBorder="1" applyAlignment="1">
      <alignment horizontal="center" vertical="center" wrapText="1"/>
    </xf>
    <xf numFmtId="0" fontId="15" fillId="0" borderId="35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top"/>
    </xf>
    <xf numFmtId="0" fontId="1" fillId="3" borderId="10" xfId="0" applyFont="1" applyFill="1" applyBorder="1" applyAlignment="1">
      <alignment horizontal="center" vertical="top"/>
    </xf>
    <xf numFmtId="0" fontId="1" fillId="3" borderId="11" xfId="0" applyFont="1" applyFill="1" applyBorder="1" applyAlignment="1">
      <alignment horizontal="center" vertical="top"/>
    </xf>
    <xf numFmtId="0" fontId="2" fillId="4" borderId="20" xfId="0" applyFont="1" applyFill="1" applyBorder="1" applyAlignment="1">
      <alignment horizontal="center"/>
    </xf>
    <xf numFmtId="0" fontId="2" fillId="4" borderId="21" xfId="0" applyFont="1" applyFill="1" applyBorder="1" applyAlignment="1">
      <alignment horizontal="center"/>
    </xf>
    <xf numFmtId="0" fontId="2" fillId="4" borderId="17" xfId="0" applyFont="1" applyFill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14" fontId="1" fillId="0" borderId="2" xfId="0" applyNumberFormat="1" applyFont="1" applyBorder="1" applyAlignment="1">
      <alignment horizontal="left" vertical="top"/>
    </xf>
    <xf numFmtId="14" fontId="1" fillId="0" borderId="13" xfId="0" applyNumberFormat="1" applyFont="1" applyBorder="1" applyAlignment="1">
      <alignment horizontal="left" vertical="top"/>
    </xf>
    <xf numFmtId="14" fontId="1" fillId="0" borderId="14" xfId="0" applyNumberFormat="1" applyFont="1" applyBorder="1" applyAlignment="1">
      <alignment horizontal="left" vertical="top"/>
    </xf>
    <xf numFmtId="0" fontId="2" fillId="0" borderId="2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/>
    </xf>
    <xf numFmtId="0" fontId="18" fillId="0" borderId="27" xfId="0" applyFont="1" applyBorder="1" applyAlignment="1">
      <alignment horizontal="left" vertical="center"/>
    </xf>
    <xf numFmtId="0" fontId="18" fillId="0" borderId="26" xfId="0" applyFont="1" applyBorder="1" applyAlignment="1">
      <alignment horizontal="left" vertical="center"/>
    </xf>
    <xf numFmtId="0" fontId="18" fillId="0" borderId="19" xfId="0" applyFont="1" applyBorder="1" applyAlignment="1">
      <alignment horizontal="left" vertical="center"/>
    </xf>
    <xf numFmtId="0" fontId="2" fillId="0" borderId="6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6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top"/>
    </xf>
    <xf numFmtId="0" fontId="2" fillId="0" borderId="13" xfId="0" applyFont="1" applyBorder="1" applyAlignment="1">
      <alignment horizontal="left" vertical="top"/>
    </xf>
    <xf numFmtId="0" fontId="2" fillId="0" borderId="14" xfId="0" applyFont="1" applyBorder="1" applyAlignment="1">
      <alignment horizontal="left" vertical="top"/>
    </xf>
  </cellXfs>
  <cellStyles count="2">
    <cellStyle name="Hyperlinkki" xfId="1" builtinId="8"/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atea.fi/eshop/product/elo-4243l-intellitouch-dual-touch/?prodid=1665345&amp;INSPR&amp;VLMW2355" TargetMode="External"/><Relationship Id="rId13" Type="http://schemas.openxmlformats.org/officeDocument/2006/relationships/hyperlink" Target="https://www.atea.fi/eshop/product/deltaco-tp-61vau/?prodid=2952385" TargetMode="External"/><Relationship Id="rId3" Type="http://schemas.openxmlformats.org/officeDocument/2006/relationships/hyperlink" Target="https://securecdn.oculus.com/sr/oculus-business-datasheet" TargetMode="External"/><Relationship Id="rId7" Type="http://schemas.openxmlformats.org/officeDocument/2006/relationships/hyperlink" Target="https://www.k-array.com/en/accessory/k-ctrl/" TargetMode="External"/><Relationship Id="rId12" Type="http://schemas.openxmlformats.org/officeDocument/2006/relationships/hyperlink" Target="https://www.atea.fi/eshop/product/kramer-hdmi-kaapeli-m-m-5m-flexible/?prodid=1374599" TargetMode="External"/><Relationship Id="rId2" Type="http://schemas.openxmlformats.org/officeDocument/2006/relationships/hyperlink" Target="https://www.atea.fi/eshop/product/yamaha-sr-b20a/?prodid=3249100" TargetMode="External"/><Relationship Id="rId16" Type="http://schemas.openxmlformats.org/officeDocument/2006/relationships/printerSettings" Target="../printerSettings/printerSettings1.bin"/><Relationship Id="rId1" Type="http://schemas.openxmlformats.org/officeDocument/2006/relationships/hyperlink" Target="https://www.atea.fi/eshop/product/newline-rs-65in/?prodid=3030835" TargetMode="External"/><Relationship Id="rId6" Type="http://schemas.openxmlformats.org/officeDocument/2006/relationships/hyperlink" Target="https://cymaticaudio.com/utrack24-productpage/" TargetMode="External"/><Relationship Id="rId11" Type="http://schemas.openxmlformats.org/officeDocument/2006/relationships/hyperlink" Target="https://www.atea.fi/eshop/product/deltaco-usb2-ex5m/?prodid=1776356" TargetMode="External"/><Relationship Id="rId5" Type="http://schemas.openxmlformats.org/officeDocument/2006/relationships/hyperlink" Target="https://www.k-array.com/en/product/tornado-ktl2c/" TargetMode="External"/><Relationship Id="rId15" Type="http://schemas.openxmlformats.org/officeDocument/2006/relationships/hyperlink" Target="https://www.atea.fi/eshop/product/fujitsu-esprimo-q558/?prodid=2911940" TargetMode="External"/><Relationship Id="rId10" Type="http://schemas.openxmlformats.org/officeDocument/2006/relationships/hyperlink" Target="https://www.atea.fi/eshop/product/samsung-qm43r-t-qmr/?prodid=3142189" TargetMode="External"/><Relationship Id="rId4" Type="http://schemas.openxmlformats.org/officeDocument/2006/relationships/hyperlink" Target="https://panphonics.com/products/sound-shower/" TargetMode="External"/><Relationship Id="rId9" Type="http://schemas.openxmlformats.org/officeDocument/2006/relationships/hyperlink" Target="https://www.atea.fi/eshop/product/mac-mini-2020-apple-m1/?prodid=3275374" TargetMode="External"/><Relationship Id="rId14" Type="http://schemas.openxmlformats.org/officeDocument/2006/relationships/hyperlink" Target="https://www.atea.fi/eshop/product/deltaco-tp-65vau/?prodid=295397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T58"/>
  <sheetViews>
    <sheetView tabSelected="1" zoomScale="55" zoomScaleNormal="55" workbookViewId="0">
      <selection activeCell="J43" sqref="J43:J45"/>
    </sheetView>
  </sheetViews>
  <sheetFormatPr defaultColWidth="9.140625" defaultRowHeight="18.75" x14ac:dyDescent="0.3"/>
  <cols>
    <col min="1" max="1" width="12.140625" style="2" customWidth="1"/>
    <col min="2" max="2" width="15.7109375" style="3" customWidth="1"/>
    <col min="3" max="3" width="33" style="4" customWidth="1"/>
    <col min="4" max="4" width="75.7109375" style="4" customWidth="1"/>
    <col min="5" max="5" width="23" style="4" customWidth="1"/>
    <col min="6" max="6" width="22.7109375" style="6" customWidth="1"/>
    <col min="7" max="8" width="50.7109375" style="6" customWidth="1"/>
    <col min="9" max="9" width="25.7109375" style="2" customWidth="1"/>
    <col min="10" max="10" width="20.7109375" style="2" customWidth="1"/>
    <col min="11" max="11" width="9.140625" style="2"/>
    <col min="12" max="12" width="36.5703125" style="2" customWidth="1"/>
    <col min="13" max="16384" width="9.140625" style="2"/>
  </cols>
  <sheetData>
    <row r="1" spans="1:46" ht="24.95" customHeight="1" x14ac:dyDescent="0.3">
      <c r="A1" s="219"/>
      <c r="B1" s="220"/>
      <c r="C1" s="220"/>
      <c r="D1" s="220"/>
      <c r="E1" s="220"/>
      <c r="F1" s="220"/>
      <c r="G1" s="220"/>
      <c r="H1" s="220"/>
      <c r="I1" s="220"/>
      <c r="J1" s="221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</row>
    <row r="2" spans="1:46" s="3" customFormat="1" ht="24.95" customHeight="1" x14ac:dyDescent="0.3">
      <c r="A2" s="15" t="s">
        <v>77</v>
      </c>
      <c r="B2" s="28"/>
      <c r="C2" s="1"/>
      <c r="D2" s="1"/>
      <c r="E2" s="106"/>
      <c r="F2" s="222" t="s">
        <v>36</v>
      </c>
      <c r="G2" s="223"/>
      <c r="H2" s="223"/>
      <c r="I2" s="223"/>
      <c r="J2" s="224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</row>
    <row r="3" spans="1:46" s="3" customFormat="1" ht="24.95" customHeight="1" x14ac:dyDescent="0.3">
      <c r="A3" s="231" t="s">
        <v>12</v>
      </c>
      <c r="B3" s="232"/>
      <c r="C3" s="233"/>
      <c r="D3" s="1"/>
      <c r="E3" s="106"/>
      <c r="F3" s="222">
        <v>44252</v>
      </c>
      <c r="G3" s="223"/>
      <c r="H3" s="223"/>
      <c r="I3" s="223"/>
      <c r="J3" s="224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</row>
    <row r="4" spans="1:46" ht="24.95" customHeight="1" x14ac:dyDescent="0.3">
      <c r="A4" s="234"/>
      <c r="B4" s="235"/>
      <c r="C4" s="236"/>
      <c r="D4" s="21" t="s">
        <v>170</v>
      </c>
      <c r="E4" s="107"/>
      <c r="F4" s="225"/>
      <c r="G4" s="226"/>
      <c r="H4" s="226"/>
      <c r="I4" s="226"/>
      <c r="J4" s="227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</row>
    <row r="5" spans="1:46" ht="24.95" customHeight="1" x14ac:dyDescent="0.3">
      <c r="A5" s="237"/>
      <c r="B5" s="238"/>
      <c r="C5" s="238"/>
      <c r="D5" s="238"/>
      <c r="E5" s="238"/>
      <c r="F5" s="238"/>
      <c r="G5" s="238"/>
      <c r="H5" s="238"/>
      <c r="I5" s="238"/>
      <c r="J5" s="239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</row>
    <row r="6" spans="1:46" ht="24.95" customHeight="1" thickBot="1" x14ac:dyDescent="0.35">
      <c r="A6" s="228" t="s">
        <v>73</v>
      </c>
      <c r="B6" s="229"/>
      <c r="C6" s="229"/>
      <c r="D6" s="229"/>
      <c r="E6" s="229"/>
      <c r="F6" s="229"/>
      <c r="G6" s="229"/>
      <c r="H6" s="229"/>
      <c r="I6" s="229"/>
      <c r="J6" s="230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</row>
    <row r="7" spans="1:46" ht="19.5" thickBot="1" x14ac:dyDescent="0.35">
      <c r="A7" s="216"/>
      <c r="B7" s="217"/>
      <c r="C7" s="217"/>
      <c r="D7" s="217"/>
      <c r="E7" s="217"/>
      <c r="F7" s="218"/>
      <c r="G7" s="213" t="s">
        <v>6</v>
      </c>
      <c r="H7" s="214"/>
      <c r="I7" s="215"/>
      <c r="J7" s="22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</row>
    <row r="8" spans="1:46" s="3" customFormat="1" ht="50.1" customHeight="1" thickBot="1" x14ac:dyDescent="0.35">
      <c r="A8" s="9" t="s">
        <v>15</v>
      </c>
      <c r="B8" s="9" t="s">
        <v>14</v>
      </c>
      <c r="C8" s="16" t="s">
        <v>5</v>
      </c>
      <c r="D8" s="16" t="s">
        <v>7</v>
      </c>
      <c r="E8" s="23" t="s">
        <v>78</v>
      </c>
      <c r="F8" s="9" t="s">
        <v>0</v>
      </c>
      <c r="G8" s="23" t="s">
        <v>1</v>
      </c>
      <c r="H8" s="19" t="s">
        <v>8</v>
      </c>
      <c r="I8" s="24" t="s">
        <v>3</v>
      </c>
      <c r="J8" s="20" t="s">
        <v>63</v>
      </c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</row>
    <row r="9" spans="1:46" ht="99.95" customHeight="1" x14ac:dyDescent="0.3">
      <c r="A9" s="30" t="s">
        <v>19</v>
      </c>
      <c r="B9" s="31" t="s">
        <v>16</v>
      </c>
      <c r="C9" s="32" t="s">
        <v>97</v>
      </c>
      <c r="D9" s="32" t="s">
        <v>98</v>
      </c>
      <c r="E9" s="108">
        <v>44309</v>
      </c>
      <c r="F9" s="33">
        <v>1</v>
      </c>
      <c r="G9" s="49" t="s">
        <v>119</v>
      </c>
      <c r="H9" s="164" t="s">
        <v>120</v>
      </c>
      <c r="I9" s="189">
        <v>1304.29</v>
      </c>
      <c r="J9" s="50">
        <f>F9*I9</f>
        <v>1304.29</v>
      </c>
      <c r="L9" s="104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</row>
    <row r="10" spans="1:46" ht="99.95" customHeight="1" x14ac:dyDescent="0.3">
      <c r="A10" s="34" t="s">
        <v>20</v>
      </c>
      <c r="B10" s="35"/>
      <c r="C10" s="36" t="s">
        <v>68</v>
      </c>
      <c r="D10" s="37" t="s">
        <v>61</v>
      </c>
      <c r="E10" s="108">
        <v>44309</v>
      </c>
      <c r="F10" s="33">
        <v>1</v>
      </c>
      <c r="G10" s="170" t="s">
        <v>61</v>
      </c>
      <c r="H10" s="171" t="s">
        <v>121</v>
      </c>
      <c r="I10" s="189">
        <v>197.07</v>
      </c>
      <c r="J10" s="50">
        <f>F10*I10</f>
        <v>197.07</v>
      </c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</row>
    <row r="11" spans="1:46" ht="99.95" customHeight="1" x14ac:dyDescent="0.3">
      <c r="A11" s="38" t="s">
        <v>21</v>
      </c>
      <c r="B11" s="39"/>
      <c r="C11" s="40" t="s">
        <v>17</v>
      </c>
      <c r="D11" s="41" t="s">
        <v>18</v>
      </c>
      <c r="E11" s="108">
        <v>44309</v>
      </c>
      <c r="F11" s="33">
        <v>1</v>
      </c>
      <c r="G11" s="194" t="s">
        <v>171</v>
      </c>
      <c r="H11" s="171" t="s">
        <v>169</v>
      </c>
      <c r="I11" s="189">
        <f>532.98+15+35.41</f>
        <v>583.39</v>
      </c>
      <c r="J11" s="50">
        <f>F11*I11</f>
        <v>583.39</v>
      </c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</row>
    <row r="12" spans="1:46" ht="99.95" customHeight="1" x14ac:dyDescent="0.3">
      <c r="A12" s="38" t="s">
        <v>22</v>
      </c>
      <c r="B12" s="39"/>
      <c r="C12" s="36" t="s">
        <v>65</v>
      </c>
      <c r="D12" s="37" t="s">
        <v>66</v>
      </c>
      <c r="E12" s="129">
        <v>44309</v>
      </c>
      <c r="F12" s="42">
        <v>1</v>
      </c>
      <c r="G12" s="170" t="s">
        <v>129</v>
      </c>
      <c r="H12" s="170" t="s">
        <v>128</v>
      </c>
      <c r="I12" s="190">
        <v>33.340000000000003</v>
      </c>
      <c r="J12" s="50">
        <f t="shared" ref="J12:J39" si="0">F12*I12</f>
        <v>33.340000000000003</v>
      </c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</row>
    <row r="13" spans="1:46" ht="99.95" customHeight="1" x14ac:dyDescent="0.3">
      <c r="A13" s="44" t="s">
        <v>23</v>
      </c>
      <c r="B13" s="45" t="s">
        <v>35</v>
      </c>
      <c r="C13" s="43" t="s">
        <v>69</v>
      </c>
      <c r="D13" s="53" t="s">
        <v>42</v>
      </c>
      <c r="E13" s="109">
        <v>44309</v>
      </c>
      <c r="F13" s="48">
        <v>1</v>
      </c>
      <c r="G13" s="51" t="s">
        <v>134</v>
      </c>
      <c r="H13" s="51" t="s">
        <v>133</v>
      </c>
      <c r="I13" s="190">
        <v>870.24</v>
      </c>
      <c r="J13" s="50">
        <f t="shared" si="0"/>
        <v>870.24</v>
      </c>
      <c r="K13" s="5"/>
      <c r="L13" s="71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</row>
    <row r="14" spans="1:46" ht="99.95" customHeight="1" x14ac:dyDescent="0.3">
      <c r="A14" s="44" t="s">
        <v>26</v>
      </c>
      <c r="B14" s="45"/>
      <c r="C14" s="46" t="s">
        <v>17</v>
      </c>
      <c r="D14" s="47" t="s">
        <v>18</v>
      </c>
      <c r="E14" s="109">
        <v>44309</v>
      </c>
      <c r="F14" s="48">
        <v>1</v>
      </c>
      <c r="G14" s="194" t="s">
        <v>171</v>
      </c>
      <c r="H14" s="170" t="s">
        <v>169</v>
      </c>
      <c r="I14" s="189">
        <f>532.98+15+35.41</f>
        <v>583.39</v>
      </c>
      <c r="J14" s="50">
        <f t="shared" si="0"/>
        <v>583.39</v>
      </c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</row>
    <row r="15" spans="1:46" ht="99.95" customHeight="1" x14ac:dyDescent="0.3">
      <c r="A15" s="55" t="s">
        <v>27</v>
      </c>
      <c r="B15" s="56" t="s">
        <v>67</v>
      </c>
      <c r="C15" s="57" t="s">
        <v>70</v>
      </c>
      <c r="D15" s="58" t="s">
        <v>100</v>
      </c>
      <c r="E15" s="110">
        <v>44309</v>
      </c>
      <c r="F15" s="63">
        <v>1</v>
      </c>
      <c r="G15" s="51" t="s">
        <v>136</v>
      </c>
      <c r="H15" s="174" t="s">
        <v>135</v>
      </c>
      <c r="I15" s="190">
        <v>594.78</v>
      </c>
      <c r="J15" s="50">
        <f t="shared" si="0"/>
        <v>594.78</v>
      </c>
      <c r="K15" s="5"/>
      <c r="L15" s="104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</row>
    <row r="16" spans="1:46" ht="99.95" customHeight="1" x14ac:dyDescent="0.3">
      <c r="A16" s="55" t="s">
        <v>28</v>
      </c>
      <c r="B16" s="60"/>
      <c r="C16" s="61" t="s">
        <v>17</v>
      </c>
      <c r="D16" s="62" t="s">
        <v>18</v>
      </c>
      <c r="E16" s="110">
        <v>44309</v>
      </c>
      <c r="F16" s="63">
        <v>1</v>
      </c>
      <c r="G16" s="194" t="s">
        <v>171</v>
      </c>
      <c r="H16" s="170" t="s">
        <v>169</v>
      </c>
      <c r="I16" s="189">
        <f>532.98+15+35.41</f>
        <v>583.39</v>
      </c>
      <c r="J16" s="50">
        <f t="shared" si="0"/>
        <v>583.39</v>
      </c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</row>
    <row r="17" spans="1:46" ht="99.95" customHeight="1" x14ac:dyDescent="0.3">
      <c r="A17" s="64" t="s">
        <v>30</v>
      </c>
      <c r="B17" s="69" t="s">
        <v>38</v>
      </c>
      <c r="C17" s="66" t="s">
        <v>71</v>
      </c>
      <c r="D17" s="67" t="s">
        <v>41</v>
      </c>
      <c r="E17" s="111">
        <v>44294</v>
      </c>
      <c r="F17" s="68">
        <v>2</v>
      </c>
      <c r="G17" s="51" t="s">
        <v>138</v>
      </c>
      <c r="H17" s="175" t="s">
        <v>137</v>
      </c>
      <c r="I17" s="190">
        <v>759.52</v>
      </c>
      <c r="J17" s="50">
        <f t="shared" si="0"/>
        <v>1519.04</v>
      </c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</row>
    <row r="18" spans="1:46" ht="99.95" customHeight="1" x14ac:dyDescent="0.3">
      <c r="A18" s="64" t="s">
        <v>32</v>
      </c>
      <c r="B18" s="65"/>
      <c r="C18" s="142" t="s">
        <v>102</v>
      </c>
      <c r="D18" s="67" t="s">
        <v>101</v>
      </c>
      <c r="E18" s="111">
        <v>44294</v>
      </c>
      <c r="F18" s="68">
        <v>2</v>
      </c>
      <c r="G18" s="51" t="s">
        <v>140</v>
      </c>
      <c r="H18" s="176" t="s">
        <v>139</v>
      </c>
      <c r="I18" s="190">
        <v>784.32</v>
      </c>
      <c r="J18" s="50">
        <f t="shared" si="0"/>
        <v>1568.64</v>
      </c>
      <c r="K18" s="5"/>
      <c r="L18" s="105"/>
      <c r="M18" s="5" t="s">
        <v>76</v>
      </c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</row>
    <row r="19" spans="1:46" ht="99.95" customHeight="1" x14ac:dyDescent="0.3">
      <c r="A19" s="64" t="s">
        <v>39</v>
      </c>
      <c r="B19" s="65"/>
      <c r="C19" s="66" t="s">
        <v>103</v>
      </c>
      <c r="D19" s="70" t="s">
        <v>72</v>
      </c>
      <c r="E19" s="112">
        <v>44294</v>
      </c>
      <c r="F19" s="68">
        <v>2</v>
      </c>
      <c r="G19" s="51" t="s">
        <v>124</v>
      </c>
      <c r="H19" s="166" t="s">
        <v>123</v>
      </c>
      <c r="I19" s="190">
        <v>653.63</v>
      </c>
      <c r="J19" s="50">
        <f t="shared" si="0"/>
        <v>1307.26</v>
      </c>
      <c r="K19" s="5"/>
      <c r="L19" s="10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</row>
    <row r="20" spans="1:46" ht="99.95" customHeight="1" x14ac:dyDescent="0.3">
      <c r="A20" s="44" t="s">
        <v>33</v>
      </c>
      <c r="B20" s="45" t="s">
        <v>24</v>
      </c>
      <c r="C20" s="43" t="s">
        <v>75</v>
      </c>
      <c r="D20" s="53" t="s">
        <v>25</v>
      </c>
      <c r="E20" s="109">
        <v>44294</v>
      </c>
      <c r="F20" s="48">
        <v>1</v>
      </c>
      <c r="G20" s="51" t="s">
        <v>142</v>
      </c>
      <c r="H20" s="51" t="s">
        <v>141</v>
      </c>
      <c r="I20" s="190">
        <v>948.68</v>
      </c>
      <c r="J20" s="50">
        <f t="shared" si="0"/>
        <v>948.68</v>
      </c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</row>
    <row r="21" spans="1:46" ht="99.95" customHeight="1" x14ac:dyDescent="0.3">
      <c r="A21" s="44" t="s">
        <v>34</v>
      </c>
      <c r="B21" s="45"/>
      <c r="C21" s="46" t="s">
        <v>102</v>
      </c>
      <c r="D21" s="53" t="s">
        <v>101</v>
      </c>
      <c r="E21" s="109">
        <v>44294</v>
      </c>
      <c r="F21" s="54">
        <v>1</v>
      </c>
      <c r="G21" s="51" t="s">
        <v>140</v>
      </c>
      <c r="H21" s="51" t="s">
        <v>139</v>
      </c>
      <c r="I21" s="190">
        <v>784.32</v>
      </c>
      <c r="J21" s="50">
        <f t="shared" si="0"/>
        <v>784.32</v>
      </c>
      <c r="K21" s="5"/>
      <c r="L21" s="105"/>
      <c r="M21" s="5" t="s">
        <v>76</v>
      </c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</row>
    <row r="22" spans="1:46" ht="99.95" customHeight="1" x14ac:dyDescent="0.3">
      <c r="A22" s="55" t="s">
        <v>44</v>
      </c>
      <c r="B22" s="56" t="s">
        <v>29</v>
      </c>
      <c r="C22" s="57" t="s">
        <v>74</v>
      </c>
      <c r="D22" s="58" t="s">
        <v>25</v>
      </c>
      <c r="E22" s="110">
        <v>44309</v>
      </c>
      <c r="F22" s="59">
        <v>1</v>
      </c>
      <c r="G22" s="51" t="s">
        <v>142</v>
      </c>
      <c r="H22" s="51" t="s">
        <v>141</v>
      </c>
      <c r="I22" s="190">
        <v>948.68</v>
      </c>
      <c r="J22" s="50">
        <f t="shared" si="0"/>
        <v>948.68</v>
      </c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</row>
    <row r="23" spans="1:46" ht="99.95" customHeight="1" x14ac:dyDescent="0.3">
      <c r="A23" s="55" t="s">
        <v>45</v>
      </c>
      <c r="B23" s="60"/>
      <c r="C23" s="61" t="s">
        <v>17</v>
      </c>
      <c r="D23" s="62" t="s">
        <v>18</v>
      </c>
      <c r="E23" s="110">
        <v>44309</v>
      </c>
      <c r="F23" s="63">
        <v>1</v>
      </c>
      <c r="G23" s="194" t="s">
        <v>171</v>
      </c>
      <c r="H23" s="170" t="s">
        <v>169</v>
      </c>
      <c r="I23" s="189">
        <f>532.98+15+35.41</f>
        <v>583.39</v>
      </c>
      <c r="J23" s="50">
        <f t="shared" si="0"/>
        <v>583.39</v>
      </c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</row>
    <row r="24" spans="1:46" ht="99.95" customHeight="1" x14ac:dyDescent="0.3">
      <c r="A24" s="64" t="s">
        <v>46</v>
      </c>
      <c r="B24" s="65" t="s">
        <v>31</v>
      </c>
      <c r="C24" s="66" t="s">
        <v>105</v>
      </c>
      <c r="D24" s="67" t="s">
        <v>104</v>
      </c>
      <c r="E24" s="111">
        <v>44294</v>
      </c>
      <c r="F24" s="68">
        <v>1</v>
      </c>
      <c r="G24" s="52" t="s">
        <v>144</v>
      </c>
      <c r="H24" s="177" t="s">
        <v>143</v>
      </c>
      <c r="I24" s="190">
        <v>1536.5</v>
      </c>
      <c r="J24" s="50">
        <f t="shared" si="0"/>
        <v>1536.5</v>
      </c>
      <c r="K24" s="11"/>
      <c r="L24" s="71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</row>
    <row r="25" spans="1:46" ht="99.95" customHeight="1" x14ac:dyDescent="0.3">
      <c r="A25" s="64" t="s">
        <v>47</v>
      </c>
      <c r="B25" s="65"/>
      <c r="C25" s="142" t="s">
        <v>106</v>
      </c>
      <c r="D25" s="67" t="s">
        <v>101</v>
      </c>
      <c r="E25" s="111">
        <v>44294</v>
      </c>
      <c r="F25" s="68">
        <v>1</v>
      </c>
      <c r="G25" s="51" t="s">
        <v>140</v>
      </c>
      <c r="H25" s="51" t="s">
        <v>139</v>
      </c>
      <c r="I25" s="190">
        <v>784.32</v>
      </c>
      <c r="J25" s="50">
        <f t="shared" si="0"/>
        <v>784.32</v>
      </c>
      <c r="K25" s="11"/>
      <c r="L25" s="105"/>
      <c r="M25" s="5" t="s">
        <v>76</v>
      </c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</row>
    <row r="26" spans="1:46" ht="99.95" customHeight="1" x14ac:dyDescent="0.3">
      <c r="A26" s="72" t="s">
        <v>48</v>
      </c>
      <c r="B26" s="73" t="s">
        <v>43</v>
      </c>
      <c r="C26" s="74" t="s">
        <v>40</v>
      </c>
      <c r="D26" s="75" t="s">
        <v>41</v>
      </c>
      <c r="E26" s="113">
        <v>44309</v>
      </c>
      <c r="F26" s="76">
        <v>1</v>
      </c>
      <c r="G26" s="52" t="s">
        <v>145</v>
      </c>
      <c r="H26" s="174" t="s">
        <v>146</v>
      </c>
      <c r="I26" s="190">
        <v>763.82</v>
      </c>
      <c r="J26" s="50">
        <f t="shared" si="0"/>
        <v>763.82</v>
      </c>
      <c r="K26" s="11"/>
      <c r="L26" s="71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</row>
    <row r="27" spans="1:46" ht="99.95" customHeight="1" x14ac:dyDescent="0.3">
      <c r="A27" s="72" t="s">
        <v>49</v>
      </c>
      <c r="B27" s="77"/>
      <c r="C27" s="78" t="s">
        <v>17</v>
      </c>
      <c r="D27" s="79" t="s">
        <v>18</v>
      </c>
      <c r="E27" s="113">
        <v>44309</v>
      </c>
      <c r="F27" s="76">
        <v>1</v>
      </c>
      <c r="G27" s="194" t="s">
        <v>171</v>
      </c>
      <c r="H27" s="170" t="s">
        <v>169</v>
      </c>
      <c r="I27" s="189">
        <f>532.98+15+35.41</f>
        <v>583.39</v>
      </c>
      <c r="J27" s="50">
        <f t="shared" si="0"/>
        <v>583.39</v>
      </c>
      <c r="K27" s="11"/>
      <c r="L27" s="5"/>
      <c r="M27" s="12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</row>
    <row r="28" spans="1:46" ht="99.95" customHeight="1" x14ac:dyDescent="0.3">
      <c r="A28" s="72"/>
      <c r="B28" s="77"/>
      <c r="C28" s="78" t="s">
        <v>107</v>
      </c>
      <c r="D28" s="79" t="s">
        <v>108</v>
      </c>
      <c r="E28" s="113">
        <v>44309</v>
      </c>
      <c r="F28" s="76">
        <v>1</v>
      </c>
      <c r="G28" s="52" t="s">
        <v>148</v>
      </c>
      <c r="H28" s="51" t="s">
        <v>147</v>
      </c>
      <c r="I28" s="190">
        <v>318.35000000000002</v>
      </c>
      <c r="J28" s="50">
        <f t="shared" si="0"/>
        <v>318.35000000000002</v>
      </c>
      <c r="K28" s="11"/>
      <c r="L28" s="71"/>
      <c r="M28" s="12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</row>
    <row r="29" spans="1:46" s="147" customFormat="1" ht="99.95" customHeight="1" x14ac:dyDescent="0.3">
      <c r="A29" s="135" t="s">
        <v>50</v>
      </c>
      <c r="B29" s="136" t="s">
        <v>95</v>
      </c>
      <c r="C29" s="137" t="s">
        <v>96</v>
      </c>
      <c r="D29" s="141" t="s">
        <v>109</v>
      </c>
      <c r="E29" s="138">
        <v>44309</v>
      </c>
      <c r="F29" s="139">
        <v>2</v>
      </c>
      <c r="G29" s="148" t="s">
        <v>125</v>
      </c>
      <c r="H29" s="165" t="s">
        <v>122</v>
      </c>
      <c r="I29" s="191">
        <v>836.39</v>
      </c>
      <c r="J29" s="140">
        <f t="shared" si="0"/>
        <v>1672.78</v>
      </c>
      <c r="K29" s="143"/>
      <c r="L29" s="144"/>
      <c r="M29" s="145"/>
      <c r="N29" s="146"/>
      <c r="O29" s="146"/>
      <c r="P29" s="146"/>
      <c r="Q29" s="146"/>
      <c r="R29" s="146"/>
      <c r="S29" s="146"/>
      <c r="T29" s="146"/>
      <c r="U29" s="146"/>
      <c r="V29" s="146"/>
      <c r="W29" s="146"/>
      <c r="X29" s="146"/>
      <c r="Y29" s="146"/>
      <c r="Z29" s="146"/>
      <c r="AA29" s="146"/>
      <c r="AB29" s="146"/>
      <c r="AC29" s="146"/>
      <c r="AD29" s="146"/>
      <c r="AE29" s="146"/>
      <c r="AF29" s="146"/>
      <c r="AG29" s="146"/>
      <c r="AH29" s="146"/>
      <c r="AI29" s="146"/>
      <c r="AJ29" s="146"/>
      <c r="AK29" s="146"/>
      <c r="AL29" s="146"/>
      <c r="AM29" s="146"/>
      <c r="AN29" s="146"/>
      <c r="AO29" s="146"/>
      <c r="AP29" s="146"/>
      <c r="AQ29" s="146"/>
      <c r="AR29" s="146"/>
      <c r="AS29" s="146"/>
      <c r="AT29" s="146"/>
    </row>
    <row r="30" spans="1:46" ht="99.95" customHeight="1" x14ac:dyDescent="0.3">
      <c r="A30" s="80" t="s">
        <v>89</v>
      </c>
      <c r="B30" s="94" t="s">
        <v>51</v>
      </c>
      <c r="C30" s="89" t="s">
        <v>52</v>
      </c>
      <c r="D30" s="81" t="s">
        <v>110</v>
      </c>
      <c r="E30" s="114">
        <v>44294</v>
      </c>
      <c r="F30" s="82">
        <v>13</v>
      </c>
      <c r="G30" s="52" t="s">
        <v>150</v>
      </c>
      <c r="H30" s="178" t="s">
        <v>149</v>
      </c>
      <c r="I30" s="192">
        <v>6.02</v>
      </c>
      <c r="J30" s="50">
        <f t="shared" si="0"/>
        <v>78.259999999999991</v>
      </c>
      <c r="K30" s="11"/>
      <c r="L30" s="5"/>
      <c r="M30" s="12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</row>
    <row r="31" spans="1:46" ht="99.95" customHeight="1" x14ac:dyDescent="0.3">
      <c r="A31" s="80" t="s">
        <v>90</v>
      </c>
      <c r="B31" s="88"/>
      <c r="C31" s="89" t="s">
        <v>53</v>
      </c>
      <c r="D31" s="81" t="s">
        <v>54</v>
      </c>
      <c r="E31" s="114">
        <v>44294</v>
      </c>
      <c r="F31" s="82">
        <v>10</v>
      </c>
      <c r="G31" s="52" t="s">
        <v>152</v>
      </c>
      <c r="H31" s="179" t="s">
        <v>151</v>
      </c>
      <c r="I31" s="192">
        <v>10.34</v>
      </c>
      <c r="J31" s="50">
        <f t="shared" si="0"/>
        <v>103.4</v>
      </c>
      <c r="K31" s="11"/>
      <c r="L31" s="5"/>
      <c r="M31" s="12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</row>
    <row r="32" spans="1:46" ht="99.95" customHeight="1" x14ac:dyDescent="0.3">
      <c r="A32" s="80" t="s">
        <v>91</v>
      </c>
      <c r="B32" s="88"/>
      <c r="C32" s="89" t="s">
        <v>55</v>
      </c>
      <c r="D32" s="81" t="s">
        <v>56</v>
      </c>
      <c r="E32" s="114">
        <v>44294</v>
      </c>
      <c r="F32" s="82">
        <v>6</v>
      </c>
      <c r="G32" s="181" t="s">
        <v>153</v>
      </c>
      <c r="H32" s="179" t="s">
        <v>154</v>
      </c>
      <c r="I32" s="192">
        <v>9.1999999999999993</v>
      </c>
      <c r="J32" s="180">
        <f t="shared" si="0"/>
        <v>55.199999999999996</v>
      </c>
      <c r="K32" s="11"/>
      <c r="L32" s="5"/>
      <c r="M32" s="12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</row>
    <row r="33" spans="1:46" ht="99.95" customHeight="1" x14ac:dyDescent="0.3">
      <c r="A33" s="90" t="s">
        <v>92</v>
      </c>
      <c r="B33" s="91"/>
      <c r="C33" s="92" t="s">
        <v>59</v>
      </c>
      <c r="D33" s="81" t="s">
        <v>60</v>
      </c>
      <c r="E33" s="114">
        <v>44294</v>
      </c>
      <c r="F33" s="93">
        <v>10</v>
      </c>
      <c r="G33" s="52" t="s">
        <v>156</v>
      </c>
      <c r="H33" s="183" t="s">
        <v>155</v>
      </c>
      <c r="I33" s="192">
        <v>1.24</v>
      </c>
      <c r="J33" s="50">
        <f t="shared" si="0"/>
        <v>12.4</v>
      </c>
      <c r="K33" s="11"/>
      <c r="L33" s="5"/>
      <c r="M33" s="12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</row>
    <row r="34" spans="1:46" ht="99.95" customHeight="1" x14ac:dyDescent="0.3">
      <c r="A34" s="90" t="s">
        <v>93</v>
      </c>
      <c r="B34" s="91"/>
      <c r="C34" s="92" t="s">
        <v>64</v>
      </c>
      <c r="D34" s="81" t="s">
        <v>99</v>
      </c>
      <c r="E34" s="114">
        <v>44294</v>
      </c>
      <c r="F34" s="93">
        <v>1</v>
      </c>
      <c r="G34" s="52" t="s">
        <v>157</v>
      </c>
      <c r="H34" s="178" t="s">
        <v>158</v>
      </c>
      <c r="I34" s="192">
        <f>42.48+11.72</f>
        <v>54.199999999999996</v>
      </c>
      <c r="J34" s="50">
        <f t="shared" si="0"/>
        <v>54.199999999999996</v>
      </c>
      <c r="K34" s="11"/>
      <c r="L34" s="5"/>
      <c r="M34" s="12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</row>
    <row r="35" spans="1:46" ht="99.95" customHeight="1" x14ac:dyDescent="0.3">
      <c r="A35" s="90"/>
      <c r="B35" s="91"/>
      <c r="C35" s="92" t="s">
        <v>114</v>
      </c>
      <c r="D35" s="149" t="s">
        <v>117</v>
      </c>
      <c r="E35" s="114">
        <v>44294</v>
      </c>
      <c r="F35" s="93">
        <v>2</v>
      </c>
      <c r="G35" s="52" t="s">
        <v>160</v>
      </c>
      <c r="H35" s="179" t="s">
        <v>159</v>
      </c>
      <c r="I35" s="192">
        <v>1.88</v>
      </c>
      <c r="J35" s="180">
        <f t="shared" si="0"/>
        <v>3.76</v>
      </c>
      <c r="K35" s="11"/>
      <c r="L35" s="5"/>
      <c r="M35" s="12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</row>
    <row r="36" spans="1:46" ht="99.95" customHeight="1" x14ac:dyDescent="0.3">
      <c r="A36" s="90"/>
      <c r="B36" s="91"/>
      <c r="C36" s="92" t="s">
        <v>115</v>
      </c>
      <c r="D36" s="149" t="s">
        <v>117</v>
      </c>
      <c r="E36" s="114">
        <v>44294</v>
      </c>
      <c r="F36" s="93">
        <v>2</v>
      </c>
      <c r="G36" s="184" t="s">
        <v>162</v>
      </c>
      <c r="H36" s="182" t="s">
        <v>161</v>
      </c>
      <c r="I36" s="192">
        <v>5.2</v>
      </c>
      <c r="J36" s="180">
        <f t="shared" si="0"/>
        <v>10.4</v>
      </c>
      <c r="K36" s="11"/>
      <c r="L36" s="5"/>
      <c r="M36" s="12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</row>
    <row r="37" spans="1:46" ht="99.95" customHeight="1" x14ac:dyDescent="0.3">
      <c r="A37" s="90"/>
      <c r="B37" s="91"/>
      <c r="C37" s="92" t="s">
        <v>116</v>
      </c>
      <c r="D37" s="149" t="s">
        <v>117</v>
      </c>
      <c r="E37" s="114">
        <v>44294</v>
      </c>
      <c r="F37" s="93">
        <v>2</v>
      </c>
      <c r="G37" s="52" t="s">
        <v>164</v>
      </c>
      <c r="H37" s="185" t="s">
        <v>163</v>
      </c>
      <c r="I37" s="192">
        <v>17.47</v>
      </c>
      <c r="J37" s="180">
        <f t="shared" si="0"/>
        <v>34.94</v>
      </c>
      <c r="K37" s="11"/>
      <c r="L37" s="5"/>
      <c r="M37" s="12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</row>
    <row r="38" spans="1:46" ht="99.95" customHeight="1" x14ac:dyDescent="0.3">
      <c r="A38" s="90" t="s">
        <v>94</v>
      </c>
      <c r="B38" s="91"/>
      <c r="C38" s="92" t="s">
        <v>112</v>
      </c>
      <c r="D38" s="149" t="s">
        <v>113</v>
      </c>
      <c r="E38" s="114">
        <v>44294</v>
      </c>
      <c r="F38" s="93">
        <v>2</v>
      </c>
      <c r="G38" s="52" t="s">
        <v>166</v>
      </c>
      <c r="H38" s="178" t="s">
        <v>165</v>
      </c>
      <c r="I38" s="192">
        <v>35.35</v>
      </c>
      <c r="J38" s="180">
        <f t="shared" si="0"/>
        <v>70.7</v>
      </c>
      <c r="K38" s="11"/>
      <c r="L38" s="5"/>
      <c r="M38" s="12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</row>
    <row r="39" spans="1:46" ht="99.95" customHeight="1" thickBot="1" x14ac:dyDescent="0.35">
      <c r="A39" s="130" t="s">
        <v>111</v>
      </c>
      <c r="B39" s="131"/>
      <c r="C39" s="132" t="s">
        <v>57</v>
      </c>
      <c r="D39" s="133" t="s">
        <v>58</v>
      </c>
      <c r="E39" s="114">
        <v>44294</v>
      </c>
      <c r="F39" s="134">
        <v>1</v>
      </c>
      <c r="G39" s="52" t="s">
        <v>167</v>
      </c>
      <c r="H39" s="185" t="s">
        <v>168</v>
      </c>
      <c r="I39" s="192">
        <v>6.57</v>
      </c>
      <c r="J39" s="180">
        <f t="shared" si="0"/>
        <v>6.57</v>
      </c>
      <c r="K39" s="11"/>
      <c r="L39" s="5"/>
      <c r="M39" s="12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</row>
    <row r="40" spans="1:46" s="5" customFormat="1" ht="150" customHeight="1" thickBot="1" x14ac:dyDescent="0.35">
      <c r="A40" s="83"/>
      <c r="B40" s="84"/>
      <c r="C40" s="85"/>
      <c r="D40" s="85"/>
      <c r="E40" s="85"/>
      <c r="F40" s="86"/>
      <c r="G40" s="186"/>
      <c r="H40" s="187"/>
      <c r="I40" s="188"/>
      <c r="J40" s="87">
        <f>SUM(J9:J39)</f>
        <v>18498.89</v>
      </c>
      <c r="P40" s="11"/>
    </row>
    <row r="41" spans="1:46" s="5" customFormat="1" ht="24.95" customHeight="1" thickBot="1" x14ac:dyDescent="0.35">
      <c r="A41" s="118"/>
      <c r="B41" s="95"/>
      <c r="C41" s="96"/>
      <c r="D41" s="97"/>
      <c r="E41" s="97"/>
      <c r="F41" s="98"/>
      <c r="G41" s="99"/>
      <c r="H41" s="100"/>
      <c r="I41" s="101"/>
      <c r="J41" s="102"/>
      <c r="P41" s="11"/>
    </row>
    <row r="42" spans="1:46" s="5" customFormat="1" ht="75" customHeight="1" x14ac:dyDescent="0.3">
      <c r="A42" s="153" t="s">
        <v>15</v>
      </c>
      <c r="B42" s="115" t="s">
        <v>14</v>
      </c>
      <c r="C42" s="116" t="s">
        <v>5</v>
      </c>
      <c r="D42" s="117" t="s">
        <v>7</v>
      </c>
      <c r="E42" s="119"/>
      <c r="F42" s="120" t="s">
        <v>0</v>
      </c>
      <c r="G42" s="120" t="s">
        <v>1</v>
      </c>
      <c r="H42" s="156" t="s">
        <v>62</v>
      </c>
      <c r="I42" s="121" t="s">
        <v>3</v>
      </c>
      <c r="J42" s="103" t="s">
        <v>63</v>
      </c>
      <c r="P42" s="11"/>
    </row>
    <row r="43" spans="1:46" s="5" customFormat="1" ht="108" customHeight="1" x14ac:dyDescent="0.3">
      <c r="A43" s="154" t="s">
        <v>88</v>
      </c>
      <c r="B43" s="123" t="s">
        <v>81</v>
      </c>
      <c r="C43" s="124" t="s">
        <v>82</v>
      </c>
      <c r="D43" s="125" t="s">
        <v>83</v>
      </c>
      <c r="E43" s="126"/>
      <c r="F43" s="127">
        <v>8</v>
      </c>
      <c r="G43" s="167" t="s">
        <v>126</v>
      </c>
      <c r="H43" s="169" t="s">
        <v>130</v>
      </c>
      <c r="I43" s="193">
        <v>477.45</v>
      </c>
      <c r="J43" s="157">
        <f>F43*I43</f>
        <v>3819.6</v>
      </c>
      <c r="P43" s="11"/>
    </row>
    <row r="44" spans="1:46" s="5" customFormat="1" ht="81.75" customHeight="1" x14ac:dyDescent="0.3">
      <c r="A44" s="155" t="s">
        <v>80</v>
      </c>
      <c r="B44" s="152" t="s">
        <v>81</v>
      </c>
      <c r="C44" s="150" t="s">
        <v>85</v>
      </c>
      <c r="D44" s="151" t="s">
        <v>118</v>
      </c>
      <c r="E44" s="122"/>
      <c r="F44" s="128">
        <v>1</v>
      </c>
      <c r="G44" s="151" t="s">
        <v>118</v>
      </c>
      <c r="H44" s="172" t="s">
        <v>131</v>
      </c>
      <c r="I44" s="193">
        <v>343.23</v>
      </c>
      <c r="J44" s="157">
        <f t="shared" ref="J44:J45" si="1">F44*I44</f>
        <v>343.23</v>
      </c>
      <c r="N44" s="13"/>
      <c r="P44" s="11"/>
    </row>
    <row r="45" spans="1:46" s="5" customFormat="1" ht="93.75" customHeight="1" thickBot="1" x14ac:dyDescent="0.35">
      <c r="A45" s="158" t="s">
        <v>84</v>
      </c>
      <c r="B45" s="159" t="s">
        <v>81</v>
      </c>
      <c r="C45" s="160" t="s">
        <v>86</v>
      </c>
      <c r="D45" s="161" t="s">
        <v>87</v>
      </c>
      <c r="E45" s="162"/>
      <c r="F45" s="163">
        <v>2</v>
      </c>
      <c r="G45" s="168" t="s">
        <v>127</v>
      </c>
      <c r="H45" s="173" t="s">
        <v>132</v>
      </c>
      <c r="I45" s="193">
        <v>284.93</v>
      </c>
      <c r="J45" s="157">
        <f t="shared" si="1"/>
        <v>569.86</v>
      </c>
      <c r="L45" s="71"/>
      <c r="N45" s="14"/>
      <c r="P45" s="11"/>
    </row>
    <row r="46" spans="1:46" s="5" customFormat="1" ht="50.1" customHeight="1" x14ac:dyDescent="0.3">
      <c r="A46" s="210" t="s">
        <v>2</v>
      </c>
      <c r="B46" s="211"/>
      <c r="C46" s="212"/>
      <c r="D46" s="198" t="s">
        <v>4</v>
      </c>
      <c r="E46" s="199"/>
      <c r="F46" s="199"/>
      <c r="G46" s="199"/>
      <c r="H46" s="199"/>
      <c r="I46" s="199"/>
      <c r="J46" s="200"/>
      <c r="K46" s="11"/>
      <c r="L46" s="11"/>
      <c r="M46" s="25"/>
      <c r="P46" s="11"/>
    </row>
    <row r="47" spans="1:46" s="5" customFormat="1" ht="50.1" customHeight="1" x14ac:dyDescent="0.3">
      <c r="A47" s="207" t="s">
        <v>9</v>
      </c>
      <c r="B47" s="208"/>
      <c r="C47" s="209"/>
      <c r="D47" s="201" t="s">
        <v>37</v>
      </c>
      <c r="E47" s="202"/>
      <c r="F47" s="202"/>
      <c r="G47" s="202"/>
      <c r="H47" s="202"/>
      <c r="I47" s="202"/>
      <c r="J47" s="203"/>
      <c r="K47" s="11"/>
      <c r="L47" s="11"/>
      <c r="P47" s="11"/>
    </row>
    <row r="48" spans="1:46" s="5" customFormat="1" ht="50.1" customHeight="1" x14ac:dyDescent="0.3">
      <c r="A48" s="207" t="s">
        <v>10</v>
      </c>
      <c r="B48" s="208"/>
      <c r="C48" s="209"/>
      <c r="D48" s="201" t="s">
        <v>13</v>
      </c>
      <c r="E48" s="202"/>
      <c r="F48" s="202"/>
      <c r="G48" s="202"/>
      <c r="H48" s="202"/>
      <c r="I48" s="202"/>
      <c r="J48" s="203"/>
      <c r="K48" s="11"/>
      <c r="L48" s="11"/>
    </row>
    <row r="49" spans="1:10" s="5" customFormat="1" ht="50.1" customHeight="1" thickBot="1" x14ac:dyDescent="0.35">
      <c r="A49" s="195" t="s">
        <v>11</v>
      </c>
      <c r="B49" s="196"/>
      <c r="C49" s="197"/>
      <c r="D49" s="204" t="s">
        <v>79</v>
      </c>
      <c r="E49" s="205"/>
      <c r="F49" s="205"/>
      <c r="G49" s="205"/>
      <c r="H49" s="205"/>
      <c r="I49" s="205"/>
      <c r="J49" s="206"/>
    </row>
    <row r="50" spans="1:10" s="5" customFormat="1" ht="50.1" customHeight="1" x14ac:dyDescent="0.3">
      <c r="A50" s="17"/>
      <c r="B50" s="29"/>
      <c r="C50" s="26"/>
      <c r="D50" s="18"/>
      <c r="E50" s="18"/>
      <c r="F50" s="27"/>
      <c r="G50" s="27"/>
      <c r="H50" s="27"/>
    </row>
    <row r="51" spans="1:10" s="5" customFormat="1" ht="50.1" customHeight="1" x14ac:dyDescent="0.3">
      <c r="B51" s="10"/>
      <c r="C51" s="26"/>
      <c r="D51" s="18"/>
      <c r="E51" s="18"/>
      <c r="F51" s="27"/>
      <c r="G51" s="27"/>
      <c r="H51" s="27"/>
    </row>
    <row r="52" spans="1:10" x14ac:dyDescent="0.3">
      <c r="C52" s="7"/>
      <c r="D52" s="7"/>
      <c r="E52" s="7"/>
      <c r="F52" s="8"/>
      <c r="G52" s="8"/>
      <c r="H52" s="8"/>
    </row>
    <row r="53" spans="1:10" x14ac:dyDescent="0.3">
      <c r="C53" s="7"/>
      <c r="D53" s="7"/>
      <c r="E53" s="7"/>
      <c r="F53" s="8"/>
      <c r="G53" s="8"/>
      <c r="H53" s="8"/>
    </row>
    <row r="54" spans="1:10" x14ac:dyDescent="0.3">
      <c r="C54" s="7"/>
      <c r="D54" s="7"/>
      <c r="E54" s="7"/>
      <c r="F54" s="8"/>
      <c r="G54" s="8"/>
      <c r="H54" s="8"/>
    </row>
    <row r="55" spans="1:10" x14ac:dyDescent="0.3">
      <c r="C55" s="7"/>
      <c r="D55" s="7"/>
      <c r="E55" s="7"/>
      <c r="F55" s="8"/>
      <c r="G55" s="8"/>
      <c r="H55" s="8"/>
    </row>
    <row r="56" spans="1:10" x14ac:dyDescent="0.3">
      <c r="C56" s="7"/>
      <c r="D56" s="7"/>
      <c r="E56" s="7"/>
      <c r="F56" s="8"/>
      <c r="G56" s="8"/>
      <c r="H56" s="8"/>
    </row>
    <row r="57" spans="1:10" x14ac:dyDescent="0.3">
      <c r="C57" s="7"/>
      <c r="D57" s="7"/>
      <c r="E57" s="7"/>
      <c r="F57" s="8"/>
      <c r="G57" s="8"/>
      <c r="H57" s="8"/>
    </row>
    <row r="58" spans="1:10" x14ac:dyDescent="0.3">
      <c r="C58" s="7"/>
      <c r="D58" s="7"/>
      <c r="E58" s="7"/>
      <c r="F58" s="8"/>
      <c r="G58" s="8"/>
      <c r="H58" s="8"/>
    </row>
  </sheetData>
  <mergeCells count="18">
    <mergeCell ref="G7:I7"/>
    <mergeCell ref="A7:F7"/>
    <mergeCell ref="A1:J1"/>
    <mergeCell ref="F2:J2"/>
    <mergeCell ref="F3:J3"/>
    <mergeCell ref="F4:J4"/>
    <mergeCell ref="A6:J6"/>
    <mergeCell ref="A3:C3"/>
    <mergeCell ref="A4:C4"/>
    <mergeCell ref="A5:J5"/>
    <mergeCell ref="A49:C49"/>
    <mergeCell ref="D46:J46"/>
    <mergeCell ref="D47:J47"/>
    <mergeCell ref="D48:J48"/>
    <mergeCell ref="D49:J49"/>
    <mergeCell ref="A47:C47"/>
    <mergeCell ref="A48:C48"/>
    <mergeCell ref="A46:C46"/>
  </mergeCells>
  <hyperlinks>
    <hyperlink ref="H9" r:id="rId1" xr:uid="{82C16412-98D5-44AE-94B2-8FDF45A8F6F4}"/>
    <hyperlink ref="H10" r:id="rId2" xr:uid="{6575D3D6-41C1-4B7E-A566-7672024321E3}"/>
    <hyperlink ref="H29" r:id="rId3" display="https://securecdn.oculus.com/sr/oculus-business-datasheet" xr:uid="{D8367C75-476F-4264-B5D7-37118DD3F6A7}"/>
    <hyperlink ref="H19" r:id="rId4" xr:uid="{0979A694-FFE2-44FF-AA55-300D5B535F27}"/>
    <hyperlink ref="H43" r:id="rId5" display="https://www.k-array.com/en/product/tornado-ktl2c/_x000a_" xr:uid="{0B8C46A1-7822-4AD0-9CB3-8AC220862D90}"/>
    <hyperlink ref="H44" r:id="rId6" xr:uid="{3F151AEF-AEB4-469B-9AEE-04F3464EAAC9}"/>
    <hyperlink ref="H45" r:id="rId7" xr:uid="{FF629D1F-20B3-4139-917D-5A625B718E7D}"/>
    <hyperlink ref="H17" r:id="rId8" display="https://www.atea.fi/eshop/product/elo-4243l-intellitouch-dual-touch/?prodid=1665345_x000a_&amp;_x000a_INSPR_x000a_&amp;_x000a_VLMW2355" xr:uid="{24897F5F-3CF6-4679-8B5C-0BCD3668080E}"/>
    <hyperlink ref="H18" r:id="rId9" xr:uid="{7FD61CE9-BC8E-40C1-B30E-B4284B57DDD9}"/>
    <hyperlink ref="H24" r:id="rId10" display="https://www.atea.fi/eshop/product/samsung-qm43r-t-qmr/?prodid=3142189" xr:uid="{D298F797-B39A-44AE-9FC0-2BA95DCEFD7A}"/>
    <hyperlink ref="H31" r:id="rId11" xr:uid="{CA36624A-0102-409E-9837-3E0BFED00B10}"/>
    <hyperlink ref="H32" r:id="rId12" xr:uid="{1C02C1F3-5005-4FA0-AE00-CC1359F4C658}"/>
    <hyperlink ref="H35" r:id="rId13" xr:uid="{EC0F2F58-0E3F-44D8-99B2-46047C3D84CD}"/>
    <hyperlink ref="H36" r:id="rId14" xr:uid="{64E6E854-5144-43F8-8061-B650A34D9883}"/>
    <hyperlink ref="H11" r:id="rId15" xr:uid="{898AA334-403A-4136-ACF8-C5C15F5246B6}"/>
  </hyperlinks>
  <pageMargins left="0.7" right="0.7" top="0.75" bottom="0.75" header="0.3" footer="0.3"/>
  <pageSetup paperSize="9" scale="71" fitToHeight="0" orientation="landscape" r:id="rId16"/>
  <headerFooter>
    <oddFooter>&amp;L&amp;1#&amp;"Calibri"&amp;8&amp;K000000Sensitivity: Internal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8599B878DF3F764F970835A7D68EDC9E" ma:contentTypeVersion="12" ma:contentTypeDescription="Luo uusi asiakirja." ma:contentTypeScope="" ma:versionID="2f43d78624593963aee17aee1d3cfe24">
  <xsd:schema xmlns:xsd="http://www.w3.org/2001/XMLSchema" xmlns:xs="http://www.w3.org/2001/XMLSchema" xmlns:p="http://schemas.microsoft.com/office/2006/metadata/properties" xmlns:ns2="03513a6a-a6f7-4111-99fb-a08798c0785b" xmlns:ns3="f7a7025a-7366-4a7d-bf1e-e6a36079e641" targetNamespace="http://schemas.microsoft.com/office/2006/metadata/properties" ma:root="true" ma:fieldsID="bc88f54aa76a450ae112edb660dfa430" ns2:_="" ns3:_="">
    <xsd:import namespace="03513a6a-a6f7-4111-99fb-a08798c0785b"/>
    <xsd:import namespace="f7a7025a-7366-4a7d-bf1e-e6a36079e64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513a6a-a6f7-4111-99fb-a08798c0785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7a7025a-7366-4a7d-bf1e-e6a36079e641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Jaettu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Jakamisen tiedot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CB449AD-4905-4E70-BEA3-3E399ABBD45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28D787F-D881-4605-BF94-FACB850EB0C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3513a6a-a6f7-4111-99fb-a08798c0785b"/>
    <ds:schemaRef ds:uri="f7a7025a-7366-4a7d-bf1e-e6a36079e64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0BE77E3-2716-4F46-A022-5FFBB594AB5D}">
  <ds:schemaRefs>
    <ds:schemaRef ds:uri="http://purl.org/dc/terms/"/>
    <ds:schemaRef ds:uri="http://schemas.microsoft.com/office/2006/documentManagement/types"/>
    <ds:schemaRef ds:uri="03513a6a-a6f7-4111-99fb-a08798c0785b"/>
    <ds:schemaRef ds:uri="http://schemas.openxmlformats.org/package/2006/metadata/core-properties"/>
    <ds:schemaRef ds:uri="http://schemas.microsoft.com/office/infopath/2007/PartnerControls"/>
    <ds:schemaRef ds:uri="http://purl.org/dc/dcmitype/"/>
    <ds:schemaRef ds:uri="http://purl.org/dc/elements/1.1/"/>
    <ds:schemaRef ds:uri="f7a7025a-7366-4a7d-bf1e-e6a36079e641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</vt:i4>
      </vt:variant>
    </vt:vector>
  </HeadingPairs>
  <TitlesOfParts>
    <vt:vector size="2" baseType="lpstr">
      <vt:lpstr>Taul1</vt:lpstr>
      <vt:lpstr>Taul1!Tulostusalue</vt:lpstr>
    </vt:vector>
  </TitlesOfParts>
  <Company>Turun kaupunki (hallinto x64)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Aaltonen Päivi</dc:creator>
  <cp:lastModifiedBy>Wahlström Anne</cp:lastModifiedBy>
  <cp:lastPrinted>2019-12-12T11:33:37Z</cp:lastPrinted>
  <dcterms:created xsi:type="dcterms:W3CDTF">2019-08-29T09:33:11Z</dcterms:created>
  <dcterms:modified xsi:type="dcterms:W3CDTF">2021-03-10T12:16:23Z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0x0101008599B878DF3F764F970835A7D68EDC9E</vt:lpwstr>
  </property>
  <property fmtid="{D5CDD505-2E9C-101B-9397-08002B2CF9AE}" pid="3" name="MSIP_Label_18450391-6d50-49e0-a466-bfda2ff2a5e1_Enabled">
    <vt:lpwstr>true</vt:lpwstr>
  </property>
  <property fmtid="{D5CDD505-2E9C-101B-9397-08002B2CF9AE}" pid="4" name="MSIP_Label_18450391-6d50-49e0-a466-bfda2ff2a5e1_SetDate">
    <vt:lpwstr>2021-03-08T19:35:20Z</vt:lpwstr>
  </property>
  <property fmtid="{D5CDD505-2E9C-101B-9397-08002B2CF9AE}" pid="5" name="MSIP_Label_18450391-6d50-49e0-a466-bfda2ff2a5e1_Method">
    <vt:lpwstr>Standard</vt:lpwstr>
  </property>
  <property fmtid="{D5CDD505-2E9C-101B-9397-08002B2CF9AE}" pid="6" name="MSIP_Label_18450391-6d50-49e0-a466-bfda2ff2a5e1_Name">
    <vt:lpwstr>18450391-6d50-49e0-a466-bfda2ff2a5e1</vt:lpwstr>
  </property>
  <property fmtid="{D5CDD505-2E9C-101B-9397-08002B2CF9AE}" pid="7" name="MSIP_Label_18450391-6d50-49e0-a466-bfda2ff2a5e1_SiteId">
    <vt:lpwstr>65f51067-7d65-4aa9-b996-4cc43a0d7111</vt:lpwstr>
  </property>
  <property fmtid="{D5CDD505-2E9C-101B-9397-08002B2CF9AE}" pid="8" name="MSIP_Label_18450391-6d50-49e0-a466-bfda2ff2a5e1_ActionId">
    <vt:lpwstr>02a021a1-1036-412e-a14e-9decb088bc0a</vt:lpwstr>
  </property>
  <property fmtid="{D5CDD505-2E9C-101B-9397-08002B2CF9AE}" pid="9" name="MSIP_Label_18450391-6d50-49e0-a466-bfda2ff2a5e1_ContentBits">
    <vt:lpwstr>2</vt:lpwstr>
  </property>
</Properties>
</file>