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8190"/>
  </bookViews>
  <sheets>
    <sheet name="Taul1" sheetId="2" r:id="rId1"/>
    <sheet name="0ANALYSIS_PATTERN 1 " sheetId="1" r:id="rId2"/>
  </sheets>
  <calcPr calcId="145621"/>
</workbook>
</file>

<file path=xl/calcChain.xml><?xml version="1.0" encoding="utf-8"?>
<calcChain xmlns="http://schemas.openxmlformats.org/spreadsheetml/2006/main">
  <c r="G15" i="2" l="1"/>
  <c r="G14" i="2"/>
  <c r="F14" i="2"/>
  <c r="E14" i="2"/>
  <c r="D14" i="2"/>
  <c r="C14" i="2"/>
  <c r="G7" i="2"/>
  <c r="E9" i="2"/>
  <c r="F9" i="2"/>
  <c r="G9" i="2"/>
  <c r="G11" i="2" s="1"/>
  <c r="D9" i="2"/>
  <c r="C9" i="2"/>
  <c r="B9" i="2"/>
  <c r="E10" i="2" l="1"/>
  <c r="C10" i="2"/>
  <c r="D10" i="2"/>
  <c r="F10" i="2"/>
  <c r="G10" i="2"/>
  <c r="G31" i="1"/>
  <c r="F31" i="1"/>
  <c r="F27" i="1"/>
  <c r="G27" i="1"/>
  <c r="E31" i="1"/>
  <c r="D31" i="1"/>
  <c r="C31" i="1"/>
  <c r="B31" i="1"/>
  <c r="C27" i="1"/>
  <c r="D27" i="1"/>
  <c r="E27" i="1"/>
  <c r="B27" i="1"/>
</calcChain>
</file>

<file path=xl/sharedStrings.xml><?xml version="1.0" encoding="utf-8"?>
<sst xmlns="http://schemas.openxmlformats.org/spreadsheetml/2006/main" count="53" uniqueCount="43">
  <si>
    <t>Kustannuspaikkalaskennan kuukausiraportti</t>
  </si>
  <si>
    <t>2010 (EUR)</t>
  </si>
  <si>
    <t>2011 (EUR)</t>
  </si>
  <si>
    <t>2012 (EUR)</t>
  </si>
  <si>
    <t>EUR</t>
  </si>
  <si>
    <t>TA</t>
  </si>
  <si>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</si>
  <si>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</si>
  <si>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</si>
  <si>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</si>
  <si>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</si>
  <si>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</si>
  <si>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</si>
  <si>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</si>
  <si>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</si>
  <si>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</si>
  <si>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</si>
  <si>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</si>
  <si>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Yhteensä</t>
  </si>
  <si>
    <t xml:space="preserve">VSSHP </t>
  </si>
  <si>
    <t>TA 2012</t>
  </si>
  <si>
    <t>TP 2012</t>
  </si>
  <si>
    <t>TA 2013</t>
  </si>
  <si>
    <t>TP 2013</t>
  </si>
  <si>
    <t>M-%</t>
  </si>
  <si>
    <t>TA12/TA13</t>
  </si>
  <si>
    <t>TP12/TP13</t>
  </si>
  <si>
    <t>VSSHP (oikaistu)</t>
  </si>
  <si>
    <t>Päivystys ja sairaankuletus pth:sta (alkup. TA)</t>
  </si>
  <si>
    <t>Päivystys ja sairaankuletus pth:sta (TA muutos)</t>
  </si>
  <si>
    <t>TP 2014</t>
  </si>
  <si>
    <t>E 2015</t>
  </si>
  <si>
    <t>TS 2016</t>
  </si>
  <si>
    <t xml:space="preserve">VSSHP Turun maksuosuus </t>
  </si>
  <si>
    <t>TP 2011</t>
  </si>
  <si>
    <t>M-% p.a.</t>
  </si>
  <si>
    <t>Päivystys ja sairaankuletus pth:sta</t>
  </si>
  <si>
    <t>Nettomenot (M€)</t>
  </si>
  <si>
    <t>Hyvinvointitoimialan nettomenot vs. Turun VSSHP-maksuosuus TP 2011 - 2014, E 2015 ja TS 2016</t>
  </si>
  <si>
    <t>Lähde: SAP, Kv 23.3.2015 § 48. liite 2 ja VSSHP Kuntaneuvottelumateriaali 2016</t>
  </si>
  <si>
    <t>pp 28042015</t>
  </si>
  <si>
    <r>
      <t>Hyto, nettomenot</t>
    </r>
    <r>
      <rPr>
        <b/>
        <vertAlign val="superscript"/>
        <sz val="10"/>
        <color theme="1"/>
        <rFont val="Arial"/>
        <family val="2"/>
      </rPr>
      <t xml:space="preserve"> 1)</t>
    </r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</si>
  <si>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TP 2014 oikaistu (työllisyyspalvelukeskuksen menot n. 30 M€ eliminoitu).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</si>
</sst>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#,##0.00;@"/>
    <numFmt numFmtId="165" formatCode="0.0\ %"/>
    <numFmt numFmtId="166" formatCode="0.000"/>
  </numFmts>
  <fonts count="2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8"/>
      <color rgb="FF000000"/>
      <name val="Arial"/>
      <family val="2"/>
    </font>
    <font>
      <sz val="10"/>
      <color theme="1"/>
      <name val="Arial Unicode MS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E9EEF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49" fontId="18" fillId="33" borderId="0" xfId="0" applyNumberFormat="1" applyFont="1" applyFill="1" applyAlignment="1">
      <alignment wrapText="1"/>
    </xf>
    <xf numFmtId="0" fontId="19" fillId="0" borderId="0" xfId="0" applyFont="1" applyAlignment="1">
      <alignment wrapText="1"/>
    </xf>
    <xf numFmtId="49" fontId="0" fillId="34" borderId="10" xfId="0" applyNumberFormat="1" applyFill="1" applyBorder="1" applyAlignment="1">
      <alignment horizontal="left" vertical="center" wrapText="1"/>
    </xf>
    <xf numFmtId="49" fontId="20" fillId="34" borderId="10" xfId="0" applyNumberFormat="1" applyFont="1" applyFill="1" applyBorder="1" applyAlignment="1">
      <alignment horizontal="left" vertical="center" wrapText="1"/>
    </xf>
    <xf numFmtId="49" fontId="0" fillId="34" borderId="10" xfId="0" applyNumberFormat="1" applyFill="1" applyBorder="1" applyAlignment="1">
      <alignment horizontal="right" vertical="center" wrapText="1"/>
    </xf>
    <xf numFmtId="49" fontId="20" fillId="34" borderId="10" xfId="0" applyNumberFormat="1" applyFont="1" applyFill="1" applyBorder="1" applyAlignment="1">
      <alignment horizontal="right" vertical="center" wrapText="1"/>
    </xf>
    <xf numFmtId="49" fontId="20" fillId="33" borderId="10" xfId="0" applyNumberFormat="1" applyFont="1" applyFill="1" applyBorder="1" applyAlignment="1">
      <alignment horizontal="right" vertical="center" wrapText="1"/>
    </xf>
    <xf numFmtId="164" fontId="20" fillId="33" borderId="10" xfId="0" applyNumberFormat="1" applyFont="1" applyFill="1" applyBorder="1" applyAlignment="1">
      <alignment horizontal="right" vertical="center" wrapText="1"/>
    </xf>
    <xf numFmtId="49" fontId="20" fillId="35" borderId="10" xfId="0" applyNumberFormat="1" applyFont="1" applyFill="1" applyBorder="1" applyAlignment="1">
      <alignment horizontal="right" vertical="center" wrapText="1"/>
    </xf>
    <xf numFmtId="164" fontId="20" fillId="35" borderId="10" xfId="0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6" fontId="0" fillId="0" borderId="0" xfId="0" applyNumberFormat="1"/>
    <xf numFmtId="165" fontId="0" fillId="0" borderId="0" xfId="0" applyNumberFormat="1"/>
    <xf numFmtId="0" fontId="21" fillId="0" borderId="0" xfId="0" applyFont="1"/>
    <xf numFmtId="0" fontId="16" fillId="0" borderId="0" xfId="0" applyFont="1"/>
    <xf numFmtId="0" fontId="22" fillId="0" borderId="0" xfId="0" applyFont="1"/>
    <xf numFmtId="166" fontId="16" fillId="0" borderId="0" xfId="0" applyNumberFormat="1" applyFont="1"/>
  </cellXfs>
  <cellStyles count="43">
    <cellStyle name="20 % - Aksentti1" xfId="20" builtinId="30" customBuiltin="1"/>
    <cellStyle name="20 % - Aksentti2" xfId="24" builtinId="34" customBuiltin="1"/>
    <cellStyle name="20 % - Aksentti3" xfId="28" builtinId="38" customBuiltin="1"/>
    <cellStyle name="20 % - Aksentti4" xfId="32" builtinId="42" customBuiltin="1"/>
    <cellStyle name="20 % - Aksentti5" xfId="36" builtinId="46" customBuiltin="1"/>
    <cellStyle name="20 % - Aksentti6" xfId="40" builtinId="50" customBuiltin="1"/>
    <cellStyle name="40 % - Aksentti1" xfId="21" builtinId="31" customBuiltin="1"/>
    <cellStyle name="40 % - Aksentti2" xfId="25" builtinId="35" customBuiltin="1"/>
    <cellStyle name="40 % - Aksentti3" xfId="29" builtinId="39" customBuiltin="1"/>
    <cellStyle name="40 % - Aksentti4" xfId="33" builtinId="43" customBuiltin="1"/>
    <cellStyle name="40 % - Aksentti5" xfId="37" builtinId="47" customBuiltin="1"/>
    <cellStyle name="40 % - Aksentti6" xfId="41" builtinId="51" customBuiltin="1"/>
    <cellStyle name="60 % - Aksentti1" xfId="22" builtinId="32" customBuiltin="1"/>
    <cellStyle name="60 % - Aksentti2" xfId="26" builtinId="36" customBuiltin="1"/>
    <cellStyle name="60 % - Aksentti3" xfId="30" builtinId="40" customBuiltin="1"/>
    <cellStyle name="60 % - Aksentti4" xfId="34" builtinId="44" customBuiltin="1"/>
    <cellStyle name="60 % - Aksentti5" xfId="38" builtinId="48" customBuiltin="1"/>
    <cellStyle name="60 % - Aksentti6" xfId="42" builtinId="52" customBuiltin="1"/>
    <cellStyle name="Aksentti1" xfId="19" builtinId="29" customBuiltin="1"/>
    <cellStyle name="Aksentti2" xfId="23" builtinId="33" customBuiltin="1"/>
    <cellStyle name="Aksentti3" xfId="27" builtinId="37" customBuiltin="1"/>
    <cellStyle name="Aksentti4" xfId="31" builtinId="41" customBuiltin="1"/>
    <cellStyle name="Aksentti5" xfId="35" builtinId="45" customBuiltin="1"/>
    <cellStyle name="Aksentti6" xfId="39" builtinId="49" customBuiltin="1"/>
    <cellStyle name="Huomautus" xfId="16" builtinId="10" customBuiltin="1"/>
    <cellStyle name="Huono" xfId="8" builtinId="27" customBuiltin="1"/>
    <cellStyle name="Hyvä" xfId="7" builtinId="26" customBuiltin="1"/>
    <cellStyle name="Laskenta" xfId="12" builtinId="22" customBuiltin="1"/>
    <cellStyle name="Linkitetty solu" xfId="13" builtinId="24" customBuiltin="1"/>
    <cellStyle name="Neutraali" xfId="9" builtinId="28" customBuiltin="1"/>
    <cellStyle name="Normaali" xfId="0" builtinId="0"/>
    <cellStyle name="Otsikko" xfId="2" builtinId="15" customBuiltin="1"/>
    <cellStyle name="Otsikko 1" xfId="3" builtinId="16" customBuiltin="1"/>
    <cellStyle name="Otsikko 2" xfId="4" builtinId="17" customBuiltin="1"/>
    <cellStyle name="Otsikko 3" xfId="5" builtinId="18" customBuiltin="1"/>
    <cellStyle name="Otsikko 4" xfId="6" builtinId="19" customBuiltin="1"/>
    <cellStyle name="Prosenttia" xfId="1" builtinId="5"/>
    <cellStyle name="Selittävä teksti" xfId="17" builtinId="53" customBuiltin="1"/>
    <cellStyle name="Summa" xfId="18" builtinId="25" customBuiltin="1"/>
    <cellStyle name="Syöttö" xfId="10" builtinId="20" customBuiltin="1"/>
    <cellStyle name="Tarkistussolu" xfId="14" builtinId="23" customBuiltin="1"/>
    <cellStyle name="Tulostus" xfId="11" builtinId="21" customBuiltin="1"/>
    <cellStyle name="Varoitusteksti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G13" sqref="G13"/>
    </sheetView>
  </sheetViews>
  <sheetFormatPr defaultRowHeight="12.75" x14ac:dyDescent="0.2"/>
  <cols>
    <col min="1" max="1" width="32.140625" customWidth="1"/>
  </cols>
  <sheetData>
    <row r="1" spans="1:7" ht="15.75" x14ac:dyDescent="0.25">
      <c r="A1" s="16" t="s">
        <v>38</v>
      </c>
    </row>
    <row r="2" spans="1:7" x14ac:dyDescent="0.2">
      <c r="A2" s="14" t="s">
        <v>39</v>
      </c>
    </row>
    <row r="3" spans="1:7" x14ac:dyDescent="0.2">
      <c r="A3" s="14" t="s">
        <v>40</v>
      </c>
    </row>
    <row r="5" spans="1:7" x14ac:dyDescent="0.2">
      <c r="A5" s="15" t="s">
        <v>37</v>
      </c>
      <c r="B5" s="15" t="s">
        <v>34</v>
      </c>
      <c r="C5" s="15" t="s">
        <v>21</v>
      </c>
      <c r="D5" s="15" t="s">
        <v>23</v>
      </c>
      <c r="E5" s="15" t="s">
        <v>30</v>
      </c>
      <c r="F5" s="15" t="s">
        <v>31</v>
      </c>
      <c r="G5" s="15" t="s">
        <v>32</v>
      </c>
    </row>
    <row r="7" spans="1:7" x14ac:dyDescent="0.2">
      <c r="A7" t="s">
        <v>33</v>
      </c>
      <c r="B7">
        <v>150.74600000000001</v>
      </c>
      <c r="C7">
        <v>151.46600000000001</v>
      </c>
      <c r="D7">
        <v>175.76400000000001</v>
      </c>
      <c r="E7">
        <v>184.76499999999999</v>
      </c>
      <c r="F7">
        <v>189.82599999999999</v>
      </c>
      <c r="G7" s="12">
        <f>187.818*1.03</f>
        <v>193.45254000000003</v>
      </c>
    </row>
    <row r="8" spans="1:7" x14ac:dyDescent="0.2">
      <c r="A8" t="s">
        <v>36</v>
      </c>
      <c r="B8">
        <v>8.1370000000000005</v>
      </c>
      <c r="C8">
        <v>6.6859999999999999</v>
      </c>
      <c r="D8">
        <v>0</v>
      </c>
      <c r="E8">
        <v>0</v>
      </c>
      <c r="F8">
        <v>0</v>
      </c>
      <c r="G8">
        <v>0</v>
      </c>
    </row>
    <row r="9" spans="1:7" x14ac:dyDescent="0.2">
      <c r="A9" s="15" t="s">
        <v>27</v>
      </c>
      <c r="B9" s="15">
        <f>B7+B8</f>
        <v>158.88300000000001</v>
      </c>
      <c r="C9" s="15">
        <f t="shared" ref="C9:G9" si="0">C7+C8</f>
        <v>158.15200000000002</v>
      </c>
      <c r="D9" s="15">
        <f t="shared" si="0"/>
        <v>175.76400000000001</v>
      </c>
      <c r="E9" s="15">
        <f t="shared" si="0"/>
        <v>184.76499999999999</v>
      </c>
      <c r="F9" s="15">
        <f t="shared" si="0"/>
        <v>189.82599999999999</v>
      </c>
      <c r="G9" s="15">
        <f t="shared" si="0"/>
        <v>193.45254000000003</v>
      </c>
    </row>
    <row r="10" spans="1:7" x14ac:dyDescent="0.2">
      <c r="A10" t="s">
        <v>24</v>
      </c>
      <c r="C10" s="11">
        <f>C9/B9-1</f>
        <v>-4.600869822447895E-3</v>
      </c>
      <c r="D10" s="11">
        <f t="shared" ref="D10:G10" si="1">D9/C9-1</f>
        <v>0.1113612221154332</v>
      </c>
      <c r="E10" s="11">
        <f t="shared" si="1"/>
        <v>5.1210714366991983E-2</v>
      </c>
      <c r="F10" s="11">
        <f t="shared" si="1"/>
        <v>2.7391551430195227E-2</v>
      </c>
      <c r="G10" s="11">
        <f t="shared" si="1"/>
        <v>1.9104548375881159E-2</v>
      </c>
    </row>
    <row r="11" spans="1:7" x14ac:dyDescent="0.2">
      <c r="A11" t="s">
        <v>35</v>
      </c>
      <c r="B11" s="12"/>
      <c r="F11" s="13"/>
      <c r="G11" s="13">
        <f>RATE(5,,-B9,G9)</f>
        <v>4.0158209138301107E-2</v>
      </c>
    </row>
    <row r="12" spans="1:7" x14ac:dyDescent="0.2">
      <c r="F12" s="11"/>
      <c r="G12" s="11"/>
    </row>
    <row r="13" spans="1:7" ht="14.25" x14ac:dyDescent="0.2">
      <c r="A13" s="15" t="s">
        <v>41</v>
      </c>
      <c r="B13" s="15">
        <v>527.75900000000001</v>
      </c>
      <c r="C13" s="15">
        <v>552.54899999999998</v>
      </c>
      <c r="D13" s="15">
        <v>586.851</v>
      </c>
      <c r="E13" s="15">
        <v>577.83500000000004</v>
      </c>
      <c r="F13" s="15">
        <v>593.08699999999999</v>
      </c>
      <c r="G13" s="17">
        <v>583.15</v>
      </c>
    </row>
    <row r="14" spans="1:7" x14ac:dyDescent="0.2">
      <c r="A14" t="s">
        <v>24</v>
      </c>
      <c r="C14" s="11">
        <f>C13/B13-1</f>
        <v>4.6972197537133331E-2</v>
      </c>
      <c r="D14" s="11">
        <f t="shared" ref="D14:G14" si="2">D13/C13-1</f>
        <v>6.2079562174576441E-2</v>
      </c>
      <c r="E14" s="11">
        <f t="shared" si="2"/>
        <v>-1.5363354582338506E-2</v>
      </c>
      <c r="F14" s="11">
        <f t="shared" si="2"/>
        <v>2.6395078179757059E-2</v>
      </c>
      <c r="G14" s="11">
        <f t="shared" si="2"/>
        <v>-1.675470883698349E-2</v>
      </c>
    </row>
    <row r="15" spans="1:7" x14ac:dyDescent="0.2">
      <c r="A15" t="s">
        <v>35</v>
      </c>
      <c r="B15" s="12"/>
      <c r="F15" s="13"/>
      <c r="G15" s="13">
        <f>RATE(5,,-B13,G13)</f>
        <v>2.0161492357834803E-2</v>
      </c>
    </row>
    <row r="17" spans="1:1" x14ac:dyDescent="0.2">
      <c r="A17" s="14" t="s">
        <v>42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workbookViewId="0">
      <selection activeCell="A22" sqref="A22:G31"/>
    </sheetView>
  </sheetViews>
  <sheetFormatPr defaultRowHeight="12.75" x14ac:dyDescent="0.2"/>
  <cols>
    <col min="1" max="1" width="41.28515625" customWidth="1"/>
    <col min="2" max="2" width="8.85546875" customWidth="1"/>
    <col min="3" max="4" width="10" bestFit="1" customWidth="1"/>
    <col min="6" max="7" width="10" customWidth="1"/>
  </cols>
  <sheetData>
    <row r="1" spans="1:4" ht="22.5" x14ac:dyDescent="0.2">
      <c r="A1" s="1" t="s">
        <v>0</v>
      </c>
    </row>
    <row r="2" spans="1:4" ht="15.75" thickBot="1" x14ac:dyDescent="0.35">
      <c r="A2" s="2"/>
    </row>
    <row r="3" spans="1:4" ht="13.5" thickBot="1" x14ac:dyDescent="0.25">
      <c r="A3" s="3"/>
      <c r="B3" s="4" t="s">
        <v>1</v>
      </c>
      <c r="C3" s="4" t="s">
        <v>2</v>
      </c>
      <c r="D3" s="4" t="s">
        <v>3</v>
      </c>
    </row>
    <row r="4" spans="1:4" ht="13.5" thickBot="1" x14ac:dyDescent="0.25">
      <c r="A4" s="3"/>
      <c r="B4" s="5"/>
      <c r="C4" s="6" t="s">
        <v>4</v>
      </c>
      <c r="D4" s="6" t="s">
        <v>4</v>
      </c>
    </row>
    <row r="5" spans="1:4" ht="13.5" thickBot="1" x14ac:dyDescent="0.25">
      <c r="A5" s="4" t="s">
        <v>5</v>
      </c>
      <c r="B5" s="7"/>
      <c r="C5" s="8">
        <v>7279771.0800000001</v>
      </c>
      <c r="D5" s="8">
        <v>8751871.5600000005</v>
      </c>
    </row>
    <row r="6" spans="1:4" ht="13.5" thickBot="1" x14ac:dyDescent="0.25">
      <c r="A6" s="4" t="s">
        <v>6</v>
      </c>
      <c r="B6" s="9"/>
      <c r="C6" s="10">
        <v>229016.72</v>
      </c>
      <c r="D6" s="10">
        <v>64200.32</v>
      </c>
    </row>
    <row r="7" spans="1:4" ht="13.5" thickBot="1" x14ac:dyDescent="0.25">
      <c r="A7" s="4" t="s">
        <v>7</v>
      </c>
      <c r="B7" s="7"/>
      <c r="C7" s="8">
        <v>213575.48</v>
      </c>
      <c r="D7" s="8">
        <v>39798.99</v>
      </c>
    </row>
    <row r="8" spans="1:4" ht="13.5" thickBot="1" x14ac:dyDescent="0.25">
      <c r="A8" s="4" t="s">
        <v>8</v>
      </c>
      <c r="B8" s="9"/>
      <c r="C8" s="10">
        <v>665348.64</v>
      </c>
      <c r="D8" s="10">
        <v>363886.89</v>
      </c>
    </row>
    <row r="9" spans="1:4" ht="13.5" thickBot="1" x14ac:dyDescent="0.25">
      <c r="A9" s="4" t="s">
        <v>9</v>
      </c>
      <c r="B9" s="7"/>
      <c r="C9" s="8">
        <v>832735.94</v>
      </c>
      <c r="D9" s="8">
        <v>339511.73</v>
      </c>
    </row>
    <row r="10" spans="1:4" ht="13.5" thickBot="1" x14ac:dyDescent="0.25">
      <c r="A10" s="4" t="s">
        <v>10</v>
      </c>
      <c r="B10" s="9"/>
      <c r="C10" s="10">
        <v>469913.2</v>
      </c>
      <c r="D10" s="10">
        <v>412567.09</v>
      </c>
    </row>
    <row r="11" spans="1:4" ht="13.5" thickBot="1" x14ac:dyDescent="0.25">
      <c r="A11" s="4" t="s">
        <v>11</v>
      </c>
      <c r="B11" s="7"/>
      <c r="C11" s="8">
        <v>890735.31</v>
      </c>
      <c r="D11" s="8">
        <v>384831.83</v>
      </c>
    </row>
    <row r="12" spans="1:4" ht="13.5" thickBot="1" x14ac:dyDescent="0.25">
      <c r="A12" s="4" t="s">
        <v>12</v>
      </c>
      <c r="B12" s="9"/>
      <c r="C12" s="10">
        <v>1300395.18</v>
      </c>
      <c r="D12" s="10">
        <v>315831.89</v>
      </c>
    </row>
    <row r="13" spans="1:4" ht="13.5" thickBot="1" x14ac:dyDescent="0.25">
      <c r="A13" s="4" t="s">
        <v>13</v>
      </c>
      <c r="B13" s="7"/>
      <c r="C13" s="8">
        <v>559493.52</v>
      </c>
      <c r="D13" s="8">
        <v>1995737.81</v>
      </c>
    </row>
    <row r="14" spans="1:4" ht="13.5" thickBot="1" x14ac:dyDescent="0.25">
      <c r="A14" s="4" t="s">
        <v>14</v>
      </c>
      <c r="B14" s="9"/>
      <c r="C14" s="10">
        <v>581915.5</v>
      </c>
      <c r="D14" s="10">
        <v>505661.88</v>
      </c>
    </row>
    <row r="15" spans="1:4" ht="13.5" thickBot="1" x14ac:dyDescent="0.25">
      <c r="A15" s="4" t="s">
        <v>15</v>
      </c>
      <c r="B15" s="7"/>
      <c r="C15" s="8">
        <v>565040.79</v>
      </c>
      <c r="D15" s="8">
        <v>527312.1</v>
      </c>
    </row>
    <row r="16" spans="1:4" ht="13.5" thickBot="1" x14ac:dyDescent="0.25">
      <c r="A16" s="4" t="s">
        <v>16</v>
      </c>
      <c r="B16" s="9"/>
      <c r="C16" s="10">
        <v>786120.33</v>
      </c>
      <c r="D16" s="10">
        <v>539414.37</v>
      </c>
    </row>
    <row r="17" spans="1:7" ht="13.5" thickBot="1" x14ac:dyDescent="0.25">
      <c r="A17" s="4" t="s">
        <v>17</v>
      </c>
      <c r="B17" s="7"/>
      <c r="C17" s="8">
        <v>1043046.16</v>
      </c>
      <c r="D17" s="8">
        <v>1197079.06</v>
      </c>
    </row>
    <row r="18" spans="1:7" ht="13.5" thickBot="1" x14ac:dyDescent="0.25">
      <c r="A18" s="4" t="s">
        <v>18</v>
      </c>
      <c r="B18" s="9"/>
      <c r="C18" s="10">
        <v>8137336.7699999996</v>
      </c>
      <c r="D18" s="10">
        <v>6685833.96</v>
      </c>
    </row>
    <row r="22" spans="1:7" x14ac:dyDescent="0.2">
      <c r="B22" t="s">
        <v>20</v>
      </c>
      <c r="C22" t="s">
        <v>21</v>
      </c>
      <c r="D22" t="s">
        <v>22</v>
      </c>
      <c r="E22" t="s">
        <v>23</v>
      </c>
      <c r="F22" t="s">
        <v>24</v>
      </c>
      <c r="G22" t="s">
        <v>24</v>
      </c>
    </row>
    <row r="23" spans="1:7" x14ac:dyDescent="0.2">
      <c r="F23" t="s">
        <v>25</v>
      </c>
      <c r="G23" t="s">
        <v>26</v>
      </c>
    </row>
    <row r="25" spans="1:7" x14ac:dyDescent="0.2">
      <c r="A25" t="s">
        <v>19</v>
      </c>
      <c r="B25">
        <v>151.542</v>
      </c>
      <c r="C25">
        <v>151.46600000000001</v>
      </c>
      <c r="D25">
        <v>168.08799999999999</v>
      </c>
      <c r="E25">
        <v>175.76400000000001</v>
      </c>
      <c r="F25" s="11"/>
      <c r="G25" s="11"/>
    </row>
    <row r="26" spans="1:7" x14ac:dyDescent="0.2">
      <c r="A26" t="s">
        <v>29</v>
      </c>
      <c r="B26">
        <v>8.7520000000000007</v>
      </c>
      <c r="C26">
        <v>6.6859999999999999</v>
      </c>
    </row>
    <row r="27" spans="1:7" x14ac:dyDescent="0.2">
      <c r="A27" t="s">
        <v>27</v>
      </c>
      <c r="B27">
        <f>B25+B26</f>
        <v>160.29400000000001</v>
      </c>
      <c r="C27">
        <f t="shared" ref="C27:E27" si="0">C25+C26</f>
        <v>158.15200000000002</v>
      </c>
      <c r="D27">
        <f t="shared" si="0"/>
        <v>168.08799999999999</v>
      </c>
      <c r="E27">
        <f t="shared" si="0"/>
        <v>175.76400000000001</v>
      </c>
      <c r="F27" s="11">
        <f>D27/B27-1</f>
        <v>4.862315495277425E-2</v>
      </c>
      <c r="G27" s="11">
        <f>E27/C27-1</f>
        <v>0.1113612221154332</v>
      </c>
    </row>
    <row r="29" spans="1:7" x14ac:dyDescent="0.2">
      <c r="A29" t="s">
        <v>19</v>
      </c>
      <c r="B29">
        <v>151.542</v>
      </c>
      <c r="C29">
        <v>151.46600000000001</v>
      </c>
      <c r="D29">
        <v>168.08799999999999</v>
      </c>
      <c r="E29">
        <v>175.76400000000001</v>
      </c>
    </row>
    <row r="30" spans="1:7" x14ac:dyDescent="0.2">
      <c r="A30" t="s">
        <v>28</v>
      </c>
      <c r="B30" s="12">
        <v>6.7</v>
      </c>
      <c r="C30">
        <v>6.6859999999999999</v>
      </c>
    </row>
    <row r="31" spans="1:7" x14ac:dyDescent="0.2">
      <c r="A31" t="s">
        <v>27</v>
      </c>
      <c r="B31">
        <f>B29+B30</f>
        <v>158.24199999999999</v>
      </c>
      <c r="C31">
        <f t="shared" ref="C31" si="1">C29+C30</f>
        <v>158.15200000000002</v>
      </c>
      <c r="D31">
        <f t="shared" ref="D31" si="2">D29+D30</f>
        <v>168.08799999999999</v>
      </c>
      <c r="E31">
        <f t="shared" ref="E31" si="3">E29+E30</f>
        <v>175.76400000000001</v>
      </c>
      <c r="F31" s="11">
        <f>D31/B31-1</f>
        <v>6.2221154939902101E-2</v>
      </c>
      <c r="G31" s="11">
        <f>E31/C31-1</f>
        <v>0.1113612221154332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Taul1</vt:lpstr>
      <vt:lpstr>0ANALYSIS_PATTERN 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Paatonen Pekka</dc:creator>
  <cp:lastModifiedBy>Salminen Marianne</cp:lastModifiedBy>
  <dcterms:created xsi:type="dcterms:W3CDTF">2014-03-26T07:42:15Z</dcterms:created>
  <dcterms:modified xsi:type="dcterms:W3CDTF">2015-04-30T11:17:39Z</dcterms:modified>
</cp:coreProperties>
</file>