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checkCompatibility="1"/>
  <bookViews>
    <workbookView xWindow="-12" yWindow="-12" windowWidth="12720" windowHeight="12528"/>
  </bookViews>
  <sheets>
    <sheet name="Taul1" sheetId="1" r:id="rId1"/>
  </sheets>
  <definedNames>
    <definedName name="_xlnm.Print_Area" localSheetId="0">Taul1!$A$1:$D$105</definedName>
    <definedName name="_xlnm.Print_Titles" localSheetId="0">Taul1!$3:$3</definedName>
  </definedNames>
  <calcPr calcId="145621"/>
</workbook>
</file>

<file path=xl/calcChain.xml><?xml version="1.0" encoding="utf-8"?>
<calcChain xmlns="http://schemas.openxmlformats.org/spreadsheetml/2006/main">
  <c r="B99" i="1" l="1"/>
  <c r="B93" i="1"/>
  <c r="B87" i="1"/>
  <c r="B15" i="1"/>
  <c r="D15" i="1" s="1"/>
  <c r="B69" i="1"/>
  <c r="B21" i="1"/>
  <c r="B105" i="1"/>
  <c r="B27" i="1"/>
  <c r="B75" i="1"/>
  <c r="B63" i="1"/>
  <c r="B51" i="1"/>
  <c r="B81" i="1"/>
  <c r="B57" i="1"/>
  <c r="B45" i="1"/>
  <c r="B39" i="1"/>
  <c r="B33" i="1"/>
  <c r="B6" i="1"/>
  <c r="B7" i="1"/>
  <c r="B8" i="1"/>
  <c r="C99" i="1"/>
  <c r="C93" i="1"/>
  <c r="C87" i="1"/>
  <c r="C15" i="1"/>
  <c r="C69" i="1"/>
  <c r="C20" i="1"/>
  <c r="C21" i="1" s="1"/>
  <c r="C105" i="1"/>
  <c r="C27" i="1"/>
  <c r="C75" i="1"/>
  <c r="C63" i="1"/>
  <c r="C51" i="1"/>
  <c r="C81" i="1"/>
  <c r="C57" i="1"/>
  <c r="C45" i="1"/>
  <c r="C39" i="1"/>
  <c r="C32" i="1"/>
  <c r="C33" i="1" s="1"/>
  <c r="C7" i="1"/>
  <c r="C6" i="1"/>
  <c r="D98" i="1"/>
  <c r="D97" i="1"/>
  <c r="D96" i="1"/>
  <c r="D92" i="1"/>
  <c r="D91" i="1"/>
  <c r="D90" i="1"/>
  <c r="D86" i="1"/>
  <c r="D85" i="1"/>
  <c r="D84" i="1"/>
  <c r="D14" i="1"/>
  <c r="D13" i="1"/>
  <c r="D12" i="1"/>
  <c r="D68" i="1"/>
  <c r="D67" i="1"/>
  <c r="D66" i="1"/>
  <c r="D20" i="1"/>
  <c r="D19" i="1"/>
  <c r="D18" i="1"/>
  <c r="D104" i="1"/>
  <c r="D103" i="1"/>
  <c r="D102" i="1"/>
  <c r="D26" i="1"/>
  <c r="D25" i="1"/>
  <c r="D24" i="1"/>
  <c r="D74" i="1"/>
  <c r="D73" i="1"/>
  <c r="D72" i="1"/>
  <c r="D62" i="1"/>
  <c r="D61" i="1"/>
  <c r="D60" i="1"/>
  <c r="D50" i="1"/>
  <c r="D49" i="1"/>
  <c r="D48" i="1"/>
  <c r="D80" i="1"/>
  <c r="D79" i="1"/>
  <c r="D78" i="1"/>
  <c r="D56" i="1"/>
  <c r="D55" i="1"/>
  <c r="D54" i="1"/>
  <c r="D44" i="1"/>
  <c r="D43" i="1"/>
  <c r="D42" i="1"/>
  <c r="D38" i="1"/>
  <c r="D37" i="1"/>
  <c r="D36" i="1"/>
  <c r="D31" i="1"/>
  <c r="D30" i="1"/>
  <c r="D39" i="1" l="1"/>
  <c r="D105" i="1"/>
  <c r="D51" i="1"/>
  <c r="D87" i="1"/>
  <c r="D93" i="1"/>
  <c r="D33" i="1"/>
  <c r="D81" i="1"/>
  <c r="D27" i="1"/>
  <c r="D45" i="1"/>
  <c r="D63" i="1"/>
  <c r="D21" i="1"/>
  <c r="D7" i="1"/>
  <c r="B9" i="1"/>
  <c r="D57" i="1"/>
  <c r="D75" i="1"/>
  <c r="D69" i="1"/>
  <c r="D99" i="1"/>
  <c r="D6" i="1"/>
  <c r="C8" i="1"/>
  <c r="D8" i="1" s="1"/>
  <c r="D32" i="1"/>
  <c r="C9" i="1" l="1"/>
  <c r="D9" i="1" s="1"/>
</calcChain>
</file>

<file path=xl/sharedStrings.xml><?xml version="1.0" encoding="utf-8"?>
<sst xmlns="http://schemas.openxmlformats.org/spreadsheetml/2006/main" count="89" uniqueCount="25">
  <si>
    <t>Toimintakate</t>
  </si>
  <si>
    <t>TA 2015</t>
  </si>
  <si>
    <t>TA 2015 muutokset</t>
  </si>
  <si>
    <t>Kaupunginhallitus</t>
  </si>
  <si>
    <t>Toimintatuotot</t>
  </si>
  <si>
    <t>Valmistus omaan kayttoon</t>
  </si>
  <si>
    <t>Toimintamenot</t>
  </si>
  <si>
    <t>III Edelleen kohdistettavat maararahat</t>
  </si>
  <si>
    <t>Keskusvaalilautakunta</t>
  </si>
  <si>
    <t>Hankinta- ja logistiikkakeskus</t>
  </si>
  <si>
    <t>Henkilostoasiain palvelukeskus</t>
  </si>
  <si>
    <t>Tyoterveyshuollon palvelut</t>
  </si>
  <si>
    <t>II Hankkeet ja kayttotalousinvestoinnit</t>
  </si>
  <si>
    <t>Ruokapalvelut - toiminta</t>
  </si>
  <si>
    <t>Yhteiset</t>
  </si>
  <si>
    <t>UBC</t>
  </si>
  <si>
    <t>Valonia</t>
  </si>
  <si>
    <t>Tyollisyyspalvelukeskus</t>
  </si>
  <si>
    <t>I Konsernihallinnon ryhmät</t>
  </si>
  <si>
    <t>IT-palvelut</t>
  </si>
  <si>
    <t xml:space="preserve">Matkailun palvelukeskus </t>
  </si>
  <si>
    <t>Turun Seudun Kehittamiskeskus</t>
  </si>
  <si>
    <t xml:space="preserve">Velkaneuvontatoimisto </t>
  </si>
  <si>
    <t>Oheismateriaali 1 Tulot ja menot tulosalueittain, Kh</t>
  </si>
  <si>
    <t>Muutettu TA 2015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</si>
</sst>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0.0\ %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4" fillId="3" borderId="0" xfId="2" applyNumberFormat="1" applyFont="1" applyFill="1" applyBorder="1" applyAlignment="1" applyProtection="1">
      <alignment wrapText="1"/>
    </xf>
    <xf numFmtId="0" fontId="3" fillId="3" borderId="0" xfId="2" applyNumberFormat="1" applyFont="1" applyFill="1" applyBorder="1" applyAlignment="1" applyProtection="1">
      <alignment wrapText="1"/>
    </xf>
    <xf numFmtId="3" fontId="5" fillId="3" borderId="2" xfId="2" applyNumberFormat="1" applyFont="1" applyFill="1" applyBorder="1" applyAlignment="1" applyProtection="1">
      <alignment wrapText="1"/>
    </xf>
    <xf numFmtId="3" fontId="5" fillId="3" borderId="0" xfId="2" applyNumberFormat="1" applyFont="1" applyFill="1" applyBorder="1" applyAlignment="1" applyProtection="1">
      <alignment wrapText="1"/>
    </xf>
    <xf numFmtId="0" fontId="2" fillId="2" borderId="0" xfId="2" applyFont="1" applyFill="1"/>
    <xf numFmtId="164" fontId="6" fillId="2" borderId="0" xfId="2" applyNumberFormat="1" applyFont="1" applyFill="1" applyAlignment="1">
      <alignment wrapText="1"/>
    </xf>
    <xf numFmtId="0" fontId="0" fillId="0" borderId="0" xfId="0" applyFont="1"/>
    <xf numFmtId="0" fontId="7" fillId="2" borderId="0" xfId="2" applyFont="1" applyFill="1"/>
    <xf numFmtId="164" fontId="7" fillId="2" borderId="0" xfId="2" applyNumberFormat="1" applyFont="1" applyFill="1" applyAlignment="1">
      <alignment horizontal="center" wrapText="1"/>
    </xf>
    <xf numFmtId="0" fontId="5" fillId="3" borderId="1" xfId="2" applyNumberFormat="1" applyFont="1" applyFill="1" applyBorder="1" applyAlignment="1" applyProtection="1">
      <alignment wrapText="1"/>
    </xf>
    <xf numFmtId="0" fontId="5" fillId="3" borderId="3" xfId="2" applyNumberFormat="1" applyFont="1" applyFill="1" applyBorder="1" applyAlignment="1" applyProtection="1">
      <alignment wrapText="1"/>
    </xf>
    <xf numFmtId="0" fontId="5" fillId="3" borderId="4" xfId="2" applyNumberFormat="1" applyFont="1" applyFill="1" applyBorder="1" applyAlignment="1" applyProtection="1">
      <alignment wrapText="1"/>
    </xf>
    <xf numFmtId="3" fontId="5" fillId="3" borderId="5" xfId="2" applyNumberFormat="1" applyFont="1" applyFill="1" applyBorder="1" applyAlignment="1" applyProtection="1">
      <alignment wrapText="1"/>
    </xf>
    <xf numFmtId="165" fontId="3" fillId="3" borderId="0" xfId="1" applyNumberFormat="1" applyFont="1" applyFill="1" applyBorder="1" applyAlignment="1" applyProtection="1">
      <alignment wrapText="1"/>
    </xf>
    <xf numFmtId="0" fontId="4" fillId="3" borderId="5" xfId="2" applyNumberFormat="1" applyFont="1" applyFill="1" applyBorder="1" applyAlignment="1" applyProtection="1">
      <alignment wrapText="1"/>
    </xf>
    <xf numFmtId="0" fontId="3" fillId="3" borderId="5" xfId="2" applyNumberFormat="1" applyFont="1" applyFill="1" applyBorder="1" applyAlignment="1" applyProtection="1">
      <alignment wrapText="1"/>
    </xf>
    <xf numFmtId="0" fontId="8" fillId="3" borderId="5" xfId="2" applyNumberFormat="1" applyFont="1" applyFill="1" applyBorder="1" applyAlignment="1" applyProtection="1">
      <alignment wrapText="1"/>
    </xf>
    <xf numFmtId="0" fontId="9" fillId="3" borderId="5" xfId="2" applyNumberFormat="1" applyFont="1" applyFill="1" applyBorder="1" applyAlignment="1" applyProtection="1">
      <alignment wrapText="1"/>
    </xf>
  </cellXfs>
  <cellStyles count="7">
    <cellStyle name="Normaali" xfId="0" builtinId="0"/>
    <cellStyle name="Normaali 2" xfId="3"/>
    <cellStyle name="Normaali 3" xfId="4"/>
    <cellStyle name="Normaali_Taul1" xfId="2"/>
    <cellStyle name="Normal 2" xfId="5"/>
    <cellStyle name="Prosenttia" xfId="1" builtinId="5"/>
    <cellStyle name="Prosentti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D105"/>
  <sheetViews>
    <sheetView tabSelected="1" zoomScaleNormal="100" workbookViewId="0">
      <selection activeCell="B3" sqref="B3:D4"/>
    </sheetView>
  </sheetViews>
  <sheetFormatPr defaultColWidth="9" defaultRowHeight="13.8" x14ac:dyDescent="0.25"/>
  <cols>
    <col min="1" max="1" width="38.59765625" style="7" bestFit="1" customWidth="1"/>
    <col min="2" max="2" width="13.5" style="7" bestFit="1" customWidth="1"/>
    <col min="3" max="3" width="12.59765625" style="7" customWidth="1"/>
    <col min="4" max="4" width="13.19921875" style="7" customWidth="1"/>
    <col min="5" max="16384" width="9" style="7"/>
  </cols>
  <sheetData>
    <row r="1" spans="1:4" x14ac:dyDescent="0.25">
      <c r="A1" s="7" t="s">
        <v>23</v>
      </c>
    </row>
    <row r="3" spans="1:4" ht="31.2" x14ac:dyDescent="0.3">
      <c r="A3" s="5"/>
      <c r="B3" s="6" t="s">
        <v>1</v>
      </c>
      <c r="C3" s="6" t="s">
        <v>2</v>
      </c>
      <c r="D3" s="6" t="s">
        <v>24</v>
      </c>
    </row>
    <row r="4" spans="1:4" ht="18" x14ac:dyDescent="0.35">
      <c r="A4" s="8"/>
      <c r="B4" s="9"/>
      <c r="C4" s="9"/>
      <c r="D4" s="9"/>
    </row>
    <row r="5" spans="1:4" ht="15" customHeight="1" x14ac:dyDescent="0.25">
      <c r="A5" s="1" t="s">
        <v>3</v>
      </c>
      <c r="B5" s="2"/>
      <c r="C5" s="2"/>
      <c r="D5" s="2"/>
    </row>
    <row r="6" spans="1:4" ht="15" customHeight="1" x14ac:dyDescent="0.25">
      <c r="A6" s="10" t="s">
        <v>4</v>
      </c>
      <c r="B6" s="3">
        <f>B30+B36+B42+B54+B78+B48+B60+B72+B24+B102+B18+B66+B12+B84+B90+B96</f>
        <v>60357319.045000806</v>
      </c>
      <c r="C6" s="3">
        <f>C30+C36+C42+C54+C78+C48+C60+C72+C24+C102+C18+C66+C12+C84+C90+C96</f>
        <v>-2174412</v>
      </c>
      <c r="D6" s="3">
        <f>+B6+C6</f>
        <v>58182907.045000806</v>
      </c>
    </row>
    <row r="7" spans="1:4" ht="15" customHeight="1" x14ac:dyDescent="0.25">
      <c r="A7" s="11" t="s">
        <v>5</v>
      </c>
      <c r="B7" s="4">
        <f>B31+B37+B43+B55+B79+B49+B61+B73+B25+B103+B19+B67+B13+B85+B91+B97</f>
        <v>5462000</v>
      </c>
      <c r="C7" s="4">
        <f>C31+C37+C43+C55+C79+C49+C61+C73+C25+C103+C19+C67+C13+C85+C91+C97</f>
        <v>0</v>
      </c>
      <c r="D7" s="4">
        <f>+B7+C7</f>
        <v>5462000</v>
      </c>
    </row>
    <row r="8" spans="1:4" ht="15" customHeight="1" x14ac:dyDescent="0.25">
      <c r="A8" s="11" t="s">
        <v>6</v>
      </c>
      <c r="B8" s="4">
        <f>+B32+B38+B44+B56+B80+B50+B62+B74+B26+B104+B20+B68+B14+B86+B92+B98</f>
        <v>156777490.10893151</v>
      </c>
      <c r="C8" s="4">
        <f>+C32+C38+C44+C56+C80+C50+C62+C74+C26+C104+C20+C68+C14+C86+C92+C98</f>
        <v>1284588</v>
      </c>
      <c r="D8" s="4">
        <f>+B8+C8</f>
        <v>158062078.10893151</v>
      </c>
    </row>
    <row r="9" spans="1:4" ht="15" customHeight="1" x14ac:dyDescent="0.25">
      <c r="A9" s="12" t="s">
        <v>0</v>
      </c>
      <c r="B9" s="13">
        <f>+B6+B7-B8</f>
        <v>-90958171.063930705</v>
      </c>
      <c r="C9" s="13">
        <f>+C6+C7-C8</f>
        <v>-3459000</v>
      </c>
      <c r="D9" s="13">
        <f t="shared" ref="D9" si="0">+B9+C9</f>
        <v>-94417171.063930705</v>
      </c>
    </row>
    <row r="10" spans="1:4" ht="15" customHeight="1" x14ac:dyDescent="0.25">
      <c r="A10" s="2"/>
      <c r="B10" s="14"/>
      <c r="C10" s="14"/>
      <c r="D10" s="14"/>
    </row>
    <row r="11" spans="1:4" ht="15" customHeight="1" x14ac:dyDescent="0.25">
      <c r="A11" s="1" t="s">
        <v>14</v>
      </c>
      <c r="B11" s="2"/>
      <c r="C11" s="2"/>
      <c r="D11" s="2"/>
    </row>
    <row r="12" spans="1:4" ht="15" customHeight="1" x14ac:dyDescent="0.25">
      <c r="A12" s="10" t="s">
        <v>4</v>
      </c>
      <c r="B12" s="3">
        <v>6391000.0010000002</v>
      </c>
      <c r="C12" s="3">
        <v>0</v>
      </c>
      <c r="D12" s="3">
        <f>+B12+C12</f>
        <v>6391000.0010000002</v>
      </c>
    </row>
    <row r="13" spans="1:4" ht="15" customHeight="1" x14ac:dyDescent="0.25">
      <c r="A13" s="11" t="s">
        <v>5</v>
      </c>
      <c r="B13" s="4">
        <v>0</v>
      </c>
      <c r="C13" s="4">
        <v>0</v>
      </c>
      <c r="D13" s="4">
        <f t="shared" ref="D13:D15" si="1">+B13+C13</f>
        <v>0</v>
      </c>
    </row>
    <row r="14" spans="1:4" ht="15" customHeight="1" x14ac:dyDescent="0.25">
      <c r="A14" s="11" t="s">
        <v>6</v>
      </c>
      <c r="B14" s="4">
        <v>30834170.931000002</v>
      </c>
      <c r="C14" s="4">
        <v>-500000</v>
      </c>
      <c r="D14" s="4">
        <f t="shared" si="1"/>
        <v>30334170.931000002</v>
      </c>
    </row>
    <row r="15" spans="1:4" ht="15" customHeight="1" x14ac:dyDescent="0.25">
      <c r="A15" s="12" t="s">
        <v>0</v>
      </c>
      <c r="B15" s="13">
        <f>+B12+B13-B14</f>
        <v>-24443170.93</v>
      </c>
      <c r="C15" s="13">
        <f>+C12+C13-C14</f>
        <v>500000</v>
      </c>
      <c r="D15" s="13">
        <f t="shared" si="1"/>
        <v>-23943170.93</v>
      </c>
    </row>
    <row r="16" spans="1:4" ht="15" customHeight="1" x14ac:dyDescent="0.25">
      <c r="A16" s="2"/>
      <c r="B16" s="14"/>
      <c r="C16" s="14"/>
      <c r="D16" s="14"/>
    </row>
    <row r="17" spans="1:4" ht="15" customHeight="1" x14ac:dyDescent="0.25">
      <c r="A17" s="1" t="s">
        <v>18</v>
      </c>
      <c r="B17" s="2"/>
      <c r="C17" s="2"/>
      <c r="D17" s="2"/>
    </row>
    <row r="18" spans="1:4" ht="15" customHeight="1" x14ac:dyDescent="0.25">
      <c r="A18" s="10" t="s">
        <v>4</v>
      </c>
      <c r="B18" s="3">
        <v>7069626.0109999999</v>
      </c>
      <c r="C18" s="3">
        <v>0</v>
      </c>
      <c r="D18" s="3">
        <f>+B18+C18</f>
        <v>7069626.0109999999</v>
      </c>
    </row>
    <row r="19" spans="1:4" ht="15" customHeight="1" x14ac:dyDescent="0.25">
      <c r="A19" s="11" t="s">
        <v>5</v>
      </c>
      <c r="B19" s="4">
        <v>0</v>
      </c>
      <c r="C19" s="4">
        <v>0</v>
      </c>
      <c r="D19" s="4">
        <f t="shared" ref="D19:D21" si="2">+B19+C19</f>
        <v>0</v>
      </c>
    </row>
    <row r="20" spans="1:4" ht="15" customHeight="1" x14ac:dyDescent="0.25">
      <c r="A20" s="11" t="s">
        <v>6</v>
      </c>
      <c r="B20" s="4">
        <v>20380302.090814002</v>
      </c>
      <c r="C20" s="4">
        <f>172290-73712</f>
        <v>98578</v>
      </c>
      <c r="D20" s="4">
        <f t="shared" si="2"/>
        <v>20478880.090814002</v>
      </c>
    </row>
    <row r="21" spans="1:4" ht="15" customHeight="1" x14ac:dyDescent="0.25">
      <c r="A21" s="12" t="s">
        <v>0</v>
      </c>
      <c r="B21" s="13">
        <f>+B18+B19-B20</f>
        <v>-13310676.079814002</v>
      </c>
      <c r="C21" s="13">
        <f>+C18+C19-C20</f>
        <v>-98578</v>
      </c>
      <c r="D21" s="13">
        <f t="shared" si="2"/>
        <v>-13409254.079814002</v>
      </c>
    </row>
    <row r="22" spans="1:4" ht="15" customHeight="1" x14ac:dyDescent="0.25">
      <c r="A22" s="2"/>
      <c r="B22" s="14"/>
      <c r="C22" s="14"/>
      <c r="D22" s="14"/>
    </row>
    <row r="23" spans="1:4" ht="15" customHeight="1" x14ac:dyDescent="0.25">
      <c r="A23" s="1" t="s">
        <v>12</v>
      </c>
      <c r="B23" s="2"/>
      <c r="C23" s="2"/>
      <c r="D23" s="2"/>
    </row>
    <row r="24" spans="1:4" ht="15" customHeight="1" x14ac:dyDescent="0.25">
      <c r="A24" s="10" t="s">
        <v>4</v>
      </c>
      <c r="B24" s="3">
        <v>258000.00099999999</v>
      </c>
      <c r="C24" s="3">
        <v>0</v>
      </c>
      <c r="D24" s="3">
        <f>+B24+C24</f>
        <v>258000.00099999999</v>
      </c>
    </row>
    <row r="25" spans="1:4" ht="15" customHeight="1" x14ac:dyDescent="0.25">
      <c r="A25" s="11" t="s">
        <v>5</v>
      </c>
      <c r="B25" s="4">
        <v>5462000</v>
      </c>
      <c r="C25" s="4">
        <v>0</v>
      </c>
      <c r="D25" s="4">
        <f t="shared" ref="D25:D27" si="3">+B25+C25</f>
        <v>5462000</v>
      </c>
    </row>
    <row r="26" spans="1:4" ht="15" customHeight="1" x14ac:dyDescent="0.25">
      <c r="A26" s="11" t="s">
        <v>6</v>
      </c>
      <c r="B26" s="4">
        <v>7936007.9924999997</v>
      </c>
      <c r="C26" s="4">
        <v>0</v>
      </c>
      <c r="D26" s="4">
        <f t="shared" si="3"/>
        <v>7936007.9924999997</v>
      </c>
    </row>
    <row r="27" spans="1:4" ht="15" customHeight="1" x14ac:dyDescent="0.25">
      <c r="A27" s="12" t="s">
        <v>0</v>
      </c>
      <c r="B27" s="13">
        <f>+B24+B25-B26</f>
        <v>-2216007.9914999995</v>
      </c>
      <c r="C27" s="13">
        <f>+C24+C25-C26</f>
        <v>0</v>
      </c>
      <c r="D27" s="13">
        <f t="shared" si="3"/>
        <v>-2216007.9914999995</v>
      </c>
    </row>
    <row r="28" spans="1:4" ht="15" customHeight="1" x14ac:dyDescent="0.25">
      <c r="A28" s="2"/>
      <c r="B28" s="14"/>
      <c r="C28" s="14"/>
      <c r="D28" s="14"/>
    </row>
    <row r="29" spans="1:4" ht="15" customHeight="1" x14ac:dyDescent="0.25">
      <c r="A29" s="1" t="s">
        <v>7</v>
      </c>
      <c r="B29" s="2"/>
      <c r="C29" s="2"/>
      <c r="D29" s="2"/>
    </row>
    <row r="30" spans="1:4" ht="15" customHeight="1" x14ac:dyDescent="0.25">
      <c r="A30" s="10" t="s">
        <v>4</v>
      </c>
      <c r="B30" s="3">
        <v>270450</v>
      </c>
      <c r="C30" s="3">
        <v>0</v>
      </c>
      <c r="D30" s="3">
        <f>+B30+C30</f>
        <v>270450</v>
      </c>
    </row>
    <row r="31" spans="1:4" ht="15" customHeight="1" x14ac:dyDescent="0.25">
      <c r="A31" s="11" t="s">
        <v>5</v>
      </c>
      <c r="B31" s="4">
        <v>0</v>
      </c>
      <c r="C31" s="4">
        <v>0</v>
      </c>
      <c r="D31" s="4">
        <f t="shared" ref="D31:D33" si="4">+B31+C31</f>
        <v>0</v>
      </c>
    </row>
    <row r="32" spans="1:4" ht="15" customHeight="1" x14ac:dyDescent="0.25">
      <c r="A32" s="11" t="s">
        <v>6</v>
      </c>
      <c r="B32" s="4">
        <v>15929105.905099999</v>
      </c>
      <c r="C32" s="4">
        <f>3108500+41500</f>
        <v>3150000</v>
      </c>
      <c r="D32" s="4">
        <f t="shared" si="4"/>
        <v>19079105.905099999</v>
      </c>
    </row>
    <row r="33" spans="1:4" ht="15" customHeight="1" x14ac:dyDescent="0.25">
      <c r="A33" s="12" t="s">
        <v>0</v>
      </c>
      <c r="B33" s="13">
        <f>+B30+B31-B32</f>
        <v>-15658655.905099999</v>
      </c>
      <c r="C33" s="13">
        <f>+C30+C31-C32</f>
        <v>-3150000</v>
      </c>
      <c r="D33" s="13">
        <f t="shared" si="4"/>
        <v>-18808655.905099999</v>
      </c>
    </row>
    <row r="34" spans="1:4" ht="15" customHeight="1" x14ac:dyDescent="0.25">
      <c r="A34" s="2"/>
      <c r="B34" s="14"/>
      <c r="C34" s="14"/>
      <c r="D34" s="14"/>
    </row>
    <row r="35" spans="1:4" ht="15" customHeight="1" x14ac:dyDescent="0.25">
      <c r="A35" s="1" t="s">
        <v>8</v>
      </c>
      <c r="B35" s="2"/>
      <c r="C35" s="2"/>
      <c r="D35" s="2"/>
    </row>
    <row r="36" spans="1:4" ht="15" customHeight="1" x14ac:dyDescent="0.25">
      <c r="A36" s="10" t="s">
        <v>4</v>
      </c>
      <c r="B36" s="3">
        <v>290000</v>
      </c>
      <c r="C36" s="3">
        <v>0</v>
      </c>
      <c r="D36" s="3">
        <f>+B36+C36</f>
        <v>290000</v>
      </c>
    </row>
    <row r="37" spans="1:4" ht="15" customHeight="1" x14ac:dyDescent="0.25">
      <c r="A37" s="11" t="s">
        <v>5</v>
      </c>
      <c r="B37" s="4">
        <v>0</v>
      </c>
      <c r="C37" s="4">
        <v>0</v>
      </c>
      <c r="D37" s="4">
        <f t="shared" ref="D37:D39" si="5">+B37+C37</f>
        <v>0</v>
      </c>
    </row>
    <row r="38" spans="1:4" ht="15" customHeight="1" x14ac:dyDescent="0.25">
      <c r="A38" s="11" t="s">
        <v>6</v>
      </c>
      <c r="B38" s="4">
        <v>557994</v>
      </c>
      <c r="C38" s="4">
        <v>0</v>
      </c>
      <c r="D38" s="4">
        <f t="shared" si="5"/>
        <v>557994</v>
      </c>
    </row>
    <row r="39" spans="1:4" ht="15" customHeight="1" x14ac:dyDescent="0.2">
      <c r="A39" s="12" t="s">
        <v>0</v>
      </c>
      <c r="B39" s="13">
        <f>+B36+B37-B38</f>
        <v>-267994</v>
      </c>
      <c r="C39" s="13">
        <f>+C36+C37-C38</f>
        <v>0</v>
      </c>
      <c r="D39" s="13">
        <f t="shared" si="5"/>
        <v>-267994</v>
      </c>
    </row>
    <row r="40" spans="1:4" ht="15" customHeight="1" x14ac:dyDescent="0.2">
      <c r="A40" s="2"/>
      <c r="B40" s="14"/>
      <c r="C40" s="14"/>
      <c r="D40" s="14"/>
    </row>
    <row r="41" spans="1:4" ht="15" customHeight="1" x14ac:dyDescent="0.2">
      <c r="A41" s="1" t="s">
        <v>9</v>
      </c>
      <c r="B41" s="2"/>
      <c r="C41" s="2"/>
      <c r="D41" s="2"/>
    </row>
    <row r="42" spans="1:4" ht="15" customHeight="1" x14ac:dyDescent="0.2">
      <c r="A42" s="10" t="s">
        <v>4</v>
      </c>
      <c r="B42" s="3">
        <v>8479684.0000007991</v>
      </c>
      <c r="C42" s="3">
        <v>-2524412</v>
      </c>
      <c r="D42" s="3">
        <f>+B42+C42</f>
        <v>5955272.0000007991</v>
      </c>
    </row>
    <row r="43" spans="1:4" ht="15" customHeight="1" x14ac:dyDescent="0.2">
      <c r="A43" s="11" t="s">
        <v>5</v>
      </c>
      <c r="B43" s="4">
        <v>0</v>
      </c>
      <c r="C43" s="4">
        <v>0</v>
      </c>
      <c r="D43" s="4">
        <f t="shared" ref="D43:D45" si="6">+B43+C43</f>
        <v>0</v>
      </c>
    </row>
    <row r="44" spans="1:4" ht="15" customHeight="1" x14ac:dyDescent="0.2">
      <c r="A44" s="11" t="s">
        <v>6</v>
      </c>
      <c r="B44" s="4">
        <v>6219848.9651001003</v>
      </c>
      <c r="C44" s="4">
        <v>-425990</v>
      </c>
      <c r="D44" s="4">
        <f t="shared" si="6"/>
        <v>5793858.9651001003</v>
      </c>
    </row>
    <row r="45" spans="1:4" ht="15" customHeight="1" x14ac:dyDescent="0.2">
      <c r="A45" s="12" t="s">
        <v>0</v>
      </c>
      <c r="B45" s="13">
        <f>+B42+B43-B44</f>
        <v>2259835.0349006988</v>
      </c>
      <c r="C45" s="13">
        <f>+C42+C43-C44</f>
        <v>-2098422</v>
      </c>
      <c r="D45" s="13">
        <f t="shared" si="6"/>
        <v>161413.03490069881</v>
      </c>
    </row>
    <row r="46" spans="1:4" ht="15" customHeight="1" x14ac:dyDescent="0.2">
      <c r="A46" s="2"/>
      <c r="B46" s="14"/>
      <c r="C46" s="14"/>
      <c r="D46" s="14"/>
    </row>
    <row r="47" spans="1:4" ht="15" customHeight="1" x14ac:dyDescent="0.2">
      <c r="A47" s="1" t="s">
        <v>19</v>
      </c>
      <c r="B47" s="2"/>
      <c r="C47" s="2"/>
      <c r="D47" s="2"/>
    </row>
    <row r="48" spans="1:4" ht="15" customHeight="1" x14ac:dyDescent="0.2">
      <c r="A48" s="10" t="s">
        <v>4</v>
      </c>
      <c r="B48" s="3">
        <v>17873730</v>
      </c>
      <c r="C48" s="3">
        <v>350000</v>
      </c>
      <c r="D48" s="3">
        <f>+B48+C48</f>
        <v>18223730</v>
      </c>
    </row>
    <row r="49" spans="1:4" ht="15" customHeight="1" x14ac:dyDescent="0.2">
      <c r="A49" s="11" t="s">
        <v>5</v>
      </c>
      <c r="B49" s="4">
        <v>0</v>
      </c>
      <c r="C49" s="4">
        <v>0</v>
      </c>
      <c r="D49" s="4">
        <f t="shared" ref="D49:D51" si="7">+B49+C49</f>
        <v>0</v>
      </c>
    </row>
    <row r="50" spans="1:4" ht="15" customHeight="1" x14ac:dyDescent="0.2">
      <c r="A50" s="11" t="s">
        <v>6</v>
      </c>
      <c r="B50" s="4">
        <v>20604201.37274</v>
      </c>
      <c r="C50" s="4">
        <v>-650000</v>
      </c>
      <c r="D50" s="4">
        <f t="shared" si="7"/>
        <v>19954201.37274</v>
      </c>
    </row>
    <row r="51" spans="1:4" ht="15" customHeight="1" x14ac:dyDescent="0.2">
      <c r="A51" s="12" t="s">
        <v>0</v>
      </c>
      <c r="B51" s="13">
        <f>+B48+B49-B50</f>
        <v>-2730471.3727400005</v>
      </c>
      <c r="C51" s="13">
        <f>+C48+C49-C50</f>
        <v>1000000</v>
      </c>
      <c r="D51" s="13">
        <f t="shared" si="7"/>
        <v>-1730471.3727400005</v>
      </c>
    </row>
    <row r="52" spans="1:4" ht="15" customHeight="1" x14ac:dyDescent="0.2">
      <c r="A52" s="2"/>
      <c r="B52" s="14"/>
      <c r="C52" s="14"/>
      <c r="D52" s="14"/>
    </row>
    <row r="53" spans="1:4" ht="15" customHeight="1" x14ac:dyDescent="0.2">
      <c r="A53" s="1" t="s">
        <v>10</v>
      </c>
      <c r="B53" s="2"/>
      <c r="C53" s="2"/>
      <c r="D53" s="2"/>
    </row>
    <row r="54" spans="1:4" ht="15" customHeight="1" x14ac:dyDescent="0.2">
      <c r="A54" s="10" t="s">
        <v>4</v>
      </c>
      <c r="B54" s="3">
        <v>830200</v>
      </c>
      <c r="C54" s="3">
        <v>0</v>
      </c>
      <c r="D54" s="3">
        <f>+B54+C54</f>
        <v>830200</v>
      </c>
    </row>
    <row r="55" spans="1:4" ht="15" customHeight="1" x14ac:dyDescent="0.2">
      <c r="A55" s="11" t="s">
        <v>5</v>
      </c>
      <c r="B55" s="4">
        <v>0</v>
      </c>
      <c r="C55" s="4">
        <v>0</v>
      </c>
      <c r="D55" s="4">
        <f t="shared" ref="D55:D57" si="8">+B55+C55</f>
        <v>0</v>
      </c>
    </row>
    <row r="56" spans="1:4" ht="15" customHeight="1" x14ac:dyDescent="0.2">
      <c r="A56" s="11" t="s">
        <v>6</v>
      </c>
      <c r="B56" s="4">
        <v>942523.61919240002</v>
      </c>
      <c r="C56" s="4">
        <v>0</v>
      </c>
      <c r="D56" s="4">
        <f t="shared" si="8"/>
        <v>942523.61919240002</v>
      </c>
    </row>
    <row r="57" spans="1:4" ht="15" customHeight="1" x14ac:dyDescent="0.2">
      <c r="A57" s="12" t="s">
        <v>0</v>
      </c>
      <c r="B57" s="13">
        <f>+B54+B55-B56</f>
        <v>-112323.61919240002</v>
      </c>
      <c r="C57" s="13">
        <f>+C54+C55-C56</f>
        <v>0</v>
      </c>
      <c r="D57" s="13">
        <f t="shared" si="8"/>
        <v>-112323.61919240002</v>
      </c>
    </row>
    <row r="58" spans="1:4" ht="15" customHeight="1" x14ac:dyDescent="0.2">
      <c r="A58" s="2"/>
      <c r="B58" s="14"/>
      <c r="C58" s="14"/>
      <c r="D58" s="14"/>
    </row>
    <row r="59" spans="1:4" ht="15" customHeight="1" x14ac:dyDescent="0.2">
      <c r="A59" s="15" t="s">
        <v>20</v>
      </c>
      <c r="B59" s="16"/>
      <c r="C59" s="16"/>
      <c r="D59" s="16"/>
    </row>
    <row r="60" spans="1:4" ht="15" customHeight="1" x14ac:dyDescent="0.2">
      <c r="A60" s="10" t="s">
        <v>4</v>
      </c>
      <c r="B60" s="3">
        <v>1354690</v>
      </c>
      <c r="C60" s="3">
        <v>0</v>
      </c>
      <c r="D60" s="3">
        <f>+B60+C60</f>
        <v>1354690</v>
      </c>
    </row>
    <row r="61" spans="1:4" ht="15" customHeight="1" x14ac:dyDescent="0.2">
      <c r="A61" s="11" t="s">
        <v>5</v>
      </c>
      <c r="B61" s="4">
        <v>0</v>
      </c>
      <c r="C61" s="4">
        <v>0</v>
      </c>
      <c r="D61" s="4">
        <f t="shared" ref="D61:D63" si="9">+B61+C61</f>
        <v>0</v>
      </c>
    </row>
    <row r="62" spans="1:4" ht="15" customHeight="1" x14ac:dyDescent="0.2">
      <c r="A62" s="11" t="s">
        <v>6</v>
      </c>
      <c r="B62" s="4">
        <v>4911197.4548859</v>
      </c>
      <c r="C62" s="4">
        <v>0</v>
      </c>
      <c r="D62" s="4">
        <f t="shared" si="9"/>
        <v>4911197.4548859</v>
      </c>
    </row>
    <row r="63" spans="1:4" ht="15" customHeight="1" x14ac:dyDescent="0.2">
      <c r="A63" s="12" t="s">
        <v>0</v>
      </c>
      <c r="B63" s="13">
        <f>+B60+B61-B62</f>
        <v>-3556507.4548859</v>
      </c>
      <c r="C63" s="13">
        <f>+C60+C61-C62</f>
        <v>0</v>
      </c>
      <c r="D63" s="13">
        <f t="shared" si="9"/>
        <v>-3556507.4548859</v>
      </c>
    </row>
    <row r="64" spans="1:4" ht="15" customHeight="1" x14ac:dyDescent="0.2">
      <c r="A64" s="2"/>
      <c r="B64" s="14"/>
      <c r="C64" s="14"/>
      <c r="D64" s="14"/>
    </row>
    <row r="65" spans="1:4" ht="15" customHeight="1" x14ac:dyDescent="0.2">
      <c r="A65" s="15" t="s">
        <v>21</v>
      </c>
      <c r="B65" s="16"/>
      <c r="C65" s="16"/>
      <c r="D65" s="16"/>
    </row>
    <row r="66" spans="1:4" ht="15" customHeight="1" x14ac:dyDescent="0.2">
      <c r="A66" s="10" t="s">
        <v>4</v>
      </c>
      <c r="B66" s="3">
        <v>3356873</v>
      </c>
      <c r="C66" s="3">
        <v>0</v>
      </c>
      <c r="D66" s="3">
        <f>+B66+C66</f>
        <v>3356873</v>
      </c>
    </row>
    <row r="67" spans="1:4" ht="15" customHeight="1" x14ac:dyDescent="0.2">
      <c r="A67" s="11" t="s">
        <v>5</v>
      </c>
      <c r="B67" s="4">
        <v>0</v>
      </c>
      <c r="C67" s="4">
        <v>0</v>
      </c>
      <c r="D67" s="4">
        <f t="shared" ref="D67:D69" si="10">+B67+C67</f>
        <v>0</v>
      </c>
    </row>
    <row r="68" spans="1:4" ht="15" customHeight="1" x14ac:dyDescent="0.2">
      <c r="A68" s="11" t="s">
        <v>6</v>
      </c>
      <c r="B68" s="4">
        <v>3389373.2337000002</v>
      </c>
      <c r="C68" s="4">
        <v>0</v>
      </c>
      <c r="D68" s="4">
        <f t="shared" si="10"/>
        <v>3389373.2337000002</v>
      </c>
    </row>
    <row r="69" spans="1:4" ht="15" customHeight="1" x14ac:dyDescent="0.2">
      <c r="A69" s="12" t="s">
        <v>0</v>
      </c>
      <c r="B69" s="13">
        <f>+B66+B67-B68</f>
        <v>-32500.233700000215</v>
      </c>
      <c r="C69" s="13">
        <f>+C66+C67-C68</f>
        <v>0</v>
      </c>
      <c r="D69" s="13">
        <f t="shared" si="10"/>
        <v>-32500.233700000215</v>
      </c>
    </row>
    <row r="70" spans="1:4" ht="15" customHeight="1" x14ac:dyDescent="0.2">
      <c r="A70" s="2"/>
      <c r="B70" s="14"/>
      <c r="C70" s="14"/>
      <c r="D70" s="14"/>
    </row>
    <row r="71" spans="1:4" ht="15" customHeight="1" x14ac:dyDescent="0.2">
      <c r="A71" s="17" t="s">
        <v>22</v>
      </c>
      <c r="B71" s="18"/>
      <c r="C71" s="18"/>
      <c r="D71" s="18"/>
    </row>
    <row r="72" spans="1:4" ht="15" customHeight="1" x14ac:dyDescent="0.2">
      <c r="A72" s="10" t="s">
        <v>4</v>
      </c>
      <c r="B72" s="3">
        <v>550000</v>
      </c>
      <c r="C72" s="3">
        <v>0</v>
      </c>
      <c r="D72" s="3">
        <f>+B72+C72</f>
        <v>550000</v>
      </c>
    </row>
    <row r="73" spans="1:4" ht="15" customHeight="1" x14ac:dyDescent="0.2">
      <c r="A73" s="11" t="s">
        <v>5</v>
      </c>
      <c r="B73" s="4">
        <v>0</v>
      </c>
      <c r="C73" s="4">
        <v>0</v>
      </c>
      <c r="D73" s="4">
        <f t="shared" ref="D73:D75" si="11">+B73+C73</f>
        <v>0</v>
      </c>
    </row>
    <row r="74" spans="1:4" ht="15" customHeight="1" x14ac:dyDescent="0.2">
      <c r="A74" s="11" t="s">
        <v>6</v>
      </c>
      <c r="B74" s="4">
        <v>562737.85050039995</v>
      </c>
      <c r="C74" s="4">
        <v>0</v>
      </c>
      <c r="D74" s="4">
        <f t="shared" si="11"/>
        <v>562737.85050039995</v>
      </c>
    </row>
    <row r="75" spans="1:4" ht="15" customHeight="1" x14ac:dyDescent="0.2">
      <c r="A75" s="12" t="s">
        <v>0</v>
      </c>
      <c r="B75" s="13">
        <f>+B72+B73-B74</f>
        <v>-12737.850500399945</v>
      </c>
      <c r="C75" s="13">
        <f>+C72+C73-C74</f>
        <v>0</v>
      </c>
      <c r="D75" s="13">
        <f t="shared" si="11"/>
        <v>-12737.850500399945</v>
      </c>
    </row>
    <row r="76" spans="1:4" ht="15" customHeight="1" x14ac:dyDescent="0.2">
      <c r="A76" s="2"/>
      <c r="B76" s="14"/>
      <c r="C76" s="14"/>
      <c r="D76" s="14"/>
    </row>
    <row r="77" spans="1:4" ht="15" customHeight="1" x14ac:dyDescent="0.2">
      <c r="A77" s="15" t="s">
        <v>11</v>
      </c>
      <c r="B77" s="16"/>
      <c r="C77" s="16"/>
      <c r="D77" s="16"/>
    </row>
    <row r="78" spans="1:4" ht="15" customHeight="1" x14ac:dyDescent="0.2">
      <c r="A78" s="10" t="s">
        <v>4</v>
      </c>
      <c r="B78" s="3">
        <v>6780500</v>
      </c>
      <c r="C78" s="3">
        <v>0</v>
      </c>
      <c r="D78" s="3">
        <f>+B78+C78</f>
        <v>6780500</v>
      </c>
    </row>
    <row r="79" spans="1:4" ht="15" customHeight="1" x14ac:dyDescent="0.2">
      <c r="A79" s="11" t="s">
        <v>5</v>
      </c>
      <c r="B79" s="4">
        <v>0</v>
      </c>
      <c r="C79" s="4">
        <v>0</v>
      </c>
      <c r="D79" s="4">
        <f t="shared" ref="D79:D81" si="12">+B79+C79</f>
        <v>0</v>
      </c>
    </row>
    <row r="80" spans="1:4" ht="15" customHeight="1" x14ac:dyDescent="0.2">
      <c r="A80" s="11" t="s">
        <v>6</v>
      </c>
      <c r="B80" s="4">
        <v>6632500.3179996004</v>
      </c>
      <c r="C80" s="4">
        <v>0</v>
      </c>
      <c r="D80" s="4">
        <f t="shared" si="12"/>
        <v>6632500.3179996004</v>
      </c>
    </row>
    <row r="81" spans="1:4" ht="15" customHeight="1" x14ac:dyDescent="0.2">
      <c r="A81" s="12" t="s">
        <v>0</v>
      </c>
      <c r="B81" s="13">
        <f>+B78+B79-B80</f>
        <v>147999.68200039957</v>
      </c>
      <c r="C81" s="13">
        <f>+C78+C79-C80</f>
        <v>0</v>
      </c>
      <c r="D81" s="13">
        <f t="shared" si="12"/>
        <v>147999.68200039957</v>
      </c>
    </row>
    <row r="82" spans="1:4" ht="15" customHeight="1" x14ac:dyDescent="0.2">
      <c r="A82" s="2"/>
      <c r="B82" s="14"/>
      <c r="C82" s="14"/>
      <c r="D82" s="14"/>
    </row>
    <row r="83" spans="1:4" ht="15" customHeight="1" x14ac:dyDescent="0.2">
      <c r="A83" s="1" t="s">
        <v>15</v>
      </c>
      <c r="B83" s="2"/>
      <c r="C83" s="2"/>
      <c r="D83" s="2"/>
    </row>
    <row r="84" spans="1:4" ht="15" customHeight="1" x14ac:dyDescent="0.2">
      <c r="A84" s="10" t="s">
        <v>4</v>
      </c>
      <c r="B84" s="3">
        <v>570879.03099999996</v>
      </c>
      <c r="C84" s="3">
        <v>0</v>
      </c>
      <c r="D84" s="3">
        <f>+B84+C84</f>
        <v>570879.03099999996</v>
      </c>
    </row>
    <row r="85" spans="1:4" ht="15" customHeight="1" x14ac:dyDescent="0.2">
      <c r="A85" s="11" t="s">
        <v>5</v>
      </c>
      <c r="B85" s="4">
        <v>0</v>
      </c>
      <c r="C85" s="4">
        <v>0</v>
      </c>
      <c r="D85" s="4">
        <f t="shared" ref="D85:D87" si="13">+B85+C85</f>
        <v>0</v>
      </c>
    </row>
    <row r="86" spans="1:4" ht="15" customHeight="1" x14ac:dyDescent="0.2">
      <c r="A86" s="11" t="s">
        <v>6</v>
      </c>
      <c r="B86" s="4">
        <v>571253.11999909999</v>
      </c>
      <c r="C86" s="4">
        <v>0</v>
      </c>
      <c r="D86" s="4">
        <f t="shared" si="13"/>
        <v>571253.11999909999</v>
      </c>
    </row>
    <row r="87" spans="1:4" ht="15" customHeight="1" x14ac:dyDescent="0.2">
      <c r="A87" s="12" t="s">
        <v>0</v>
      </c>
      <c r="B87" s="13">
        <f>+B84+B85-B86</f>
        <v>-374.08899910002947</v>
      </c>
      <c r="C87" s="13">
        <f>+C84+C85-C86</f>
        <v>0</v>
      </c>
      <c r="D87" s="13">
        <f t="shared" si="13"/>
        <v>-374.08899910002947</v>
      </c>
    </row>
    <row r="88" spans="1:4" ht="15" customHeight="1" x14ac:dyDescent="0.2">
      <c r="A88" s="2"/>
      <c r="B88" s="14"/>
      <c r="C88" s="14"/>
      <c r="D88" s="14"/>
    </row>
    <row r="89" spans="1:4" ht="15" customHeight="1" x14ac:dyDescent="0.2">
      <c r="A89" s="1" t="s">
        <v>16</v>
      </c>
      <c r="B89" s="2"/>
      <c r="C89" s="2"/>
      <c r="D89" s="2"/>
    </row>
    <row r="90" spans="1:4" ht="15" customHeight="1" x14ac:dyDescent="0.2">
      <c r="A90" s="10" t="s">
        <v>4</v>
      </c>
      <c r="B90" s="3">
        <v>1022177.001</v>
      </c>
      <c r="C90" s="3">
        <v>0</v>
      </c>
      <c r="D90" s="3">
        <f>+B90+C90</f>
        <v>1022177.001</v>
      </c>
    </row>
    <row r="91" spans="1:4" ht="15" customHeight="1" x14ac:dyDescent="0.2">
      <c r="A91" s="11" t="s">
        <v>5</v>
      </c>
      <c r="B91" s="4">
        <v>0</v>
      </c>
      <c r="C91" s="4">
        <v>0</v>
      </c>
      <c r="D91" s="4">
        <f t="shared" ref="D91:D93" si="14">+B91+C91</f>
        <v>0</v>
      </c>
    </row>
    <row r="92" spans="1:4" ht="15" customHeight="1" x14ac:dyDescent="0.2">
      <c r="A92" s="11" t="s">
        <v>6</v>
      </c>
      <c r="B92" s="4">
        <v>1022177</v>
      </c>
      <c r="C92" s="4">
        <v>-388000</v>
      </c>
      <c r="D92" s="4">
        <f t="shared" si="14"/>
        <v>634177</v>
      </c>
    </row>
    <row r="93" spans="1:4" ht="15" customHeight="1" x14ac:dyDescent="0.2">
      <c r="A93" s="12" t="s">
        <v>0</v>
      </c>
      <c r="B93" s="13">
        <f>+B90+B91-B92</f>
        <v>1.0000000474974513E-3</v>
      </c>
      <c r="C93" s="13">
        <f>+C90+C91-C92</f>
        <v>388000</v>
      </c>
      <c r="D93" s="13">
        <f t="shared" si="14"/>
        <v>388000.00100000005</v>
      </c>
    </row>
    <row r="94" spans="1:4" ht="15" customHeight="1" x14ac:dyDescent="0.2">
      <c r="A94" s="2"/>
      <c r="B94" s="14"/>
      <c r="C94" s="14"/>
      <c r="D94" s="14"/>
    </row>
    <row r="95" spans="1:4" ht="15" customHeight="1" x14ac:dyDescent="0.2">
      <c r="A95" s="1" t="s">
        <v>17</v>
      </c>
      <c r="B95" s="2"/>
      <c r="C95" s="2"/>
      <c r="D95" s="2"/>
    </row>
    <row r="96" spans="1:4" ht="15" customHeight="1" x14ac:dyDescent="0.2">
      <c r="A96" s="10" t="s">
        <v>4</v>
      </c>
      <c r="B96" s="3">
        <v>4159510</v>
      </c>
      <c r="C96" s="3">
        <v>0</v>
      </c>
      <c r="D96" s="3">
        <f>+B96+C96</f>
        <v>4159510</v>
      </c>
    </row>
    <row r="97" spans="1:4" ht="15" customHeight="1" x14ac:dyDescent="0.2">
      <c r="A97" s="11" t="s">
        <v>5</v>
      </c>
      <c r="B97" s="4">
        <v>0</v>
      </c>
      <c r="C97" s="4">
        <v>0</v>
      </c>
      <c r="D97" s="4">
        <f t="shared" ref="D97:D99" si="15">+B97+C97</f>
        <v>0</v>
      </c>
    </row>
    <row r="98" spans="1:4" ht="15" customHeight="1" x14ac:dyDescent="0.2">
      <c r="A98" s="11" t="s">
        <v>6</v>
      </c>
      <c r="B98" s="4">
        <v>35273066.2544</v>
      </c>
      <c r="C98" s="4">
        <v>0</v>
      </c>
      <c r="D98" s="4">
        <f t="shared" si="15"/>
        <v>35273066.2544</v>
      </c>
    </row>
    <row r="99" spans="1:4" ht="15" customHeight="1" x14ac:dyDescent="0.2">
      <c r="A99" s="12" t="s">
        <v>0</v>
      </c>
      <c r="B99" s="13">
        <f>+B96+B97-B98</f>
        <v>-31113556.2544</v>
      </c>
      <c r="C99" s="13">
        <f>+C96+C97-C98</f>
        <v>0</v>
      </c>
      <c r="D99" s="13">
        <f t="shared" si="15"/>
        <v>-31113556.2544</v>
      </c>
    </row>
    <row r="100" spans="1:4" ht="15" customHeight="1" x14ac:dyDescent="0.2">
      <c r="A100" s="2"/>
      <c r="B100" s="14"/>
      <c r="C100" s="14"/>
      <c r="D100" s="14"/>
    </row>
    <row r="101" spans="1:4" ht="15" customHeight="1" x14ac:dyDescent="0.2">
      <c r="A101" s="15" t="s">
        <v>13</v>
      </c>
      <c r="B101" s="16"/>
      <c r="C101" s="16"/>
      <c r="D101" s="16"/>
    </row>
    <row r="102" spans="1:4" ht="15" customHeight="1" x14ac:dyDescent="0.2">
      <c r="A102" s="10" t="s">
        <v>4</v>
      </c>
      <c r="B102" s="3">
        <v>1100000</v>
      </c>
      <c r="C102" s="3">
        <v>0</v>
      </c>
      <c r="D102" s="3">
        <f>+B102+C102</f>
        <v>1100000</v>
      </c>
    </row>
    <row r="103" spans="1:4" ht="15" customHeight="1" x14ac:dyDescent="0.2">
      <c r="A103" s="11" t="s">
        <v>5</v>
      </c>
      <c r="B103" s="4">
        <v>0</v>
      </c>
      <c r="C103" s="4">
        <v>0</v>
      </c>
      <c r="D103" s="4">
        <f t="shared" ref="D103:D105" si="16">+B103+C103</f>
        <v>0</v>
      </c>
    </row>
    <row r="104" spans="1:4" ht="15" customHeight="1" x14ac:dyDescent="0.2">
      <c r="A104" s="11" t="s">
        <v>6</v>
      </c>
      <c r="B104" s="4">
        <v>1011030.001</v>
      </c>
      <c r="C104" s="4">
        <v>0</v>
      </c>
      <c r="D104" s="4">
        <f t="shared" si="16"/>
        <v>1011030.001</v>
      </c>
    </row>
    <row r="105" spans="1:4" ht="15" customHeight="1" x14ac:dyDescent="0.2">
      <c r="A105" s="12" t="s">
        <v>0</v>
      </c>
      <c r="B105" s="13">
        <f>+B102+B103-B104</f>
        <v>88969.998999999953</v>
      </c>
      <c r="C105" s="13">
        <f>+C102+C103-C104</f>
        <v>0</v>
      </c>
      <c r="D105" s="13">
        <f t="shared" si="16"/>
        <v>88969.998999999953</v>
      </c>
    </row>
  </sheetData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52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TRKUKONSERNI-151-45</_dlc_DocId>
    <_dlc_DocIdUrl xmlns="b7caa62b-7ad8-4ac0-91e3-d215c04b2f01">
      <Url>http://dotku.adturku.fi/konserni/hallinto/taloushallinto/_layouts/DocIdRedir.aspx?ID=TRKUKONSERNI-151-45</Url>
      <Description>TRKUKONSERNI-151-45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Props1.xml><?xml version="1.0" encoding="utf-8"?>
<ds:datastoreItem xmlns:ds="http://schemas.openxmlformats.org/officeDocument/2006/customXml" ds:itemID="{088333A9-98EC-41FE-8E7A-10E2EA642C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C53FA8-E99D-4DB4-9C4B-D1C6BD29CA11}">
  <ds:schemaRefs>
    <ds:schemaRef ds:uri="http://schemas.microsoft.com/office/2006/metadata/properties"/>
    <ds:schemaRef ds:uri="http://schemas.microsoft.com/office/infopath/2007/PartnerControls"/>
    <ds:schemaRef ds:uri="b03131df-fdca-4f96-b491-cb071e0af91d"/>
    <ds:schemaRef ds:uri="b7caa62b-7ad8-4ac0-91e3-d215c04b2f01"/>
  </ds:schemaRefs>
</ds:datastoreItem>
</file>

<file path=customXml/itemProps3.xml><?xml version="1.0" encoding="utf-8"?>
<ds:datastoreItem xmlns:ds="http://schemas.openxmlformats.org/officeDocument/2006/customXml" ds:itemID="{A2D7FD1E-3866-4EC8-8A93-9804A41CDA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66AD58-86A4-491D-97BA-E65F0F04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4317A8D-1542-417E-B687-4856E42D10D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Taul1!Tulostusalue</vt:lpstr>
      <vt:lpstr>Taul1!Tulostusotsikot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Fossi Liisa</dc:creator>
  <cp:lastModifiedBy>Heikkinen Tuomas</cp:lastModifiedBy>
  <cp:lastPrinted>2015-04-23T07:13:04Z</cp:lastPrinted>
  <dcterms:created xsi:type="dcterms:W3CDTF">2011-04-26T11:05:32Z</dcterms:created>
  <dcterms:modified xsi:type="dcterms:W3CDTF">2015-04-23T11:47:38Z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28bfc73e-56d3-4d23-9331-3132da821663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</Properties>
</file>