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80" windowHeight="6795" activeTab="0"/>
  </bookViews>
  <sheets>
    <sheet name="Uusi_laskelma" sheetId="1" r:id="rId1"/>
  </sheets>
  <definedNames>
    <definedName name="_xlnm.Print_Area" localSheetId="0">'Uusi_laskelma'!$A$1:$K$115</definedName>
  </definedNames>
  <calcPr fullCalcOnLoad="1"/>
</workbook>
</file>

<file path=xl/sharedStrings.xml><?xml version="1.0" encoding="utf-8"?>
<sst xmlns="http://schemas.openxmlformats.org/spreadsheetml/2006/main" count="94" uniqueCount="52">
  <si>
    <t>Lieto</t>
  </si>
  <si>
    <t>Naantali</t>
  </si>
  <si>
    <t>Raisio</t>
  </si>
  <si>
    <t>Rusko</t>
  </si>
  <si>
    <t xml:space="preserve"> </t>
  </si>
  <si>
    <t>Turku</t>
  </si>
  <si>
    <t>Henkilöstökulut</t>
  </si>
  <si>
    <t>Palvelujen ostot</t>
  </si>
  <si>
    <t>Muut toimintakulut</t>
  </si>
  <si>
    <t>TOIMINTAKULUT YHTEENSÄ</t>
  </si>
  <si>
    <t>Palkat ja palkkiot (JLT)</t>
  </si>
  <si>
    <t>Eläkekulut (JLT)</t>
  </si>
  <si>
    <t>Muut henkilösivukulut (JLT)</t>
  </si>
  <si>
    <t>Henkilöstökorvaukset (JLT)</t>
  </si>
  <si>
    <t>Asiakaspavelujen ostot (JLT)</t>
  </si>
  <si>
    <t>Muiden palvelujen ostot (JLT)</t>
  </si>
  <si>
    <t>Aineet, tarvikkeet ja tavarat (JLT)</t>
  </si>
  <si>
    <t>Avustukset (JLT)</t>
  </si>
  <si>
    <t>Vuokrat (JLT)</t>
  </si>
  <si>
    <t>Muut toimintakulut (JLT)</t>
  </si>
  <si>
    <t>Muutos edelliseen vuoteen</t>
  </si>
  <si>
    <t>Palkat ja palkkiot (JLK)</t>
  </si>
  <si>
    <t>Eläkekulut (JLK)</t>
  </si>
  <si>
    <t>Muut henkilösivukulut (JLK)</t>
  </si>
  <si>
    <t>Henkilöstökorvaukset (JLK)</t>
  </si>
  <si>
    <t>Asiakaspavelujen ostot (JLK)</t>
  </si>
  <si>
    <t>Muiden palvelujen ostot (JLK)</t>
  </si>
  <si>
    <t>Aineet, tarvikkeet ja tavarat (JLK)</t>
  </si>
  <si>
    <t>Avustukset (JLK)</t>
  </si>
  <si>
    <t>Vuokrat (JLK)</t>
  </si>
  <si>
    <t>Muut toimintakulut (JLK)</t>
  </si>
  <si>
    <t xml:space="preserve">TURUN SEUDULLISEN JOUKKOLIIKENNETOIMISTON ARVIOIDUT TOIMINTAKULUT </t>
  </si>
  <si>
    <t>TOIMINTAKUSTANNUKSET (ARVIO)</t>
  </si>
  <si>
    <t>Kehittäminen ja tutkimus*</t>
  </si>
  <si>
    <t>YHTEENSÄ</t>
  </si>
  <si>
    <t>HUOM! Ei sisällä indeksikorotuksia</t>
  </si>
  <si>
    <t>*= Uudet seudulliset kehittämis- ja tutkimuskohteet</t>
  </si>
  <si>
    <t xml:space="preserve">TOIMINTAKULUT 2012 </t>
  </si>
  <si>
    <t>1 hlö palvelupiste</t>
  </si>
  <si>
    <t>Joukkoliikennejohtaja</t>
  </si>
  <si>
    <t>Viestintäkoordinaattori</t>
  </si>
  <si>
    <t>Suunnittelupäällikkö</t>
  </si>
  <si>
    <t>1 suunnittelija</t>
  </si>
  <si>
    <t>Kehityspäällikkö</t>
  </si>
  <si>
    <t>Toimistohenkilö</t>
  </si>
  <si>
    <t>Lautakunta</t>
  </si>
  <si>
    <t xml:space="preserve">TOIMINTAKULUT 2013-2014 </t>
  </si>
  <si>
    <t>Kustannukset</t>
  </si>
  <si>
    <t>yhteensä</t>
  </si>
  <si>
    <t>Muut toimintamenot</t>
  </si>
  <si>
    <t>Kuntien kesken jaettavat Turun joukkoliikennetoimiston kiinteät kustannukset</t>
  </si>
  <si>
    <t>Liite 1.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</si>
</sst>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\ 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\ &quot;€&quot;"/>
    <numFmt numFmtId="173" formatCode="#,##0.00\ &quot;€&quot;"/>
    <numFmt numFmtId="174" formatCode="#,##0.0\ &quot;€&quot;"/>
    <numFmt numFmtId="175" formatCode="0.000\ %"/>
    <numFmt numFmtId="176" formatCode="0.0000\ %"/>
    <numFmt numFmtId="177" formatCode="#,##0.000\ &quot;€&quot;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b/>
      <u val="singleAccounting"/>
      <sz val="10"/>
      <name val="Arial"/>
      <family val="2"/>
    </font>
    <font>
      <b/>
      <sz val="8"/>
      <name val="Arial"/>
      <family val="2"/>
    </font>
    <font>
      <u val="singleAccounting"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4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4" fontId="5" fillId="0" borderId="0" xfId="0" applyNumberFormat="1" applyFont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2" fillId="0" borderId="3" xfId="0" applyFont="1" applyFill="1" applyBorder="1" applyAlignment="1">
      <alignment/>
    </xf>
    <xf numFmtId="44" fontId="5" fillId="0" borderId="0" xfId="0" applyNumberFormat="1" applyFont="1" applyBorder="1" applyAlignment="1">
      <alignment horizontal="center"/>
    </xf>
    <xf numFmtId="44" fontId="0" fillId="0" borderId="0" xfId="0" applyNumberFormat="1" applyFont="1" applyBorder="1" applyAlignment="1">
      <alignment horizontal="center"/>
    </xf>
    <xf numFmtId="44" fontId="8" fillId="0" borderId="0" xfId="17" applyFont="1" applyBorder="1" applyAlignment="1">
      <alignment horizontal="center"/>
    </xf>
    <xf numFmtId="44" fontId="2" fillId="0" borderId="9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44" fontId="0" fillId="0" borderId="0" xfId="17" applyBorder="1" applyAlignment="1">
      <alignment horizontal="right"/>
    </xf>
    <xf numFmtId="44" fontId="0" fillId="0" borderId="0" xfId="17" applyBorder="1" applyAlignment="1">
      <alignment horizontal="center"/>
    </xf>
    <xf numFmtId="44" fontId="0" fillId="0" borderId="0" xfId="17" applyBorder="1" applyAlignment="1">
      <alignment/>
    </xf>
    <xf numFmtId="0" fontId="0" fillId="0" borderId="0" xfId="0" applyAlignment="1" quotePrefix="1">
      <alignment/>
    </xf>
    <xf numFmtId="44" fontId="2" fillId="0" borderId="0" xfId="0" applyNumberFormat="1" applyFont="1" applyAlignment="1">
      <alignment/>
    </xf>
    <xf numFmtId="44" fontId="2" fillId="2" borderId="9" xfId="0" applyNumberFormat="1" applyFont="1" applyFill="1" applyBorder="1" applyAlignment="1">
      <alignment horizontal="center"/>
    </xf>
    <xf numFmtId="44" fontId="2" fillId="2" borderId="9" xfId="0" applyNumberFormat="1" applyFont="1" applyFill="1" applyBorder="1" applyAlignment="1">
      <alignment/>
    </xf>
    <xf numFmtId="173" fontId="1" fillId="0" borderId="0" xfId="19" applyNumberFormat="1" applyFont="1" applyBorder="1" applyAlignment="1">
      <alignment horizontal="center"/>
    </xf>
    <xf numFmtId="173" fontId="1" fillId="0" borderId="4" xfId="19" applyNumberFormat="1" applyFont="1" applyBorder="1" applyAlignment="1">
      <alignment horizontal="center"/>
    </xf>
    <xf numFmtId="44" fontId="2" fillId="0" borderId="0" xfId="17" applyFont="1" applyAlignment="1">
      <alignment/>
    </xf>
    <xf numFmtId="173" fontId="2" fillId="2" borderId="9" xfId="0" applyNumberFormat="1" applyFont="1" applyFill="1" applyBorder="1" applyAlignment="1">
      <alignment/>
    </xf>
    <xf numFmtId="173" fontId="9" fillId="0" borderId="0" xfId="19" applyNumberFormat="1" applyFont="1" applyBorder="1" applyAlignment="1">
      <alignment horizontal="center"/>
    </xf>
    <xf numFmtId="9" fontId="0" fillId="0" borderId="0" xfId="19" applyAlignment="1" quotePrefix="1">
      <alignment/>
    </xf>
    <xf numFmtId="44" fontId="0" fillId="0" borderId="0" xfId="17" applyAlignment="1">
      <alignment/>
    </xf>
    <xf numFmtId="173" fontId="2" fillId="0" borderId="0" xfId="0" applyNumberFormat="1" applyFont="1" applyFill="1" applyBorder="1" applyAlignment="1">
      <alignment/>
    </xf>
    <xf numFmtId="44" fontId="10" fillId="0" borderId="0" xfId="17" applyFont="1" applyFill="1" applyBorder="1" applyAlignment="1">
      <alignment/>
    </xf>
    <xf numFmtId="44" fontId="8" fillId="0" borderId="0" xfId="17" applyFont="1" applyFill="1" applyBorder="1" applyAlignment="1">
      <alignment horizontal="center"/>
    </xf>
    <xf numFmtId="175" fontId="0" fillId="0" borderId="0" xfId="19" applyNumberFormat="1" applyFill="1" applyBorder="1" applyAlignment="1">
      <alignment/>
    </xf>
    <xf numFmtId="175" fontId="0" fillId="0" borderId="0" xfId="19" applyNumberFormat="1" applyFont="1" applyFill="1" applyBorder="1" applyAlignment="1">
      <alignment/>
    </xf>
    <xf numFmtId="0" fontId="11" fillId="0" borderId="0" xfId="0" applyFont="1" applyAlignment="1">
      <alignment/>
    </xf>
    <xf numFmtId="44" fontId="0" fillId="0" borderId="0" xfId="0" applyNumberFormat="1" applyFill="1" applyBorder="1" applyAlignment="1">
      <alignment/>
    </xf>
    <xf numFmtId="173" fontId="2" fillId="0" borderId="4" xfId="0" applyNumberFormat="1" applyFont="1" applyFill="1" applyBorder="1" applyAlignment="1">
      <alignment/>
    </xf>
    <xf numFmtId="44" fontId="0" fillId="0" borderId="4" xfId="0" applyNumberFormat="1" applyFill="1" applyBorder="1" applyAlignment="1">
      <alignment/>
    </xf>
    <xf numFmtId="17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4" fontId="1" fillId="0" borderId="0" xfId="0" applyNumberFormat="1" applyFont="1" applyBorder="1" applyAlignment="1">
      <alignment/>
    </xf>
    <xf numFmtId="44" fontId="1" fillId="0" borderId="0" xfId="0" applyNumberFormat="1" applyFont="1" applyFill="1" applyBorder="1" applyAlignment="1">
      <alignment/>
    </xf>
    <xf numFmtId="10" fontId="1" fillId="0" borderId="0" xfId="19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1" fillId="0" borderId="4" xfId="0" applyNumberFormat="1" applyFont="1" applyBorder="1" applyAlignment="1">
      <alignment/>
    </xf>
    <xf numFmtId="173" fontId="2" fillId="2" borderId="10" xfId="0" applyNumberFormat="1" applyFont="1" applyFill="1" applyBorder="1" applyAlignment="1">
      <alignment/>
    </xf>
    <xf numFmtId="173" fontId="2" fillId="2" borderId="11" xfId="0" applyNumberFormat="1" applyFont="1" applyFill="1" applyBorder="1" applyAlignment="1">
      <alignment/>
    </xf>
    <xf numFmtId="173" fontId="2" fillId="2" borderId="12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44" fontId="0" fillId="0" borderId="0" xfId="0" applyNumberFormat="1" applyBorder="1" applyAlignment="1">
      <alignment/>
    </xf>
    <xf numFmtId="44" fontId="2" fillId="0" borderId="0" xfId="17" applyFont="1" applyFill="1" applyBorder="1" applyAlignment="1">
      <alignment horizontal="center"/>
    </xf>
    <xf numFmtId="44" fontId="2" fillId="2" borderId="9" xfId="17" applyFont="1" applyFill="1" applyBorder="1" applyAlignment="1">
      <alignment horizontal="center"/>
    </xf>
    <xf numFmtId="0" fontId="12" fillId="0" borderId="0" xfId="0" applyFont="1" applyBorder="1" applyAlignment="1">
      <alignment/>
    </xf>
    <xf numFmtId="10" fontId="12" fillId="0" borderId="0" xfId="0" applyNumberFormat="1" applyFont="1" applyBorder="1" applyAlignment="1">
      <alignment/>
    </xf>
    <xf numFmtId="44" fontId="2" fillId="0" borderId="0" xfId="17" applyFont="1" applyBorder="1" applyAlignment="1">
      <alignment/>
    </xf>
    <xf numFmtId="9" fontId="0" fillId="0" borderId="0" xfId="19" applyNumberFormat="1" applyBorder="1" applyAlignment="1" quotePrefix="1">
      <alignment/>
    </xf>
    <xf numFmtId="0" fontId="2" fillId="0" borderId="0" xfId="0" applyFont="1" applyFill="1" applyBorder="1" applyAlignment="1">
      <alignment horizontal="center"/>
    </xf>
    <xf numFmtId="173" fontId="1" fillId="0" borderId="0" xfId="19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4" fontId="2" fillId="0" borderId="0" xfId="17" applyFont="1" applyFill="1" applyBorder="1" applyAlignment="1">
      <alignment/>
    </xf>
    <xf numFmtId="44" fontId="1" fillId="0" borderId="4" xfId="0" applyNumberFormat="1" applyFont="1" applyFill="1" applyBorder="1" applyAlignment="1">
      <alignment/>
    </xf>
    <xf numFmtId="44" fontId="2" fillId="0" borderId="3" xfId="17" applyFont="1" applyBorder="1" applyAlignment="1">
      <alignment/>
    </xf>
    <xf numFmtId="9" fontId="0" fillId="0" borderId="0" xfId="19" applyFont="1" applyBorder="1" applyAlignment="1" quotePrefix="1">
      <alignment/>
    </xf>
    <xf numFmtId="44" fontId="0" fillId="0" borderId="3" xfId="17" applyBorder="1" applyAlignment="1">
      <alignment/>
    </xf>
    <xf numFmtId="0" fontId="0" fillId="0" borderId="0" xfId="0" applyBorder="1" applyAlignment="1" quotePrefix="1">
      <alignment/>
    </xf>
    <xf numFmtId="10" fontId="1" fillId="0" borderId="4" xfId="19" applyNumberFormat="1" applyFont="1" applyFill="1" applyBorder="1" applyAlignment="1">
      <alignment horizontal="center"/>
    </xf>
    <xf numFmtId="44" fontId="0" fillId="0" borderId="3" xfId="0" applyNumberFormat="1" applyBorder="1" applyAlignment="1">
      <alignment/>
    </xf>
    <xf numFmtId="44" fontId="0" fillId="0" borderId="5" xfId="17" applyBorder="1" applyAlignment="1">
      <alignment/>
    </xf>
    <xf numFmtId="0" fontId="0" fillId="0" borderId="5" xfId="0" applyFill="1" applyBorder="1" applyAlignment="1">
      <alignment/>
    </xf>
    <xf numFmtId="9" fontId="0" fillId="0" borderId="0" xfId="19" applyBorder="1" applyAlignment="1" quotePrefix="1">
      <alignment/>
    </xf>
    <xf numFmtId="14" fontId="2" fillId="0" borderId="0" xfId="0" applyNumberFormat="1" applyFont="1" applyAlignment="1">
      <alignment/>
    </xf>
  </cellXfs>
  <cellStyles count="9">
    <cellStyle name="Normal" xfId="0"/>
    <cellStyle name="Followed Hyperlink" xfId="15"/>
    <cellStyle name="Comma" xfId="16"/>
    <cellStyle name="Euro" xfId="17"/>
    <cellStyle name="Hyperlink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0"/>
  <sheetViews>
    <sheetView tabSelected="1" workbookViewId="0" topLeftCell="A1">
      <selection activeCell="J8" sqref="J8"/>
    </sheetView>
  </sheetViews>
  <sheetFormatPr defaultColWidth="9.140625" defaultRowHeight="12.75"/>
  <cols>
    <col min="1" max="1" width="13.00390625" style="0" customWidth="1"/>
    <col min="2" max="2" width="14.00390625" style="0" customWidth="1"/>
    <col min="3" max="3" width="12.28125" style="0" customWidth="1"/>
    <col min="4" max="4" width="12.8515625" style="0" bestFit="1" customWidth="1"/>
    <col min="5" max="5" width="15.57421875" style="0" customWidth="1"/>
    <col min="6" max="6" width="14.421875" style="0" customWidth="1"/>
    <col min="7" max="7" width="14.140625" style="0" customWidth="1"/>
    <col min="8" max="8" width="14.28125" style="0" customWidth="1"/>
    <col min="9" max="9" width="13.00390625" style="0" customWidth="1"/>
    <col min="10" max="10" width="14.140625" style="0" customWidth="1"/>
    <col min="11" max="11" width="11.7109375" style="0" customWidth="1"/>
    <col min="12" max="12" width="13.28125" style="0" customWidth="1"/>
    <col min="13" max="13" width="13.421875" style="0" bestFit="1" customWidth="1"/>
    <col min="14" max="14" width="13.7109375" style="0" customWidth="1"/>
    <col min="17" max="17" width="13.140625" style="0" customWidth="1"/>
  </cols>
  <sheetData>
    <row r="1" spans="1:11" ht="18.75" thickBot="1">
      <c r="A1" s="50" t="s">
        <v>4</v>
      </c>
      <c r="B1" s="50"/>
      <c r="I1" s="91">
        <v>40800</v>
      </c>
      <c r="K1" s="2" t="s">
        <v>51</v>
      </c>
    </row>
    <row r="2" spans="1:9" ht="18">
      <c r="A2" s="24" t="s">
        <v>31</v>
      </c>
      <c r="B2" s="6"/>
      <c r="C2" s="6"/>
      <c r="D2" s="6"/>
      <c r="E2" s="6"/>
      <c r="F2" s="6"/>
      <c r="G2" s="6"/>
      <c r="H2" s="6"/>
      <c r="I2" s="7"/>
    </row>
    <row r="3" spans="1:9" ht="12.75">
      <c r="A3" s="8"/>
      <c r="B3" s="1"/>
      <c r="C3" s="1"/>
      <c r="D3" s="1"/>
      <c r="E3" s="1"/>
      <c r="F3" s="1"/>
      <c r="G3" s="1"/>
      <c r="H3" s="1"/>
      <c r="I3" s="9"/>
    </row>
    <row r="4" spans="1:11" ht="12.75">
      <c r="A4" s="10" t="s">
        <v>32</v>
      </c>
      <c r="B4" s="1"/>
      <c r="C4" s="1"/>
      <c r="D4" s="1"/>
      <c r="E4" s="12">
        <v>2011</v>
      </c>
      <c r="F4" s="12">
        <v>2012</v>
      </c>
      <c r="G4" s="12">
        <v>2013</v>
      </c>
      <c r="H4" s="12">
        <v>2014</v>
      </c>
      <c r="I4" s="9" t="s">
        <v>4</v>
      </c>
      <c r="K4" s="2"/>
    </row>
    <row r="5" spans="1:11" ht="12.75">
      <c r="A5" s="8"/>
      <c r="B5" s="1"/>
      <c r="C5" s="1"/>
      <c r="D5" s="1"/>
      <c r="E5" s="1"/>
      <c r="F5" s="1"/>
      <c r="G5" s="1"/>
      <c r="H5" s="1"/>
      <c r="I5" s="9"/>
      <c r="K5" s="2"/>
    </row>
    <row r="6" spans="1:11" ht="12.75">
      <c r="A6" s="10" t="s">
        <v>6</v>
      </c>
      <c r="B6" s="19"/>
      <c r="C6" s="1"/>
      <c r="D6" s="1"/>
      <c r="E6" s="26">
        <f>SUM(E7:E14)</f>
        <v>997061</v>
      </c>
      <c r="F6" s="26">
        <f>SUM(F7:F14)</f>
        <v>1075622.3076923077</v>
      </c>
      <c r="G6" s="26">
        <f>SUM(G7:G14)</f>
        <v>1097546.3076923077</v>
      </c>
      <c r="H6" s="26">
        <f>SUM(H7:H14)</f>
        <v>1097546.3076923077</v>
      </c>
      <c r="I6" s="9"/>
      <c r="K6" s="2"/>
    </row>
    <row r="7" spans="1:12" ht="12.75">
      <c r="A7" s="8"/>
      <c r="B7" s="1" t="s">
        <v>21</v>
      </c>
      <c r="C7" s="1"/>
      <c r="D7" s="1"/>
      <c r="E7" s="31">
        <v>33000</v>
      </c>
      <c r="F7" s="32">
        <f>E7/13*15</f>
        <v>38076.92307692308</v>
      </c>
      <c r="G7" s="32">
        <f>E7/13*15</f>
        <v>38076.92307692308</v>
      </c>
      <c r="H7" s="32">
        <f>E7/13*15</f>
        <v>38076.92307692308</v>
      </c>
      <c r="I7" s="9"/>
      <c r="L7" s="34"/>
    </row>
    <row r="8" spans="1:12" ht="12.75">
      <c r="A8" s="8"/>
      <c r="B8" s="1" t="s">
        <v>22</v>
      </c>
      <c r="C8" s="1"/>
      <c r="D8" s="1"/>
      <c r="E8" s="32">
        <v>5148</v>
      </c>
      <c r="F8" s="32">
        <f>E8/13*15</f>
        <v>5940</v>
      </c>
      <c r="G8" s="32">
        <f>E8/13*15</f>
        <v>5940</v>
      </c>
      <c r="H8" s="32">
        <f>E8/13*15</f>
        <v>5940</v>
      </c>
      <c r="I8" s="9"/>
      <c r="L8" s="34"/>
    </row>
    <row r="9" spans="1:12" ht="12.75">
      <c r="A9" s="8"/>
      <c r="B9" s="1" t="s">
        <v>23</v>
      </c>
      <c r="C9" s="1"/>
      <c r="D9" s="1"/>
      <c r="E9" s="32">
        <v>2076</v>
      </c>
      <c r="F9" s="32">
        <f>E9/13*15</f>
        <v>2395.3846153846152</v>
      </c>
      <c r="G9" s="32">
        <f>E9/13*15</f>
        <v>2395.3846153846152</v>
      </c>
      <c r="H9" s="32">
        <f>E9/13*15</f>
        <v>2395.3846153846152</v>
      </c>
      <c r="I9" s="9"/>
      <c r="L9" s="34"/>
    </row>
    <row r="10" spans="1:12" ht="12.75">
      <c r="A10" s="8"/>
      <c r="B10" s="1" t="s">
        <v>24</v>
      </c>
      <c r="C10" s="1"/>
      <c r="D10" s="1"/>
      <c r="E10" s="32">
        <v>0</v>
      </c>
      <c r="F10" s="32">
        <v>0</v>
      </c>
      <c r="G10" s="32">
        <f>E10/13*15</f>
        <v>0</v>
      </c>
      <c r="H10" s="32">
        <f>E10/13*15</f>
        <v>0</v>
      </c>
      <c r="I10" s="9"/>
      <c r="L10" s="34"/>
    </row>
    <row r="11" spans="1:12" ht="12.75">
      <c r="A11" s="8"/>
      <c r="B11" s="1" t="s">
        <v>10</v>
      </c>
      <c r="C11" s="1"/>
      <c r="D11" s="1"/>
      <c r="E11" s="32">
        <v>785000</v>
      </c>
      <c r="F11" s="32">
        <f>785000+3500*12+3000*6</f>
        <v>845000</v>
      </c>
      <c r="G11" s="32">
        <f>785000+3500*12+3000*12</f>
        <v>863000</v>
      </c>
      <c r="H11" s="32">
        <f>785000+3500*12+3000*12</f>
        <v>863000</v>
      </c>
      <c r="I11" s="9"/>
      <c r="L11" s="34"/>
    </row>
    <row r="12" spans="1:12" ht="12.75">
      <c r="A12" s="8"/>
      <c r="B12" s="1" t="s">
        <v>11</v>
      </c>
      <c r="C12" s="1"/>
      <c r="D12" s="1"/>
      <c r="E12" s="32">
        <v>122460</v>
      </c>
      <c r="F12" s="32">
        <f>0.156*F11</f>
        <v>131820</v>
      </c>
      <c r="G12" s="32">
        <f>0.156*G11</f>
        <v>134628</v>
      </c>
      <c r="H12" s="32">
        <f>0.156*H11</f>
        <v>134628</v>
      </c>
      <c r="I12" s="9"/>
      <c r="J12" t="s">
        <v>4</v>
      </c>
      <c r="L12" s="34"/>
    </row>
    <row r="13" spans="1:12" ht="12.75">
      <c r="A13" s="10"/>
      <c r="B13" s="1" t="s">
        <v>12</v>
      </c>
      <c r="C13" s="1"/>
      <c r="D13" s="1"/>
      <c r="E13" s="32">
        <v>49377</v>
      </c>
      <c r="F13" s="32">
        <f>0.062*F11</f>
        <v>52390</v>
      </c>
      <c r="G13" s="32">
        <f>0.062*G11</f>
        <v>53506</v>
      </c>
      <c r="H13" s="32">
        <f>0.062*H11</f>
        <v>53506</v>
      </c>
      <c r="I13" s="9"/>
      <c r="J13" t="s">
        <v>4</v>
      </c>
      <c r="L13" s="34"/>
    </row>
    <row r="14" spans="1:10" ht="12.75">
      <c r="A14" s="22"/>
      <c r="B14" s="1" t="s">
        <v>13</v>
      </c>
      <c r="C14" s="1"/>
      <c r="D14" s="1"/>
      <c r="E14" s="32">
        <v>0</v>
      </c>
      <c r="F14" s="32">
        <v>0</v>
      </c>
      <c r="G14" s="32">
        <v>0</v>
      </c>
      <c r="H14" s="32">
        <v>0</v>
      </c>
      <c r="I14" s="9"/>
      <c r="J14" t="s">
        <v>4</v>
      </c>
    </row>
    <row r="15" spans="1:9" ht="12.75">
      <c r="A15" s="22"/>
      <c r="B15" s="23"/>
      <c r="C15" s="1"/>
      <c r="D15" s="1"/>
      <c r="E15" s="14"/>
      <c r="F15" s="14"/>
      <c r="G15" s="14"/>
      <c r="H15" s="14"/>
      <c r="I15" s="9"/>
    </row>
    <row r="16" spans="1:12" ht="12.75">
      <c r="A16" s="10" t="s">
        <v>7</v>
      </c>
      <c r="B16" s="1"/>
      <c r="C16" s="1"/>
      <c r="D16" s="1"/>
      <c r="E16" s="26">
        <f>SUM(E17:E24)</f>
        <v>1075372</v>
      </c>
      <c r="F16" s="26">
        <f>SUM(F17:F24)</f>
        <v>1075372</v>
      </c>
      <c r="G16" s="26">
        <f>SUM(G17:G24)</f>
        <v>1075372</v>
      </c>
      <c r="H16" s="26">
        <f>SUM(H17:H24)</f>
        <v>1075372</v>
      </c>
      <c r="I16" s="9"/>
      <c r="K16" s="35"/>
      <c r="L16" s="34"/>
    </row>
    <row r="17" spans="1:9" ht="12.75">
      <c r="A17" s="8"/>
      <c r="B17" s="1" t="s">
        <v>25</v>
      </c>
      <c r="C17" s="1"/>
      <c r="D17" s="1"/>
      <c r="E17" s="27">
        <v>0</v>
      </c>
      <c r="F17" s="27">
        <v>0</v>
      </c>
      <c r="G17" s="27">
        <v>0</v>
      </c>
      <c r="H17" s="27">
        <v>0</v>
      </c>
      <c r="I17" s="9"/>
    </row>
    <row r="18" spans="1:9" ht="12.75">
      <c r="A18" s="8"/>
      <c r="B18" s="1" t="s">
        <v>26</v>
      </c>
      <c r="C18" s="1"/>
      <c r="D18" s="1"/>
      <c r="E18" s="32">
        <v>815872</v>
      </c>
      <c r="F18" s="32">
        <v>815872</v>
      </c>
      <c r="G18" s="32">
        <v>815872</v>
      </c>
      <c r="H18" s="32">
        <v>815872</v>
      </c>
      <c r="I18" s="9"/>
    </row>
    <row r="19" spans="1:9" ht="12.75">
      <c r="A19" s="22"/>
      <c r="B19" s="1" t="s">
        <v>27</v>
      </c>
      <c r="C19" s="1"/>
      <c r="D19" s="1"/>
      <c r="E19" s="32">
        <v>39500</v>
      </c>
      <c r="F19" s="32">
        <v>39500</v>
      </c>
      <c r="G19" s="32">
        <v>39500</v>
      </c>
      <c r="H19" s="32">
        <v>39500</v>
      </c>
      <c r="I19" s="9"/>
    </row>
    <row r="20" spans="1:9" ht="12.75">
      <c r="A20" s="8"/>
      <c r="B20" s="1" t="s">
        <v>28</v>
      </c>
      <c r="C20" s="1"/>
      <c r="D20" s="1"/>
      <c r="E20" s="32">
        <v>0</v>
      </c>
      <c r="F20" s="32">
        <v>0</v>
      </c>
      <c r="G20" s="32">
        <v>0</v>
      </c>
      <c r="H20" s="32">
        <v>0</v>
      </c>
      <c r="I20" s="9"/>
    </row>
    <row r="21" spans="1:9" ht="12.75">
      <c r="A21" s="8"/>
      <c r="B21" s="1" t="s">
        <v>14</v>
      </c>
      <c r="C21" s="1"/>
      <c r="D21" s="1"/>
      <c r="E21" s="32">
        <v>0</v>
      </c>
      <c r="F21" s="32">
        <v>0</v>
      </c>
      <c r="G21" s="32">
        <v>0</v>
      </c>
      <c r="H21" s="32">
        <v>0</v>
      </c>
      <c r="I21" s="9"/>
    </row>
    <row r="22" spans="1:9" ht="12.75">
      <c r="A22" s="8"/>
      <c r="B22" s="1" t="s">
        <v>15</v>
      </c>
      <c r="C22" s="1"/>
      <c r="D22" s="1"/>
      <c r="E22" s="32">
        <v>200000</v>
      </c>
      <c r="F22" s="32">
        <v>200000</v>
      </c>
      <c r="G22" s="32">
        <v>200000</v>
      </c>
      <c r="H22" s="32">
        <v>200000</v>
      </c>
      <c r="I22" s="9"/>
    </row>
    <row r="23" spans="1:9" ht="12.75">
      <c r="A23" s="8"/>
      <c r="B23" s="1" t="s">
        <v>16</v>
      </c>
      <c r="C23" s="1"/>
      <c r="D23" s="1"/>
      <c r="E23" s="32">
        <v>20000</v>
      </c>
      <c r="F23" s="32">
        <v>20000</v>
      </c>
      <c r="G23" s="32">
        <v>20000</v>
      </c>
      <c r="H23" s="32">
        <v>20000</v>
      </c>
      <c r="I23" s="9"/>
    </row>
    <row r="24" spans="1:9" ht="12.75">
      <c r="A24" s="8"/>
      <c r="B24" s="1" t="s">
        <v>17</v>
      </c>
      <c r="C24" s="1"/>
      <c r="D24" s="1"/>
      <c r="E24" s="32">
        <v>0</v>
      </c>
      <c r="F24" s="32">
        <v>0</v>
      </c>
      <c r="G24" s="32">
        <v>0</v>
      </c>
      <c r="H24" s="32">
        <v>0</v>
      </c>
      <c r="I24" s="9"/>
    </row>
    <row r="25" spans="1:9" ht="12.75">
      <c r="A25" s="8"/>
      <c r="B25" s="1"/>
      <c r="C25" s="1"/>
      <c r="D25" s="1"/>
      <c r="E25" s="14"/>
      <c r="F25" s="14"/>
      <c r="G25" s="14"/>
      <c r="H25" s="14"/>
      <c r="I25" s="9"/>
    </row>
    <row r="26" spans="1:9" ht="12.75">
      <c r="A26" s="8"/>
      <c r="B26" s="1"/>
      <c r="C26" s="1"/>
      <c r="D26" s="1"/>
      <c r="E26" s="14"/>
      <c r="F26" s="14"/>
      <c r="G26" s="14"/>
      <c r="H26" s="14"/>
      <c r="I26" s="9"/>
    </row>
    <row r="27" spans="1:12" ht="12.75">
      <c r="A27" s="10" t="s">
        <v>8</v>
      </c>
      <c r="B27" s="1"/>
      <c r="C27" s="1"/>
      <c r="D27" s="1"/>
      <c r="E27" s="26">
        <f>SUM(E28:E31)</f>
        <v>324900</v>
      </c>
      <c r="F27" s="26">
        <f>SUM(F28:F31)</f>
        <v>324900</v>
      </c>
      <c r="G27" s="26">
        <f>SUM(G28:G31)</f>
        <v>324900</v>
      </c>
      <c r="H27" s="26">
        <f>SUM(H28:H31)</f>
        <v>324900</v>
      </c>
      <c r="I27" s="9"/>
      <c r="K27" s="35"/>
      <c r="L27" s="34"/>
    </row>
    <row r="28" spans="1:9" ht="12.75">
      <c r="A28" s="8"/>
      <c r="B28" s="1" t="s">
        <v>29</v>
      </c>
      <c r="C28" s="1"/>
      <c r="D28" s="1"/>
      <c r="E28" s="32">
        <v>194000</v>
      </c>
      <c r="F28" s="32">
        <v>194000</v>
      </c>
      <c r="G28" s="32">
        <v>194000</v>
      </c>
      <c r="H28" s="32">
        <v>194000</v>
      </c>
      <c r="I28" s="9"/>
    </row>
    <row r="29" spans="1:9" ht="12.75">
      <c r="A29" s="8"/>
      <c r="B29" s="1" t="s">
        <v>30</v>
      </c>
      <c r="C29" s="1"/>
      <c r="D29" s="1"/>
      <c r="E29" s="32">
        <v>104400</v>
      </c>
      <c r="F29" s="32">
        <v>104400</v>
      </c>
      <c r="G29" s="32">
        <v>104400</v>
      </c>
      <c r="H29" s="32">
        <v>104400</v>
      </c>
      <c r="I29" s="9"/>
    </row>
    <row r="30" spans="1:9" ht="12.75">
      <c r="A30" s="8"/>
      <c r="B30" s="1" t="s">
        <v>18</v>
      </c>
      <c r="C30" s="1"/>
      <c r="D30" s="1"/>
      <c r="E30" s="32">
        <v>20000</v>
      </c>
      <c r="F30" s="32">
        <v>20000</v>
      </c>
      <c r="G30" s="32">
        <v>20000</v>
      </c>
      <c r="H30" s="32">
        <v>20000</v>
      </c>
      <c r="I30" s="9"/>
    </row>
    <row r="31" spans="1:9" ht="12.75">
      <c r="A31" s="8"/>
      <c r="B31" s="1" t="s">
        <v>19</v>
      </c>
      <c r="C31" s="1"/>
      <c r="D31" s="1"/>
      <c r="E31" s="32">
        <v>6500</v>
      </c>
      <c r="F31" s="32">
        <v>6500</v>
      </c>
      <c r="G31" s="32">
        <v>6500</v>
      </c>
      <c r="H31" s="32">
        <v>6500</v>
      </c>
      <c r="I31" s="9"/>
    </row>
    <row r="32" spans="1:11" ht="13.5" thickBot="1">
      <c r="A32" s="10" t="s">
        <v>4</v>
      </c>
      <c r="B32" s="1"/>
      <c r="C32" s="1"/>
      <c r="D32" s="1"/>
      <c r="E32" s="14"/>
      <c r="F32" s="14"/>
      <c r="G32" s="14"/>
      <c r="H32" s="14"/>
      <c r="I32" s="9"/>
      <c r="K32" s="1"/>
    </row>
    <row r="33" spans="1:11" ht="13.5" thickBot="1">
      <c r="A33" s="10" t="s">
        <v>9</v>
      </c>
      <c r="B33" s="1"/>
      <c r="C33" s="1"/>
      <c r="D33" s="1"/>
      <c r="E33" s="36">
        <f>E6+E16+E27</f>
        <v>2397333</v>
      </c>
      <c r="F33" s="36">
        <f>F6+F16+F27</f>
        <v>2475894.307692308</v>
      </c>
      <c r="G33" s="36">
        <f>G6+G16+G27</f>
        <v>2497818.307692308</v>
      </c>
      <c r="H33" s="36">
        <f>H6+H16+H27</f>
        <v>2497818.307692308</v>
      </c>
      <c r="I33" s="9"/>
      <c r="K33" s="18"/>
    </row>
    <row r="34" spans="1:11" ht="13.5" thickBot="1">
      <c r="A34" s="25" t="s">
        <v>20</v>
      </c>
      <c r="B34" s="5"/>
      <c r="C34" s="19"/>
      <c r="D34" s="19"/>
      <c r="E34" s="12"/>
      <c r="F34" s="29">
        <f>F33-E33</f>
        <v>78561.30769230798</v>
      </c>
      <c r="G34" s="29">
        <f>G33-F33</f>
        <v>21924</v>
      </c>
      <c r="H34" s="29">
        <f>H33-G33</f>
        <v>0</v>
      </c>
      <c r="I34" s="9"/>
      <c r="K34" s="1"/>
    </row>
    <row r="35" spans="1:13" ht="12.75">
      <c r="A35" s="22"/>
      <c r="B35" s="1"/>
      <c r="C35" s="1"/>
      <c r="D35" s="1"/>
      <c r="E35" s="1"/>
      <c r="F35" s="1"/>
      <c r="G35" s="1"/>
      <c r="H35" s="1"/>
      <c r="I35" s="9"/>
      <c r="K35" s="1"/>
      <c r="M35" s="16"/>
    </row>
    <row r="36" spans="1:13" ht="12.75">
      <c r="A36" s="22"/>
      <c r="B36" s="1"/>
      <c r="C36" s="1"/>
      <c r="D36" s="1"/>
      <c r="E36" s="1"/>
      <c r="F36" s="1"/>
      <c r="G36" s="1"/>
      <c r="H36" s="1"/>
      <c r="I36" s="9"/>
      <c r="M36" s="16"/>
    </row>
    <row r="37" spans="1:13" ht="15">
      <c r="A37" s="10" t="s">
        <v>33</v>
      </c>
      <c r="B37" s="1"/>
      <c r="C37" s="1"/>
      <c r="D37" s="1"/>
      <c r="E37" s="28">
        <v>0</v>
      </c>
      <c r="F37" s="47">
        <f>200000-108056.48</f>
        <v>91943.52</v>
      </c>
      <c r="G37" s="47">
        <f>200000-108056.48</f>
        <v>91943.52</v>
      </c>
      <c r="H37" s="47">
        <f>200000-108056.48</f>
        <v>91943.52</v>
      </c>
      <c r="I37" s="9"/>
      <c r="M37" s="16"/>
    </row>
    <row r="38" spans="1:13" ht="13.5" thickBot="1">
      <c r="A38" s="22"/>
      <c r="B38" s="1"/>
      <c r="C38" s="1"/>
      <c r="D38" s="1"/>
      <c r="E38" s="1"/>
      <c r="F38" s="1"/>
      <c r="G38" s="1"/>
      <c r="H38" s="1"/>
      <c r="I38" s="9"/>
      <c r="M38" s="16"/>
    </row>
    <row r="39" spans="1:13" ht="13.5" thickBot="1">
      <c r="A39" s="10" t="s">
        <v>34</v>
      </c>
      <c r="B39" s="1"/>
      <c r="C39" s="1"/>
      <c r="D39" s="1"/>
      <c r="E39" s="37">
        <f>E37+E33</f>
        <v>2397333</v>
      </c>
      <c r="F39" s="37">
        <f>F37+F33</f>
        <v>2567837.827692308</v>
      </c>
      <c r="G39" s="37">
        <f>G37+G33</f>
        <v>2589761.827692308</v>
      </c>
      <c r="H39" s="37">
        <f>H37+H33</f>
        <v>2589761.827692308</v>
      </c>
      <c r="I39" s="9"/>
      <c r="M39" s="16"/>
    </row>
    <row r="40" spans="1:13" ht="12.75">
      <c r="A40" s="10"/>
      <c r="B40" s="1"/>
      <c r="C40" s="1"/>
      <c r="D40" s="1"/>
      <c r="E40" s="1"/>
      <c r="F40" s="1"/>
      <c r="G40" s="1"/>
      <c r="H40" s="1"/>
      <c r="I40" s="9"/>
      <c r="M40" s="16" t="s">
        <v>4</v>
      </c>
    </row>
    <row r="41" spans="1:13" ht="13.5" thickBot="1">
      <c r="A41" s="30"/>
      <c r="B41" s="11"/>
      <c r="C41" s="11"/>
      <c r="D41" s="11"/>
      <c r="E41" s="11"/>
      <c r="F41" s="11"/>
      <c r="G41" s="11"/>
      <c r="H41" s="11"/>
      <c r="I41" s="15"/>
      <c r="M41" s="16"/>
    </row>
    <row r="42" spans="1:13" ht="12.75">
      <c r="A42" s="2"/>
      <c r="M42" s="16"/>
    </row>
    <row r="43" spans="1:13" ht="12.75">
      <c r="A43" s="2" t="s">
        <v>35</v>
      </c>
      <c r="M43" s="16"/>
    </row>
    <row r="44" spans="1:13" ht="12.75">
      <c r="A44" s="2" t="s">
        <v>36</v>
      </c>
      <c r="M44" s="16"/>
    </row>
    <row r="45" spans="1:13" ht="12.75">
      <c r="A45" s="2"/>
      <c r="M45" s="16"/>
    </row>
    <row r="46" spans="1:13" ht="12.75">
      <c r="A46" s="2"/>
      <c r="M46" s="16"/>
    </row>
    <row r="47" spans="1:13" ht="12.75">
      <c r="A47" s="2"/>
      <c r="M47" s="16"/>
    </row>
    <row r="48" spans="1:13" ht="12.75">
      <c r="A48" s="2"/>
      <c r="M48" s="16"/>
    </row>
    <row r="49" spans="1:13" ht="12.75">
      <c r="A49" s="2"/>
      <c r="M49" s="16"/>
    </row>
    <row r="50" spans="1:13" ht="12.75">
      <c r="A50" s="2"/>
      <c r="M50" s="16"/>
    </row>
    <row r="51" spans="1:13" ht="12.75">
      <c r="A51" s="2"/>
      <c r="M51" s="16"/>
    </row>
    <row r="52" spans="1:13" ht="12.75">
      <c r="A52" s="2"/>
      <c r="M52" s="16"/>
    </row>
    <row r="53" spans="1:13" ht="12.75">
      <c r="A53" s="2"/>
      <c r="M53" s="16"/>
    </row>
    <row r="54" spans="1:13" ht="12.75">
      <c r="A54" s="2"/>
      <c r="M54" s="16"/>
    </row>
    <row r="55" spans="1:13" ht="12.75">
      <c r="A55" s="2"/>
      <c r="M55" s="16"/>
    </row>
    <row r="56" spans="1:13" ht="12.75">
      <c r="A56" s="2"/>
      <c r="M56" s="16"/>
    </row>
    <row r="57" spans="1:13" ht="12.75">
      <c r="A57" s="2"/>
      <c r="K57" s="4"/>
      <c r="L57" s="4"/>
      <c r="M57" s="16"/>
    </row>
    <row r="58" spans="1:13" ht="12.75">
      <c r="A58" s="2"/>
      <c r="K58" s="4"/>
      <c r="L58" s="4"/>
      <c r="M58" s="16"/>
    </row>
    <row r="59" spans="1:13" ht="12.75">
      <c r="A59" s="2"/>
      <c r="K59" s="4"/>
      <c r="L59" s="4"/>
      <c r="M59" s="16"/>
    </row>
    <row r="60" spans="5:13" ht="12.75">
      <c r="E60" s="16" t="s">
        <v>4</v>
      </c>
      <c r="K60" s="4"/>
      <c r="L60" s="4"/>
      <c r="M60" s="17" t="s">
        <v>4</v>
      </c>
    </row>
    <row r="61" spans="1:12" ht="13.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4"/>
      <c r="L61" s="4"/>
    </row>
    <row r="62" spans="1:14" ht="13.5" thickBot="1">
      <c r="A62" s="67" t="s">
        <v>37</v>
      </c>
      <c r="B62" s="68"/>
      <c r="C62" s="69"/>
      <c r="D62" s="6"/>
      <c r="E62" s="60" t="s">
        <v>47</v>
      </c>
      <c r="F62" s="61" t="s">
        <v>0</v>
      </c>
      <c r="G62" s="61" t="s">
        <v>1</v>
      </c>
      <c r="H62" s="61" t="s">
        <v>2</v>
      </c>
      <c r="I62" s="61" t="s">
        <v>3</v>
      </c>
      <c r="J62" s="62" t="s">
        <v>5</v>
      </c>
      <c r="K62" s="77"/>
      <c r="L62" s="77"/>
      <c r="N62" s="2" t="s">
        <v>4</v>
      </c>
    </row>
    <row r="63" spans="1:14" ht="13.5" thickBot="1">
      <c r="A63" s="8"/>
      <c r="B63" s="1"/>
      <c r="C63" s="1"/>
      <c r="D63" s="1"/>
      <c r="E63" s="59" t="s">
        <v>48</v>
      </c>
      <c r="F63" s="38"/>
      <c r="G63" s="38"/>
      <c r="H63" s="38"/>
      <c r="I63" s="38"/>
      <c r="J63" s="39"/>
      <c r="K63" s="78"/>
      <c r="L63" s="78"/>
      <c r="M63" s="3"/>
      <c r="N63" s="2"/>
    </row>
    <row r="64" spans="1:14" ht="13.5" thickBot="1">
      <c r="A64" s="10" t="s">
        <v>34</v>
      </c>
      <c r="B64" s="1"/>
      <c r="C64" s="1"/>
      <c r="D64" s="1"/>
      <c r="E64" s="41">
        <v>2567873.83</v>
      </c>
      <c r="F64" s="64">
        <v>56269.48</v>
      </c>
      <c r="G64" s="41">
        <v>65139.08</v>
      </c>
      <c r="H64" s="65">
        <v>84976.45</v>
      </c>
      <c r="I64" s="41">
        <v>20504.98</v>
      </c>
      <c r="J64" s="66">
        <v>2341138.58</v>
      </c>
      <c r="K64" s="45"/>
      <c r="L64" s="45"/>
      <c r="M64" s="3"/>
      <c r="N64" s="2"/>
    </row>
    <row r="65" spans="1:15" ht="12.75">
      <c r="A65" s="10"/>
      <c r="B65" s="19"/>
      <c r="C65" s="1"/>
      <c r="D65" s="1"/>
      <c r="E65" s="26"/>
      <c r="F65" s="20"/>
      <c r="G65" s="42"/>
      <c r="H65" s="56"/>
      <c r="I65" s="56"/>
      <c r="J65" s="63"/>
      <c r="K65" s="57"/>
      <c r="L65" s="57"/>
      <c r="M65" s="54"/>
      <c r="N65" s="40"/>
      <c r="O65" s="43"/>
    </row>
    <row r="66" spans="1:15" ht="12.75">
      <c r="A66" s="10" t="s">
        <v>4</v>
      </c>
      <c r="B66" s="1"/>
      <c r="C66" s="1"/>
      <c r="D66" s="1"/>
      <c r="E66" s="26"/>
      <c r="F66" s="20"/>
      <c r="G66" s="42"/>
      <c r="H66" s="56"/>
      <c r="I66" s="56"/>
      <c r="J66" s="63"/>
      <c r="K66" s="57"/>
      <c r="L66" s="57"/>
      <c r="M66" s="54"/>
      <c r="N66" s="35"/>
      <c r="O66" s="43"/>
    </row>
    <row r="67" spans="1:15" ht="12.75">
      <c r="A67" s="10" t="s">
        <v>50</v>
      </c>
      <c r="B67" s="1"/>
      <c r="C67" s="1"/>
      <c r="D67" s="1"/>
      <c r="E67" s="26"/>
      <c r="F67" s="20"/>
      <c r="G67" s="42"/>
      <c r="H67" s="56"/>
      <c r="I67" s="56"/>
      <c r="J67" s="63"/>
      <c r="K67" s="57"/>
      <c r="L67" s="57"/>
      <c r="M67" s="54"/>
      <c r="N67" s="18"/>
      <c r="O67" s="43"/>
    </row>
    <row r="68" spans="1:14" ht="12.75">
      <c r="A68" s="10" t="s">
        <v>6</v>
      </c>
      <c r="B68" s="19"/>
      <c r="C68" s="19"/>
      <c r="D68" s="19" t="s">
        <v>7</v>
      </c>
      <c r="E68" s="71"/>
      <c r="F68" s="80" t="s">
        <v>49</v>
      </c>
      <c r="G68" s="80"/>
      <c r="H68" s="57"/>
      <c r="I68" s="57"/>
      <c r="J68" s="81"/>
      <c r="K68" s="57"/>
      <c r="L68" s="57"/>
      <c r="M68" s="54"/>
      <c r="N68" s="18"/>
    </row>
    <row r="69" spans="1:14" ht="12.75">
      <c r="A69" s="10" t="s">
        <v>4</v>
      </c>
      <c r="B69" s="1"/>
      <c r="C69" s="1"/>
      <c r="D69" s="1"/>
      <c r="E69" s="21"/>
      <c r="F69" s="21"/>
      <c r="G69" s="45"/>
      <c r="H69" s="45"/>
      <c r="I69" s="45"/>
      <c r="J69" s="52"/>
      <c r="K69" s="45"/>
      <c r="L69" s="45"/>
      <c r="M69" s="54"/>
      <c r="N69" s="18"/>
    </row>
    <row r="70" spans="1:14" ht="12.75" customHeight="1">
      <c r="A70" s="82">
        <f>SUM(A71:A78)</f>
        <v>403652</v>
      </c>
      <c r="B70" s="90"/>
      <c r="C70" s="1"/>
      <c r="D70" s="75">
        <v>268843</v>
      </c>
      <c r="E70" s="71"/>
      <c r="F70" s="80">
        <v>81225</v>
      </c>
      <c r="G70" s="46"/>
      <c r="H70" s="51"/>
      <c r="I70" s="51"/>
      <c r="J70" s="53"/>
      <c r="K70" s="51"/>
      <c r="L70" s="51"/>
      <c r="M70" s="54"/>
      <c r="N70" s="1"/>
    </row>
    <row r="71" spans="1:14" ht="12.75">
      <c r="A71" s="84">
        <v>34320</v>
      </c>
      <c r="B71" s="85" t="s">
        <v>38</v>
      </c>
      <c r="C71" s="1"/>
      <c r="D71" s="4"/>
      <c r="E71" s="45"/>
      <c r="F71" s="4"/>
      <c r="G71" s="45"/>
      <c r="H71" s="45"/>
      <c r="I71" s="45"/>
      <c r="J71" s="52"/>
      <c r="K71" s="45"/>
      <c r="L71" s="45"/>
      <c r="M71" s="54"/>
      <c r="N71" s="70" t="s">
        <v>4</v>
      </c>
    </row>
    <row r="72" spans="1:14" ht="12.75">
      <c r="A72" s="84">
        <v>85800</v>
      </c>
      <c r="B72" s="1" t="s">
        <v>39</v>
      </c>
      <c r="C72" s="1"/>
      <c r="D72" s="4"/>
      <c r="E72" s="4"/>
      <c r="F72" s="4"/>
      <c r="G72" s="4"/>
      <c r="H72" s="58"/>
      <c r="I72" s="58"/>
      <c r="J72" s="86"/>
      <c r="K72" s="58"/>
      <c r="L72" s="58"/>
      <c r="M72" s="54" t="s">
        <v>4</v>
      </c>
      <c r="N72" s="1"/>
    </row>
    <row r="73" spans="1:14" ht="12.75">
      <c r="A73" s="84">
        <v>54600</v>
      </c>
      <c r="B73" s="1" t="s">
        <v>40</v>
      </c>
      <c r="C73" s="1"/>
      <c r="D73" s="1"/>
      <c r="E73" s="1"/>
      <c r="F73" s="1"/>
      <c r="G73" s="1"/>
      <c r="H73" s="1"/>
      <c r="I73" s="1"/>
      <c r="J73" s="9"/>
      <c r="K73" s="4"/>
      <c r="L73" s="4"/>
      <c r="M73" s="55"/>
      <c r="N73" s="1"/>
    </row>
    <row r="74" spans="1:13" ht="12.75">
      <c r="A74" s="84">
        <v>62400</v>
      </c>
      <c r="B74" s="1" t="s">
        <v>41</v>
      </c>
      <c r="C74" s="1"/>
      <c r="D74" s="1"/>
      <c r="E74" s="1"/>
      <c r="F74" s="1"/>
      <c r="G74" s="1"/>
      <c r="H74" s="1"/>
      <c r="I74" s="1"/>
      <c r="J74" s="9"/>
      <c r="K74" s="4"/>
      <c r="L74" s="4"/>
      <c r="M74" s="55"/>
    </row>
    <row r="75" spans="1:13" ht="12.75">
      <c r="A75" s="84">
        <v>23400</v>
      </c>
      <c r="B75" s="85" t="s">
        <v>42</v>
      </c>
      <c r="C75" s="1"/>
      <c r="D75" s="1"/>
      <c r="E75" s="1"/>
      <c r="F75" s="1"/>
      <c r="G75" s="1"/>
      <c r="H75" s="1"/>
      <c r="I75" s="1"/>
      <c r="J75" s="9"/>
      <c r="K75" s="4"/>
      <c r="L75" s="4"/>
      <c r="M75" s="55"/>
    </row>
    <row r="76" spans="1:13" ht="12.75">
      <c r="A76" s="84">
        <v>62400</v>
      </c>
      <c r="B76" s="1" t="s">
        <v>43</v>
      </c>
      <c r="C76" s="1"/>
      <c r="D76" s="1"/>
      <c r="E76" s="1"/>
      <c r="F76" s="1"/>
      <c r="G76" s="1"/>
      <c r="H76" s="1"/>
      <c r="I76" s="1"/>
      <c r="J76" s="9"/>
      <c r="K76" s="4"/>
      <c r="L76" s="4"/>
      <c r="M76" s="55"/>
    </row>
    <row r="77" spans="1:13" ht="12.75">
      <c r="A77" s="84">
        <v>34320</v>
      </c>
      <c r="B77" s="1" t="s">
        <v>44</v>
      </c>
      <c r="C77" s="1"/>
      <c r="D77" s="1"/>
      <c r="E77" s="1" t="s">
        <v>4</v>
      </c>
      <c r="F77" s="1"/>
      <c r="G77" s="1"/>
      <c r="H77" s="1"/>
      <c r="I77" s="1"/>
      <c r="J77" s="9"/>
      <c r="K77" s="4"/>
      <c r="L77" s="4"/>
      <c r="M77" s="55"/>
    </row>
    <row r="78" spans="1:13" ht="12.75">
      <c r="A78" s="87">
        <v>46412</v>
      </c>
      <c r="B78" s="1" t="s">
        <v>45</v>
      </c>
      <c r="C78" s="1"/>
      <c r="D78" s="1"/>
      <c r="E78" s="85"/>
      <c r="F78" s="1"/>
      <c r="G78" s="85"/>
      <c r="H78" s="1"/>
      <c r="I78" s="1"/>
      <c r="J78" s="9"/>
      <c r="K78" s="4"/>
      <c r="L78" s="4"/>
      <c r="M78" s="55"/>
    </row>
    <row r="79" spans="1:13" ht="12.75">
      <c r="A79" s="8"/>
      <c r="B79" s="33"/>
      <c r="C79" s="85"/>
      <c r="D79" s="1"/>
      <c r="E79" s="1"/>
      <c r="F79" s="1"/>
      <c r="G79" s="1"/>
      <c r="H79" s="1"/>
      <c r="I79" s="1"/>
      <c r="J79" s="9"/>
      <c r="K79" s="4"/>
      <c r="L79" s="4"/>
      <c r="M79" s="55"/>
    </row>
    <row r="80" spans="1:13" ht="12.75">
      <c r="A80" s="10" t="s">
        <v>35</v>
      </c>
      <c r="B80" s="33"/>
      <c r="C80" s="1"/>
      <c r="D80" s="1"/>
      <c r="E80" s="1"/>
      <c r="F80" s="1"/>
      <c r="G80" s="1"/>
      <c r="H80" s="1"/>
      <c r="I80" s="1"/>
      <c r="J80" s="9"/>
      <c r="K80" s="4"/>
      <c r="L80" s="4"/>
      <c r="M80" s="55"/>
    </row>
    <row r="81" spans="1:13" ht="13.5" thickBot="1">
      <c r="A81" s="13"/>
      <c r="B81" s="88"/>
      <c r="C81" s="11"/>
      <c r="D81" s="11"/>
      <c r="E81" s="11"/>
      <c r="F81" s="89"/>
      <c r="G81" s="89"/>
      <c r="H81" s="89"/>
      <c r="I81" s="89"/>
      <c r="J81" s="15"/>
      <c r="K81" s="4"/>
      <c r="L81" s="4"/>
      <c r="M81" s="55"/>
    </row>
    <row r="82" spans="2:15" ht="12.75">
      <c r="B82" s="44"/>
      <c r="F82" s="4"/>
      <c r="G82" s="4"/>
      <c r="H82" s="4"/>
      <c r="I82" s="4"/>
      <c r="K82" s="4"/>
      <c r="L82" s="4"/>
      <c r="M82" s="55"/>
      <c r="O82" t="s">
        <v>4</v>
      </c>
    </row>
    <row r="83" spans="2:13" ht="12.75">
      <c r="B83" s="44"/>
      <c r="C83" s="34"/>
      <c r="F83" s="4"/>
      <c r="G83" s="4"/>
      <c r="H83" s="4"/>
      <c r="I83" s="4"/>
      <c r="K83" s="4"/>
      <c r="L83" s="4"/>
      <c r="M83" s="55"/>
    </row>
    <row r="84" spans="2:20" ht="12.75">
      <c r="B84" s="44"/>
      <c r="F84" s="4"/>
      <c r="G84" s="4"/>
      <c r="H84" s="4"/>
      <c r="I84" s="4"/>
      <c r="K84" s="4"/>
      <c r="L84" s="4"/>
      <c r="M84" s="73"/>
      <c r="N84" s="1"/>
      <c r="O84" s="1"/>
      <c r="P84" s="1"/>
      <c r="Q84" s="1"/>
      <c r="R84" s="1"/>
      <c r="S84" s="1"/>
      <c r="T84" s="1"/>
    </row>
    <row r="85" spans="2:20" ht="12.75">
      <c r="B85" s="44"/>
      <c r="F85" s="4"/>
      <c r="G85" s="48"/>
      <c r="H85" s="4"/>
      <c r="I85" s="4"/>
      <c r="K85" s="4"/>
      <c r="L85" s="4"/>
      <c r="M85" s="73"/>
      <c r="N85" s="1"/>
      <c r="O85" s="1"/>
      <c r="P85" s="1"/>
      <c r="Q85" s="1"/>
      <c r="R85" s="1"/>
      <c r="S85" s="1"/>
      <c r="T85" s="1"/>
    </row>
    <row r="86" spans="2:20" ht="12.75">
      <c r="B86" s="16"/>
      <c r="F86" s="4"/>
      <c r="G86" s="49"/>
      <c r="H86" s="4"/>
      <c r="I86" s="4"/>
      <c r="K86" s="4"/>
      <c r="L86" s="4"/>
      <c r="M86" s="73"/>
      <c r="N86" s="1"/>
      <c r="O86" s="1"/>
      <c r="P86" s="1"/>
      <c r="Q86" s="1"/>
      <c r="R86" s="1"/>
      <c r="S86" s="1"/>
      <c r="T86" s="1"/>
    </row>
    <row r="87" spans="6:20" ht="12.75">
      <c r="F87" s="4"/>
      <c r="G87" s="48"/>
      <c r="H87" s="4"/>
      <c r="I87" s="4"/>
      <c r="K87" s="4"/>
      <c r="L87" s="4"/>
      <c r="M87" s="73"/>
      <c r="N87" s="1"/>
      <c r="O87" s="1"/>
      <c r="P87" s="1"/>
      <c r="Q87" s="1"/>
      <c r="R87" s="1"/>
      <c r="S87" s="1"/>
      <c r="T87" s="1"/>
    </row>
    <row r="88" spans="6:20" ht="12.75">
      <c r="F88" s="4"/>
      <c r="G88" s="48"/>
      <c r="H88" s="4"/>
      <c r="I88" s="4"/>
      <c r="K88" s="4"/>
      <c r="L88" s="4"/>
      <c r="M88" s="73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E89" s="1"/>
      <c r="F89" s="4"/>
      <c r="G89" s="48"/>
      <c r="H89" s="4"/>
      <c r="I89" s="4"/>
      <c r="J89" s="1"/>
      <c r="K89" s="4"/>
      <c r="L89" s="4"/>
      <c r="M89" s="73"/>
      <c r="N89" s="1"/>
      <c r="O89" s="1"/>
      <c r="P89" s="1"/>
      <c r="Q89" s="1"/>
      <c r="R89" s="1"/>
      <c r="S89" s="1"/>
      <c r="T89" s="1"/>
    </row>
    <row r="90" spans="1:20" ht="13.5" thickBot="1">
      <c r="A90" s="1"/>
      <c r="B90" s="1"/>
      <c r="C90" s="1"/>
      <c r="D90" s="1"/>
      <c r="E90" s="1"/>
      <c r="F90" s="1"/>
      <c r="G90" s="1"/>
      <c r="H90" s="1"/>
      <c r="I90" s="1"/>
      <c r="J90" s="1"/>
      <c r="K90" s="4"/>
      <c r="L90" s="4"/>
      <c r="M90" s="73"/>
      <c r="N90" s="1"/>
      <c r="O90" s="1"/>
      <c r="P90" s="1"/>
      <c r="Q90" s="1"/>
      <c r="R90" s="1"/>
      <c r="S90" s="1"/>
      <c r="T90" s="1"/>
    </row>
    <row r="91" spans="1:20" ht="13.5" thickBot="1">
      <c r="A91" s="67" t="s">
        <v>46</v>
      </c>
      <c r="B91" s="68"/>
      <c r="C91" s="69"/>
      <c r="D91" s="6"/>
      <c r="E91" s="60" t="s">
        <v>47</v>
      </c>
      <c r="F91" s="61" t="s">
        <v>0</v>
      </c>
      <c r="G91" s="61" t="s">
        <v>1</v>
      </c>
      <c r="H91" s="61" t="s">
        <v>2</v>
      </c>
      <c r="I91" s="61" t="s">
        <v>3</v>
      </c>
      <c r="J91" s="62" t="s">
        <v>5</v>
      </c>
      <c r="K91" s="77"/>
      <c r="L91" s="77"/>
      <c r="M91" s="73"/>
      <c r="N91" s="19"/>
      <c r="O91" s="1"/>
      <c r="P91" s="1"/>
      <c r="Q91" s="1"/>
      <c r="R91" s="1"/>
      <c r="S91" s="1"/>
      <c r="T91" s="1"/>
    </row>
    <row r="92" spans="1:20" ht="13.5" thickBot="1">
      <c r="A92" s="8"/>
      <c r="B92" s="1"/>
      <c r="C92" s="1"/>
      <c r="D92" s="1"/>
      <c r="E92" s="59" t="s">
        <v>48</v>
      </c>
      <c r="F92" s="38"/>
      <c r="G92" s="38"/>
      <c r="H92" s="38"/>
      <c r="I92" s="38"/>
      <c r="J92" s="39"/>
      <c r="K92" s="78"/>
      <c r="L92" s="78"/>
      <c r="M92" s="74"/>
      <c r="N92" s="19"/>
      <c r="O92" s="1"/>
      <c r="P92" s="1"/>
      <c r="Q92" s="1"/>
      <c r="R92" s="1"/>
      <c r="S92" s="1"/>
      <c r="T92" s="1"/>
    </row>
    <row r="93" spans="1:20" ht="13.5" thickBot="1">
      <c r="A93" s="10" t="s">
        <v>34</v>
      </c>
      <c r="B93" s="1"/>
      <c r="C93" s="1"/>
      <c r="D93" s="1"/>
      <c r="E93" s="72">
        <v>2589761.83</v>
      </c>
      <c r="F93" s="41">
        <v>57650.08</v>
      </c>
      <c r="G93" s="41">
        <v>66737.3</v>
      </c>
      <c r="H93" s="41">
        <v>87061.39</v>
      </c>
      <c r="I93" s="41">
        <v>21008.08</v>
      </c>
      <c r="J93" s="41">
        <v>2354849.18</v>
      </c>
      <c r="K93" s="45"/>
      <c r="L93" s="45"/>
      <c r="M93" s="74"/>
      <c r="N93" s="19"/>
      <c r="O93" s="1"/>
      <c r="P93" s="1"/>
      <c r="Q93" s="1"/>
      <c r="R93" s="1"/>
      <c r="S93" s="1"/>
      <c r="T93" s="1"/>
    </row>
    <row r="94" spans="1:20" ht="12.75">
      <c r="A94" s="10"/>
      <c r="B94" s="19"/>
      <c r="C94" s="1"/>
      <c r="D94" s="1"/>
      <c r="E94" s="26"/>
      <c r="F94" s="20"/>
      <c r="G94" s="42"/>
      <c r="H94" s="56"/>
      <c r="I94" s="56"/>
      <c r="J94" s="63"/>
      <c r="K94" s="57"/>
      <c r="L94" s="57"/>
      <c r="M94" s="54"/>
      <c r="N94" s="75"/>
      <c r="O94" s="76"/>
      <c r="P94" s="1"/>
      <c r="Q94" s="1"/>
      <c r="R94" s="1"/>
      <c r="S94" s="1"/>
      <c r="T94" s="1"/>
    </row>
    <row r="95" spans="1:20" ht="12.75">
      <c r="A95" s="10"/>
      <c r="B95" s="1"/>
      <c r="C95" s="1"/>
      <c r="D95" s="1"/>
      <c r="E95" s="26"/>
      <c r="F95" s="20"/>
      <c r="G95" s="42"/>
      <c r="H95" s="56"/>
      <c r="I95" s="56"/>
      <c r="J95" s="63"/>
      <c r="K95" s="57"/>
      <c r="L95" s="57"/>
      <c r="M95" s="54"/>
      <c r="N95" s="18"/>
      <c r="O95" s="76"/>
      <c r="P95" s="1"/>
      <c r="Q95" s="1"/>
      <c r="R95" s="1"/>
      <c r="S95" s="1"/>
      <c r="T95" s="1"/>
    </row>
    <row r="96" spans="1:20" ht="12.75">
      <c r="A96" s="10" t="s">
        <v>50</v>
      </c>
      <c r="B96" s="1"/>
      <c r="C96" s="1"/>
      <c r="D96" s="1"/>
      <c r="E96" s="26"/>
      <c r="F96" s="20"/>
      <c r="G96" s="42"/>
      <c r="H96" s="56"/>
      <c r="I96" s="56"/>
      <c r="J96" s="63"/>
      <c r="K96" s="57"/>
      <c r="L96" s="57"/>
      <c r="M96" s="54"/>
      <c r="N96" s="18"/>
      <c r="O96" s="76"/>
      <c r="P96" s="1"/>
      <c r="Q96" s="1"/>
      <c r="R96" s="1"/>
      <c r="S96" s="1"/>
      <c r="T96" s="1"/>
    </row>
    <row r="97" spans="1:20" ht="12.75" customHeight="1">
      <c r="A97" s="10" t="s">
        <v>6</v>
      </c>
      <c r="B97" s="19"/>
      <c r="C97" s="19"/>
      <c r="D97" s="19" t="s">
        <v>7</v>
      </c>
      <c r="E97" s="71"/>
      <c r="F97" s="80" t="s">
        <v>49</v>
      </c>
      <c r="G97" s="80"/>
      <c r="H97" s="57"/>
      <c r="I97" s="57"/>
      <c r="J97" s="81"/>
      <c r="K97" s="57"/>
      <c r="L97" s="57"/>
      <c r="M97" s="54"/>
      <c r="N97" s="1"/>
      <c r="O97" s="1"/>
      <c r="P97" s="1"/>
      <c r="Q97" s="1"/>
      <c r="R97" s="1"/>
      <c r="S97" s="1"/>
      <c r="T97" s="1"/>
    </row>
    <row r="98" spans="1:20" ht="12.75">
      <c r="A98" s="10" t="s">
        <v>4</v>
      </c>
      <c r="B98" s="1"/>
      <c r="C98" s="1"/>
      <c r="D98" s="1"/>
      <c r="E98" s="21"/>
      <c r="F98" s="21"/>
      <c r="G98" s="45"/>
      <c r="H98" s="45"/>
      <c r="I98" s="45"/>
      <c r="J98" s="52"/>
      <c r="K98" s="45"/>
      <c r="L98" s="45"/>
      <c r="M98" s="54"/>
      <c r="N98" s="18"/>
      <c r="O98" s="1"/>
      <c r="P98" s="1"/>
      <c r="Q98" s="1"/>
      <c r="R98" s="1"/>
      <c r="S98" s="1"/>
      <c r="T98" s="1"/>
    </row>
    <row r="99" spans="1:20" ht="15">
      <c r="A99" s="82">
        <f>SUM(A100:A107)</f>
        <v>427052</v>
      </c>
      <c r="B99" s="83"/>
      <c r="C99" s="79"/>
      <c r="D99" s="75">
        <v>268843</v>
      </c>
      <c r="E99" s="71"/>
      <c r="F99" s="80">
        <v>81225</v>
      </c>
      <c r="G99" s="46"/>
      <c r="H99" s="1"/>
      <c r="I99" s="1"/>
      <c r="J99" s="9"/>
      <c r="K99" s="4"/>
      <c r="L99" s="4"/>
      <c r="M99" s="1"/>
      <c r="N99" s="1"/>
      <c r="O99" s="1"/>
      <c r="P99" s="1"/>
      <c r="Q99" s="1"/>
      <c r="R99" s="1"/>
      <c r="S99" s="1"/>
      <c r="T99" s="1"/>
    </row>
    <row r="100" spans="1:20" ht="12.75">
      <c r="A100" s="84">
        <v>34320</v>
      </c>
      <c r="B100" s="85" t="s">
        <v>38</v>
      </c>
      <c r="C100" s="1"/>
      <c r="D100" s="4"/>
      <c r="E100" s="45"/>
      <c r="F100" s="4"/>
      <c r="G100" s="45"/>
      <c r="H100" s="4"/>
      <c r="I100" s="4"/>
      <c r="J100" s="9"/>
      <c r="K100" s="4"/>
      <c r="L100" s="4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84">
        <v>85800</v>
      </c>
      <c r="B101" s="1" t="s">
        <v>39</v>
      </c>
      <c r="C101" s="1"/>
      <c r="D101" s="4"/>
      <c r="E101" s="4"/>
      <c r="F101" s="4"/>
      <c r="G101" s="4"/>
      <c r="H101" s="4"/>
      <c r="I101" s="4"/>
      <c r="J101" s="9"/>
      <c r="K101" s="4"/>
      <c r="L101" s="4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84">
        <v>54600</v>
      </c>
      <c r="B102" s="1" t="s">
        <v>40</v>
      </c>
      <c r="C102" s="1"/>
      <c r="D102" s="1"/>
      <c r="E102" s="1"/>
      <c r="F102" s="1"/>
      <c r="G102" s="1"/>
      <c r="H102" s="4"/>
      <c r="I102" s="4"/>
      <c r="J102" s="9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84">
        <v>62400</v>
      </c>
      <c r="B103" s="1" t="s">
        <v>41</v>
      </c>
      <c r="C103" s="1"/>
      <c r="D103" s="1"/>
      <c r="E103" s="1"/>
      <c r="F103" s="1"/>
      <c r="G103" s="1"/>
      <c r="H103" s="4"/>
      <c r="I103" s="4"/>
      <c r="J103" s="9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84">
        <v>46800</v>
      </c>
      <c r="B104" s="85" t="s">
        <v>42</v>
      </c>
      <c r="C104" s="1"/>
      <c r="D104" s="1"/>
      <c r="E104" s="1"/>
      <c r="F104" s="1"/>
      <c r="G104" s="1"/>
      <c r="H104" s="4"/>
      <c r="I104" s="4"/>
      <c r="J104" s="9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84">
        <v>62400</v>
      </c>
      <c r="B105" s="1" t="s">
        <v>43</v>
      </c>
      <c r="C105" s="1"/>
      <c r="D105" s="1"/>
      <c r="E105" s="1"/>
      <c r="F105" s="1"/>
      <c r="G105" s="1"/>
      <c r="H105" s="4"/>
      <c r="I105" s="4"/>
      <c r="J105" s="9"/>
      <c r="M105" s="1"/>
      <c r="N105" s="1"/>
      <c r="O105" s="1"/>
      <c r="P105" s="1"/>
      <c r="Q105" s="1"/>
      <c r="R105" s="1"/>
      <c r="S105" s="1"/>
      <c r="T105" s="1"/>
    </row>
    <row r="106" spans="1:10" ht="12.75">
      <c r="A106" s="84">
        <v>34320</v>
      </c>
      <c r="B106" s="1" t="s">
        <v>44</v>
      </c>
      <c r="C106" s="1"/>
      <c r="D106" s="1"/>
      <c r="E106" s="1" t="s">
        <v>4</v>
      </c>
      <c r="F106" s="1"/>
      <c r="G106" s="1"/>
      <c r="H106" s="4"/>
      <c r="I106" s="4"/>
      <c r="J106" s="9"/>
    </row>
    <row r="107" spans="1:10" ht="12.75">
      <c r="A107" s="87">
        <v>46412</v>
      </c>
      <c r="B107" s="1" t="s">
        <v>45</v>
      </c>
      <c r="C107" s="1"/>
      <c r="D107" s="1"/>
      <c r="E107" s="85"/>
      <c r="F107" s="1"/>
      <c r="G107" s="85"/>
      <c r="H107" s="4"/>
      <c r="I107" s="4"/>
      <c r="J107" s="9"/>
    </row>
    <row r="108" spans="1:10" ht="12.75">
      <c r="A108" s="8"/>
      <c r="B108" s="1"/>
      <c r="C108" s="1"/>
      <c r="D108" s="1"/>
      <c r="E108" s="1"/>
      <c r="F108" s="4"/>
      <c r="G108" s="48"/>
      <c r="H108" s="4"/>
      <c r="I108" s="4"/>
      <c r="J108" s="9"/>
    </row>
    <row r="109" spans="1:10" ht="12.75">
      <c r="A109" s="10" t="s">
        <v>35</v>
      </c>
      <c r="B109" s="1"/>
      <c r="C109" s="1"/>
      <c r="D109" s="1"/>
      <c r="E109" s="1"/>
      <c r="F109" s="4"/>
      <c r="G109" s="48"/>
      <c r="H109" s="4"/>
      <c r="I109" s="4"/>
      <c r="J109" s="9"/>
    </row>
    <row r="110" spans="1:10" ht="13.5" thickBot="1">
      <c r="A110" s="13"/>
      <c r="B110" s="11"/>
      <c r="C110" s="11"/>
      <c r="D110" s="11"/>
      <c r="E110" s="11"/>
      <c r="F110" s="11"/>
      <c r="G110" s="11"/>
      <c r="H110" s="11"/>
      <c r="I110" s="11"/>
      <c r="J110" s="15"/>
    </row>
  </sheetData>
  <printOptions/>
  <pageMargins left="0.75" right="0.75" top="1" bottom="1" header="0.4921259845" footer="0.4921259845"/>
  <pageSetup fitToHeight="2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tahokant</dc:creator>
  <cp:keywords/>
  <dc:description/>
  <cp:lastModifiedBy>amakinen</cp:lastModifiedBy>
  <cp:lastPrinted>2011-09-14T09:25:51Z</cp:lastPrinted>
  <dcterms:created xsi:type="dcterms:W3CDTF">2011-03-03T07:19:05Z</dcterms:created>
  <dcterms:modified xsi:type="dcterms:W3CDTF">2011-09-14T09:26:16Z</dcterms:modified>
  <cp:category/>
  <cp:version/>
  <cp:contentType/>
  <cp:contentStatus/>
</cp:coreProperties>
</file>