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turku-my.sharepoint.com/personal/satu_leppanen_turku_fi/Documents/Työpöytä/"/>
    </mc:Choice>
  </mc:AlternateContent>
  <xr:revisionPtr revIDLastSave="7" documentId="8_{DA8CB217-A596-4AA1-956A-7E33094032EE}" xr6:coauthVersionLast="47" xr6:coauthVersionMax="47" xr10:uidLastSave="{456EEDC6-0224-42B2-8132-3C89638A1EFA}"/>
  <bookViews>
    <workbookView xWindow="28680" yWindow="-120" windowWidth="29040" windowHeight="15840" xr2:uid="{9F8050BF-D31B-48A4-BD91-868553549419}"/>
  </bookViews>
  <sheets>
    <sheet name="Päiväkodin henkilöstömitoitus" sheetId="4" r:id="rId1"/>
    <sheet name="Hiirenkätkö" sheetId="6" r:id="rId2"/>
    <sheet name="Honkametsä" sheetId="8" r:id="rId3"/>
    <sheet name="Ketunleivät" sheetId="7" r:id="rId4"/>
    <sheet name="Kissankäpälä" sheetId="5" r:id="rId5"/>
    <sheet name="Käpylehto" sheetId="10" r:id="rId6"/>
    <sheet name="Metsätähdet" sheetId="11" r:id="rId7"/>
    <sheet name="Mäyränkolo" sheetId="12" r:id="rId8"/>
    <sheet name="Oravanpesä" sheetId="13" r:id="rId9"/>
    <sheet name="Siilinpiilo" sheetId="14" r:id="rId10"/>
    <sheet name="Tammenterhot" sheetId="15"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F16" i="4"/>
  <c r="F17" i="4"/>
  <c r="F18" i="4"/>
  <c r="F19" i="4"/>
  <c r="F20" i="4"/>
  <c r="F21" i="4"/>
  <c r="F22" i="4"/>
  <c r="F23" i="4"/>
  <c r="F24" i="4"/>
  <c r="F25" i="4"/>
  <c r="F26" i="4"/>
  <c r="F27" i="4"/>
  <c r="F28" i="4"/>
  <c r="F29" i="4"/>
  <c r="F30" i="4"/>
  <c r="F31" i="4"/>
  <c r="F32" i="4"/>
  <c r="F33" i="4"/>
  <c r="F34" i="4"/>
  <c r="F35" i="4"/>
  <c r="F36" i="4"/>
  <c r="F37" i="4"/>
  <c r="F38" i="4"/>
  <c r="F39" i="4"/>
  <c r="F40" i="4"/>
  <c r="F41" i="4"/>
  <c r="F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D30" i="4"/>
  <c r="E30" i="4"/>
  <c r="D31" i="4"/>
  <c r="E31" i="4"/>
  <c r="D32" i="4"/>
  <c r="E32" i="4"/>
  <c r="D33" i="4"/>
  <c r="E33" i="4"/>
  <c r="D34" i="4"/>
  <c r="E34" i="4"/>
  <c r="D35" i="4"/>
  <c r="E35" i="4"/>
  <c r="D36" i="4"/>
  <c r="E36" i="4"/>
  <c r="D37" i="4"/>
  <c r="E37" i="4"/>
  <c r="D38" i="4"/>
  <c r="E38" i="4"/>
  <c r="D39" i="4"/>
  <c r="E39" i="4"/>
  <c r="D40" i="4"/>
  <c r="E40" i="4"/>
  <c r="D41" i="4"/>
  <c r="E41" i="4"/>
  <c r="D14" i="4"/>
  <c r="E14" i="4"/>
  <c r="C15" i="4"/>
  <c r="C16" i="4"/>
  <c r="C17" i="4"/>
  <c r="C18" i="4"/>
  <c r="C19" i="4"/>
  <c r="C20" i="4"/>
  <c r="C21" i="4"/>
  <c r="C22" i="4"/>
  <c r="C23" i="4"/>
  <c r="C24" i="4"/>
  <c r="C25" i="4"/>
  <c r="C26" i="4"/>
  <c r="C27" i="4"/>
  <c r="C28" i="4"/>
  <c r="C29" i="4"/>
  <c r="C30" i="4"/>
  <c r="C31" i="4"/>
  <c r="G31" i="4" s="1"/>
  <c r="C32" i="4"/>
  <c r="C33" i="4"/>
  <c r="C34" i="4"/>
  <c r="C35" i="4"/>
  <c r="G35" i="4" s="1"/>
  <c r="C36" i="4"/>
  <c r="C37" i="4"/>
  <c r="C38" i="4"/>
  <c r="C39" i="4"/>
  <c r="C40" i="4"/>
  <c r="G40" i="4" s="1"/>
  <c r="C41" i="4"/>
  <c r="C14" i="4"/>
  <c r="H42" i="15"/>
  <c r="F42" i="15"/>
  <c r="H41" i="15"/>
  <c r="F41" i="15"/>
  <c r="H40" i="15"/>
  <c r="F40" i="15"/>
  <c r="H39" i="15"/>
  <c r="F39" i="15"/>
  <c r="H38" i="15"/>
  <c r="F38" i="15"/>
  <c r="H37" i="15"/>
  <c r="F37" i="15"/>
  <c r="H36" i="15"/>
  <c r="F36" i="15"/>
  <c r="H35" i="15"/>
  <c r="F35" i="15"/>
  <c r="H34" i="15"/>
  <c r="F34" i="15"/>
  <c r="H33" i="15"/>
  <c r="F33" i="15"/>
  <c r="H32" i="15"/>
  <c r="F32" i="15"/>
  <c r="H31" i="15"/>
  <c r="F31" i="15"/>
  <c r="H30" i="15"/>
  <c r="F30" i="15"/>
  <c r="H29" i="15"/>
  <c r="F29" i="15"/>
  <c r="H28" i="15"/>
  <c r="F28" i="15"/>
  <c r="H27" i="15"/>
  <c r="F27" i="15"/>
  <c r="H26" i="15"/>
  <c r="F26" i="15"/>
  <c r="H25" i="15"/>
  <c r="F25" i="15"/>
  <c r="H24" i="15"/>
  <c r="F24" i="15"/>
  <c r="H23" i="15"/>
  <c r="F23" i="15"/>
  <c r="H22" i="15"/>
  <c r="F22" i="15"/>
  <c r="H21" i="15"/>
  <c r="F21" i="15"/>
  <c r="H20" i="15"/>
  <c r="F20" i="15"/>
  <c r="H19" i="15"/>
  <c r="F19" i="15"/>
  <c r="H18" i="15"/>
  <c r="F18" i="15"/>
  <c r="H17" i="15"/>
  <c r="F17" i="15"/>
  <c r="H16" i="15"/>
  <c r="F16" i="15"/>
  <c r="H15" i="15"/>
  <c r="F15" i="15"/>
  <c r="G8" i="15"/>
  <c r="H42" i="14"/>
  <c r="F42" i="14"/>
  <c r="H41" i="14"/>
  <c r="F41" i="14"/>
  <c r="H40" i="14"/>
  <c r="F40" i="14"/>
  <c r="H39" i="14"/>
  <c r="F39" i="14"/>
  <c r="H38" i="14"/>
  <c r="F38" i="14"/>
  <c r="H37" i="14"/>
  <c r="F37" i="14"/>
  <c r="H36" i="14"/>
  <c r="F36" i="14"/>
  <c r="H35" i="14"/>
  <c r="F35" i="14"/>
  <c r="H34" i="14"/>
  <c r="F34" i="14"/>
  <c r="H33" i="14"/>
  <c r="F33" i="14"/>
  <c r="H32" i="14"/>
  <c r="F32" i="14"/>
  <c r="H31" i="14"/>
  <c r="F31" i="14"/>
  <c r="H30" i="14"/>
  <c r="F30" i="14"/>
  <c r="H29" i="14"/>
  <c r="F29" i="14"/>
  <c r="H28" i="14"/>
  <c r="F28" i="14"/>
  <c r="H27" i="14"/>
  <c r="F27" i="14"/>
  <c r="H26" i="14"/>
  <c r="F26" i="14"/>
  <c r="H25" i="14"/>
  <c r="F25" i="14"/>
  <c r="H24" i="14"/>
  <c r="F24" i="14"/>
  <c r="H23" i="14"/>
  <c r="F23" i="14"/>
  <c r="H22" i="14"/>
  <c r="F22" i="14"/>
  <c r="H21" i="14"/>
  <c r="F21" i="14"/>
  <c r="H20" i="14"/>
  <c r="F20" i="14"/>
  <c r="H19" i="14"/>
  <c r="F19" i="14"/>
  <c r="H18" i="14"/>
  <c r="F18" i="14"/>
  <c r="H17" i="14"/>
  <c r="F17" i="14"/>
  <c r="H16" i="14"/>
  <c r="F16" i="14"/>
  <c r="H15" i="14"/>
  <c r="F15" i="14"/>
  <c r="G8" i="14"/>
  <c r="H42" i="13"/>
  <c r="F42" i="13"/>
  <c r="H41" i="13"/>
  <c r="F41" i="13"/>
  <c r="H40" i="13"/>
  <c r="F40" i="13"/>
  <c r="H39" i="13"/>
  <c r="F39" i="13"/>
  <c r="H38" i="13"/>
  <c r="F38" i="13"/>
  <c r="H37" i="13"/>
  <c r="F37" i="13"/>
  <c r="H36" i="13"/>
  <c r="F36" i="13"/>
  <c r="H35" i="13"/>
  <c r="F35" i="13"/>
  <c r="H34" i="13"/>
  <c r="F34" i="13"/>
  <c r="H33" i="13"/>
  <c r="F33" i="13"/>
  <c r="H32" i="13"/>
  <c r="F32" i="13"/>
  <c r="H31" i="13"/>
  <c r="F31" i="13"/>
  <c r="H30" i="13"/>
  <c r="F30" i="13"/>
  <c r="H29" i="13"/>
  <c r="F29" i="13"/>
  <c r="H28" i="13"/>
  <c r="F28" i="13"/>
  <c r="H27" i="13"/>
  <c r="F27" i="13"/>
  <c r="H26" i="13"/>
  <c r="F26" i="13"/>
  <c r="H25" i="13"/>
  <c r="F25" i="13"/>
  <c r="H24" i="13"/>
  <c r="F24" i="13"/>
  <c r="H23" i="13"/>
  <c r="F23" i="13"/>
  <c r="H22" i="13"/>
  <c r="F22" i="13"/>
  <c r="H21" i="13"/>
  <c r="F21" i="13"/>
  <c r="H20" i="13"/>
  <c r="F20" i="13"/>
  <c r="H19" i="13"/>
  <c r="F19" i="13"/>
  <c r="H18" i="13"/>
  <c r="F18" i="13"/>
  <c r="H17" i="13"/>
  <c r="F17" i="13"/>
  <c r="H16" i="13"/>
  <c r="F16" i="13"/>
  <c r="H15" i="13"/>
  <c r="F15" i="13"/>
  <c r="G8" i="13"/>
  <c r="H42" i="12"/>
  <c r="F42" i="12"/>
  <c r="H41" i="12"/>
  <c r="F41" i="12"/>
  <c r="H40" i="12"/>
  <c r="F40" i="12"/>
  <c r="H39" i="12"/>
  <c r="F39" i="12"/>
  <c r="H38" i="12"/>
  <c r="F38" i="12"/>
  <c r="H37" i="12"/>
  <c r="F37" i="12"/>
  <c r="H36" i="12"/>
  <c r="F36" i="12"/>
  <c r="H35" i="12"/>
  <c r="F35" i="12"/>
  <c r="H34" i="12"/>
  <c r="F34" i="12"/>
  <c r="H33" i="12"/>
  <c r="F33" i="12"/>
  <c r="H32" i="12"/>
  <c r="F32" i="12"/>
  <c r="H31" i="12"/>
  <c r="F31" i="12"/>
  <c r="H30" i="12"/>
  <c r="F30" i="12"/>
  <c r="H29" i="12"/>
  <c r="F29" i="12"/>
  <c r="H28" i="12"/>
  <c r="F28" i="12"/>
  <c r="H27" i="12"/>
  <c r="F27" i="12"/>
  <c r="H26" i="12"/>
  <c r="F26" i="12"/>
  <c r="H25" i="12"/>
  <c r="F25" i="12"/>
  <c r="H24" i="12"/>
  <c r="F24" i="12"/>
  <c r="H23" i="12"/>
  <c r="F23" i="12"/>
  <c r="H22" i="12"/>
  <c r="F22" i="12"/>
  <c r="H21" i="12"/>
  <c r="F21" i="12"/>
  <c r="H20" i="12"/>
  <c r="F20" i="12"/>
  <c r="H19" i="12"/>
  <c r="F19" i="12"/>
  <c r="H18" i="12"/>
  <c r="F18" i="12"/>
  <c r="H17" i="12"/>
  <c r="F17" i="12"/>
  <c r="H16" i="12"/>
  <c r="F16" i="12"/>
  <c r="H15" i="12"/>
  <c r="F15" i="12"/>
  <c r="G8" i="12"/>
  <c r="H42" i="11"/>
  <c r="F42" i="11"/>
  <c r="H41" i="11"/>
  <c r="F41" i="11"/>
  <c r="H40" i="11"/>
  <c r="F40" i="11"/>
  <c r="H39" i="11"/>
  <c r="F39" i="11"/>
  <c r="H38" i="11"/>
  <c r="F38" i="11"/>
  <c r="H37" i="11"/>
  <c r="F37" i="11"/>
  <c r="H36" i="11"/>
  <c r="F36" i="11"/>
  <c r="H35" i="11"/>
  <c r="F35" i="11"/>
  <c r="H34" i="11"/>
  <c r="F34" i="11"/>
  <c r="H33" i="11"/>
  <c r="F33" i="11"/>
  <c r="H32" i="11"/>
  <c r="F32" i="11"/>
  <c r="H31" i="11"/>
  <c r="F31" i="11"/>
  <c r="H30" i="11"/>
  <c r="F30" i="11"/>
  <c r="H29" i="11"/>
  <c r="F29" i="11"/>
  <c r="H28" i="11"/>
  <c r="F28" i="11"/>
  <c r="H27" i="11"/>
  <c r="F27" i="11"/>
  <c r="H26" i="11"/>
  <c r="F26" i="11"/>
  <c r="H25" i="11"/>
  <c r="F25" i="11"/>
  <c r="H24" i="11"/>
  <c r="F24" i="11"/>
  <c r="H23" i="11"/>
  <c r="F23" i="11"/>
  <c r="H22" i="11"/>
  <c r="F22" i="11"/>
  <c r="H21" i="11"/>
  <c r="F21" i="11"/>
  <c r="H20" i="11"/>
  <c r="F20" i="11"/>
  <c r="H19" i="11"/>
  <c r="F19" i="11"/>
  <c r="H18" i="11"/>
  <c r="F18" i="11"/>
  <c r="H17" i="11"/>
  <c r="F17" i="11"/>
  <c r="H16" i="11"/>
  <c r="F16" i="11"/>
  <c r="H15" i="11"/>
  <c r="F15" i="11"/>
  <c r="G8" i="11"/>
  <c r="H42" i="10"/>
  <c r="F42" i="10"/>
  <c r="H41" i="10"/>
  <c r="F41" i="10"/>
  <c r="H40" i="10"/>
  <c r="F40" i="10"/>
  <c r="H39" i="10"/>
  <c r="F39" i="10"/>
  <c r="H38" i="10"/>
  <c r="F38" i="10"/>
  <c r="H37" i="10"/>
  <c r="F37" i="10"/>
  <c r="H36" i="10"/>
  <c r="F36" i="10"/>
  <c r="H35" i="10"/>
  <c r="F35" i="10"/>
  <c r="H34" i="10"/>
  <c r="F34" i="10"/>
  <c r="H33" i="10"/>
  <c r="F33" i="10"/>
  <c r="H32" i="10"/>
  <c r="F32" i="10"/>
  <c r="H31" i="10"/>
  <c r="F31" i="10"/>
  <c r="H30" i="10"/>
  <c r="F30" i="10"/>
  <c r="H29" i="10"/>
  <c r="F29" i="10"/>
  <c r="H28" i="10"/>
  <c r="F28" i="10"/>
  <c r="H27" i="10"/>
  <c r="F27" i="10"/>
  <c r="H26" i="10"/>
  <c r="F26" i="10"/>
  <c r="H25" i="10"/>
  <c r="F25" i="10"/>
  <c r="H24" i="10"/>
  <c r="F24" i="10"/>
  <c r="H23" i="10"/>
  <c r="F23" i="10"/>
  <c r="H22" i="10"/>
  <c r="F22" i="10"/>
  <c r="H21" i="10"/>
  <c r="F21" i="10"/>
  <c r="H20" i="10"/>
  <c r="F20" i="10"/>
  <c r="H19" i="10"/>
  <c r="F19" i="10"/>
  <c r="H18" i="10"/>
  <c r="F18" i="10"/>
  <c r="H17" i="10"/>
  <c r="F17" i="10"/>
  <c r="H16" i="10"/>
  <c r="F16" i="10"/>
  <c r="H15" i="10"/>
  <c r="F15" i="10"/>
  <c r="G8" i="10"/>
  <c r="H42" i="8"/>
  <c r="F42" i="8"/>
  <c r="H41" i="8"/>
  <c r="F41" i="8"/>
  <c r="H40" i="8"/>
  <c r="F40" i="8"/>
  <c r="H39" i="8"/>
  <c r="F39" i="8"/>
  <c r="H38" i="8"/>
  <c r="F38" i="8"/>
  <c r="H37" i="8"/>
  <c r="F37" i="8"/>
  <c r="H36" i="8"/>
  <c r="F36" i="8"/>
  <c r="H35" i="8"/>
  <c r="F35" i="8"/>
  <c r="H34" i="8"/>
  <c r="F34" i="8"/>
  <c r="H33" i="8"/>
  <c r="F33" i="8"/>
  <c r="H32" i="8"/>
  <c r="F32" i="8"/>
  <c r="H31" i="8"/>
  <c r="F31" i="8"/>
  <c r="H30" i="8"/>
  <c r="F30" i="8"/>
  <c r="H29" i="8"/>
  <c r="F29" i="8"/>
  <c r="H28" i="8"/>
  <c r="F28" i="8"/>
  <c r="H27" i="8"/>
  <c r="F27" i="8"/>
  <c r="H26" i="8"/>
  <c r="F26" i="8"/>
  <c r="H25" i="8"/>
  <c r="F25" i="8"/>
  <c r="H24" i="8"/>
  <c r="F24" i="8"/>
  <c r="H23" i="8"/>
  <c r="F23" i="8"/>
  <c r="H22" i="8"/>
  <c r="F22" i="8"/>
  <c r="H21" i="8"/>
  <c r="F21" i="8"/>
  <c r="H20" i="8"/>
  <c r="F20" i="8"/>
  <c r="H19" i="8"/>
  <c r="F19" i="8"/>
  <c r="H18" i="8"/>
  <c r="F18" i="8"/>
  <c r="H17" i="8"/>
  <c r="F17" i="8"/>
  <c r="H16" i="8"/>
  <c r="F16" i="8"/>
  <c r="H15" i="8"/>
  <c r="F15" i="8"/>
  <c r="G8" i="8"/>
  <c r="H42" i="7"/>
  <c r="F42" i="7"/>
  <c r="H41" i="7"/>
  <c r="F41" i="7"/>
  <c r="H40" i="7"/>
  <c r="F40" i="7"/>
  <c r="H39" i="7"/>
  <c r="F39" i="7"/>
  <c r="H38" i="7"/>
  <c r="F38" i="7"/>
  <c r="H37" i="7"/>
  <c r="F37" i="7"/>
  <c r="H36" i="7"/>
  <c r="F36" i="7"/>
  <c r="H35" i="7"/>
  <c r="F35" i="7"/>
  <c r="H34" i="7"/>
  <c r="F34" i="7"/>
  <c r="H33" i="7"/>
  <c r="F33" i="7"/>
  <c r="H32" i="7"/>
  <c r="F32" i="7"/>
  <c r="H31" i="7"/>
  <c r="F31" i="7"/>
  <c r="H30" i="7"/>
  <c r="F30" i="7"/>
  <c r="H29" i="7"/>
  <c r="F29" i="7"/>
  <c r="H28" i="7"/>
  <c r="F28" i="7"/>
  <c r="H27" i="7"/>
  <c r="F27" i="7"/>
  <c r="H26" i="7"/>
  <c r="F26" i="7"/>
  <c r="H25" i="7"/>
  <c r="F25" i="7"/>
  <c r="H24" i="7"/>
  <c r="F24" i="7"/>
  <c r="H23" i="7"/>
  <c r="F23" i="7"/>
  <c r="H22" i="7"/>
  <c r="F22" i="7"/>
  <c r="H21" i="7"/>
  <c r="F21" i="7"/>
  <c r="H20" i="7"/>
  <c r="F20" i="7"/>
  <c r="H19" i="7"/>
  <c r="F19" i="7"/>
  <c r="H18" i="7"/>
  <c r="F18" i="7"/>
  <c r="H17" i="7"/>
  <c r="F17" i="7"/>
  <c r="H16" i="7"/>
  <c r="F16" i="7"/>
  <c r="H15" i="7"/>
  <c r="F15" i="7"/>
  <c r="G8" i="7"/>
  <c r="H42" i="6"/>
  <c r="F42" i="6"/>
  <c r="H41" i="6"/>
  <c r="F41" i="6"/>
  <c r="H40" i="6"/>
  <c r="F40" i="6"/>
  <c r="H39" i="6"/>
  <c r="F39" i="6"/>
  <c r="H38" i="6"/>
  <c r="F38" i="6"/>
  <c r="H37" i="6"/>
  <c r="F37" i="6"/>
  <c r="H36" i="6"/>
  <c r="F36" i="6"/>
  <c r="H35" i="6"/>
  <c r="F35" i="6"/>
  <c r="H34" i="6"/>
  <c r="F34" i="6"/>
  <c r="H33" i="6"/>
  <c r="F33" i="6"/>
  <c r="H32" i="6"/>
  <c r="F32" i="6"/>
  <c r="H31" i="6"/>
  <c r="F31" i="6"/>
  <c r="H30" i="6"/>
  <c r="F30" i="6"/>
  <c r="H29" i="6"/>
  <c r="F29" i="6"/>
  <c r="H28" i="6"/>
  <c r="F28" i="6"/>
  <c r="H27" i="6"/>
  <c r="F27" i="6"/>
  <c r="H26" i="6"/>
  <c r="F26" i="6"/>
  <c r="H25" i="6"/>
  <c r="F25" i="6"/>
  <c r="H24" i="6"/>
  <c r="F24" i="6"/>
  <c r="H23" i="6"/>
  <c r="F23" i="6"/>
  <c r="H22" i="6"/>
  <c r="F22" i="6"/>
  <c r="H21" i="6"/>
  <c r="F21" i="6"/>
  <c r="H20" i="6"/>
  <c r="F20" i="6"/>
  <c r="H19" i="6"/>
  <c r="F19" i="6"/>
  <c r="H18" i="6"/>
  <c r="F18" i="6"/>
  <c r="H17" i="6"/>
  <c r="F17" i="6"/>
  <c r="H16" i="6"/>
  <c r="F16" i="6"/>
  <c r="H15" i="6"/>
  <c r="F15" i="6"/>
  <c r="G8" i="6"/>
  <c r="H36" i="5"/>
  <c r="G8" i="5"/>
  <c r="H42" i="5"/>
  <c r="F42" i="5"/>
  <c r="H41" i="5"/>
  <c r="F41" i="5"/>
  <c r="H40" i="5"/>
  <c r="F40" i="5"/>
  <c r="H39" i="5"/>
  <c r="F39" i="5"/>
  <c r="H38" i="5"/>
  <c r="F38" i="5"/>
  <c r="H37" i="5"/>
  <c r="F37" i="5"/>
  <c r="F36" i="5"/>
  <c r="H35" i="5"/>
  <c r="F35" i="5"/>
  <c r="H34" i="5"/>
  <c r="F34" i="5"/>
  <c r="H33" i="5"/>
  <c r="F33" i="5"/>
  <c r="H32" i="5"/>
  <c r="F32" i="5"/>
  <c r="H31" i="5"/>
  <c r="F31" i="5"/>
  <c r="H30" i="5"/>
  <c r="F30" i="5"/>
  <c r="H29" i="5"/>
  <c r="F29" i="5"/>
  <c r="H28" i="5"/>
  <c r="F28" i="5"/>
  <c r="H27" i="5"/>
  <c r="F27" i="5"/>
  <c r="H26" i="5"/>
  <c r="F26" i="5"/>
  <c r="H25" i="5"/>
  <c r="F25" i="5"/>
  <c r="H24" i="5"/>
  <c r="F24" i="5"/>
  <c r="H23" i="5"/>
  <c r="F23" i="5"/>
  <c r="H22" i="5"/>
  <c r="F22" i="5"/>
  <c r="F16" i="5"/>
  <c r="F17" i="5"/>
  <c r="F18" i="5"/>
  <c r="F19" i="5"/>
  <c r="F20" i="5"/>
  <c r="F21" i="5"/>
  <c r="H15" i="5"/>
  <c r="F15" i="5"/>
  <c r="H21" i="5"/>
  <c r="H20" i="5"/>
  <c r="H19" i="5"/>
  <c r="H18" i="5"/>
  <c r="H17" i="5"/>
  <c r="H16" i="5"/>
  <c r="G38" i="4" l="1"/>
  <c r="G30" i="4"/>
  <c r="G34" i="4"/>
  <c r="G23" i="4"/>
  <c r="G27" i="4"/>
  <c r="G22" i="4"/>
  <c r="G15" i="4"/>
  <c r="G39" i="4"/>
  <c r="G26" i="4"/>
  <c r="G25" i="4"/>
  <c r="G19" i="4"/>
  <c r="G41" i="4"/>
  <c r="G33" i="4"/>
  <c r="G29" i="4"/>
  <c r="G32" i="4"/>
  <c r="G24" i="4"/>
  <c r="G36" i="4"/>
  <c r="G28" i="4"/>
  <c r="G20" i="4"/>
  <c r="G37" i="4"/>
  <c r="G21" i="4"/>
  <c r="G18" i="4"/>
  <c r="G17" i="4"/>
  <c r="G16" i="4"/>
  <c r="G14" i="4"/>
</calcChain>
</file>

<file path=xl/sharedStrings.xml><?xml version="1.0" encoding="utf-8"?>
<sst xmlns="http://schemas.openxmlformats.org/spreadsheetml/2006/main" count="211" uniqueCount="39">
  <si>
    <t>Päiväkodin henkilöstömitoitus</t>
  </si>
  <si>
    <t>Kunta</t>
  </si>
  <si>
    <t>Turku</t>
  </si>
  <si>
    <t>Päiväkodin nimi</t>
  </si>
  <si>
    <t>Vuorohoitoyksikkö (kyllä/ei)</t>
  </si>
  <si>
    <t>Päiväkodissa on lapsiryhmiä (lkm)</t>
  </si>
  <si>
    <t>Mitoitukseen laskettava henkilöstö (lkm)</t>
  </si>
  <si>
    <t>Täytetään vain valkoiset solut</t>
  </si>
  <si>
    <t>Pvm</t>
  </si>
  <si>
    <t>Alle 3v</t>
  </si>
  <si>
    <r>
      <t xml:space="preserve">Yli 3v </t>
    </r>
    <r>
      <rPr>
        <b/>
        <sz val="11"/>
        <color theme="1"/>
        <rFont val="Calibri"/>
        <family val="2"/>
      </rPr>
      <t>≤</t>
    </r>
    <r>
      <rPr>
        <b/>
        <sz val="11"/>
        <color theme="1"/>
        <rFont val="Calibri"/>
        <family val="2"/>
        <scheme val="minor"/>
      </rPr>
      <t xml:space="preserve"> 5 h
osapäivä</t>
    </r>
  </si>
  <si>
    <t>Yli 3v &gt; 5 h
kokopäivä</t>
  </si>
  <si>
    <t>Henkilökunta</t>
  </si>
  <si>
    <t>Suhdeluku</t>
  </si>
  <si>
    <t>Lapsiryhmän toteutuneet läsnäolot</t>
  </si>
  <si>
    <t>Ryhmän nimi</t>
  </si>
  <si>
    <t>Ryhmän lapsimäärä alle 3-vuotiaat (lkm)</t>
  </si>
  <si>
    <t>Ryhmän lapsimäärä yli 3-vuotiaat (lkm)</t>
  </si>
  <si>
    <t>Ryhmän lapsimäärä</t>
  </si>
  <si>
    <t>Vuorohoitoryhmä (kyllä/ei)</t>
  </si>
  <si>
    <t>Alle 3-v</t>
  </si>
  <si>
    <r>
      <t xml:space="preserve">Yli 3-v, </t>
    </r>
    <r>
      <rPr>
        <b/>
        <sz val="10"/>
        <color theme="1"/>
        <rFont val="Calibri"/>
        <family val="2"/>
      </rPr>
      <t>≤</t>
    </r>
    <r>
      <rPr>
        <b/>
        <sz val="10"/>
        <color theme="1"/>
        <rFont val="Calibri"/>
        <family val="2"/>
        <scheme val="minor"/>
      </rPr>
      <t xml:space="preserve"> 5h
osapäivä</t>
    </r>
  </si>
  <si>
    <t>Yli 3-v, &gt; 5 h
kokopäivä</t>
  </si>
  <si>
    <t>Lasten määrä</t>
  </si>
  <si>
    <t xml:space="preserve"> </t>
  </si>
  <si>
    <t>Selvitys, miksi ryhmän lasten määrä yhteensä/suhdeluku on ylittynyt:</t>
  </si>
  <si>
    <t>Suikkilan päiväkoti</t>
  </si>
  <si>
    <t>ei</t>
  </si>
  <si>
    <t>Hiirenkätkö</t>
  </si>
  <si>
    <t>Honkametsä</t>
  </si>
  <si>
    <t>Ketunleivät</t>
  </si>
  <si>
    <t>Kissankäpälät</t>
  </si>
  <si>
    <t>Käpylehto</t>
  </si>
  <si>
    <t>Metsätähdet</t>
  </si>
  <si>
    <t>Mäyränkolo</t>
  </si>
  <si>
    <t>Oravanpesä</t>
  </si>
  <si>
    <t>Siilinpiilo</t>
  </si>
  <si>
    <t>Tammenterhot</t>
  </si>
  <si>
    <t>Ryhmässä on puuttunut henkilökuntaa. Lapsiakin on ollut poissa, mutta poissaolot ovat hajautuneet talon eri ryhmiin. Tästä johtuen tilasto näyttää siltä, että osa ryhmistä ovat olleet "ylimiehityksellä" ja osa taas "alimiehityksellä", josta johtuen heidän suhdelukunsa ovat punaisella. Tilanteisiin on pyritty vaikuttamaan sijaisten palkkaamisella ja auttamalla yli ryhmärajojen. Näilläkään keinoilla ei olla pystytty rakentamaan/muokkaamaan päivää sellaisiksi, että kaikkien ryhmien suhdeluvut pysyisivät sallituissa rajoissa koko päivän. On pyritty siihen, että lapset saisivat olla omassa ryhmässä ja aikuiset siirtyvät ryhmästä toiseen.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</si>
</sst>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4"/>
      <color theme="1"/>
      <name val="Calibri"/>
      <family val="2"/>
      <scheme val="minor"/>
    </font>
    <font>
      <b/>
      <sz val="11"/>
      <color rgb="FFFF0000"/>
      <name val="Calibri"/>
      <family val="2"/>
      <scheme val="minor"/>
    </font>
    <font>
      <b/>
      <sz val="10"/>
      <color theme="1"/>
      <name val="Calibri"/>
      <family val="2"/>
      <scheme val="minor"/>
    </font>
    <font>
      <b/>
      <sz val="10"/>
      <color theme="1"/>
      <name val="Calibri"/>
      <family val="2"/>
    </font>
    <font>
      <b/>
      <sz val="11"/>
      <name val="Calibri"/>
      <family val="2"/>
      <scheme val="minor"/>
    </font>
    <font>
      <b/>
      <sz val="14"/>
      <color theme="1"/>
      <name val="Calibri"/>
      <family val="2"/>
      <scheme val="minor"/>
    </font>
    <font>
      <b/>
      <sz val="11"/>
      <color theme="0"/>
      <name val="Calibri"/>
      <family val="2"/>
      <scheme val="minor"/>
    </font>
    <font>
      <b/>
      <sz val="11"/>
      <color theme="1"/>
      <name val="Calibri"/>
      <family val="2"/>
    </font>
    <font>
      <b/>
      <sz val="10"/>
      <name val="Calibri"/>
      <family val="2"/>
      <scheme val="minor"/>
    </font>
    <font>
      <sz val="11"/>
      <name val="Calibri"/>
      <family val="2"/>
      <scheme val="minor"/>
    </font>
    <font>
      <sz val="11"/>
      <color theme="4" tint="0.39997558519241921"/>
      <name val="Calibri"/>
      <family val="2"/>
      <scheme val="minor"/>
    </font>
    <font>
      <b/>
      <sz val="14"/>
      <name val="Calibri"/>
      <family val="2"/>
      <scheme val="minor"/>
    </font>
    <font>
      <b/>
      <sz val="11"/>
      <color theme="4" tint="0.39997558519241921"/>
      <name val="Calibri"/>
      <family val="2"/>
      <scheme val="minor"/>
    </font>
    <font>
      <sz val="11"/>
      <color theme="8" tint="0.3999755851924192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0" fillId="2" borderId="0" xfId="0" applyFill="1"/>
    <xf numFmtId="0" fontId="1" fillId="2" borderId="0" xfId="0" applyFont="1" applyFill="1"/>
    <xf numFmtId="0" fontId="0" fillId="3" borderId="1" xfId="0" applyFill="1" applyBorder="1" applyAlignment="1" applyProtection="1">
      <alignment horizontal="left"/>
      <protection locked="0"/>
    </xf>
    <xf numFmtId="0" fontId="0" fillId="2" borderId="0" xfId="0" applyFill="1" applyProtection="1">
      <protection locked="0"/>
    </xf>
    <xf numFmtId="14" fontId="0" fillId="4" borderId="1" xfId="0" applyNumberFormat="1" applyFill="1" applyBorder="1" applyAlignment="1" applyProtection="1">
      <alignment horizontal="left"/>
      <protection locked="0"/>
    </xf>
    <xf numFmtId="0" fontId="0" fillId="3" borderId="1" xfId="0" applyFill="1" applyBorder="1" applyAlignment="1">
      <alignment horizontal="left"/>
    </xf>
    <xf numFmtId="0" fontId="7" fillId="2" borderId="0" xfId="0" applyFont="1" applyFill="1"/>
    <xf numFmtId="0" fontId="0" fillId="2" borderId="0" xfId="0" applyFill="1" applyAlignment="1" applyProtection="1">
      <alignment horizontal="left"/>
      <protection locked="0"/>
    </xf>
    <xf numFmtId="0" fontId="3" fillId="2" borderId="0" xfId="0" applyFont="1" applyFill="1"/>
    <xf numFmtId="2" fontId="0" fillId="4" borderId="1" xfId="0" applyNumberFormat="1" applyFill="1" applyBorder="1" applyAlignment="1">
      <alignment horizontal="left"/>
    </xf>
    <xf numFmtId="0" fontId="1" fillId="2" borderId="1" xfId="0" applyFont="1" applyFill="1" applyBorder="1"/>
    <xf numFmtId="0" fontId="1" fillId="2" borderId="1" xfId="0" applyFont="1" applyFill="1" applyBorder="1" applyAlignment="1">
      <alignment wrapText="1"/>
    </xf>
    <xf numFmtId="0" fontId="8" fillId="2" borderId="0" xfId="0" applyFont="1" applyFill="1"/>
    <xf numFmtId="0" fontId="12" fillId="2" borderId="0" xfId="0" applyFont="1" applyFill="1"/>
    <xf numFmtId="0" fontId="15" fillId="2" borderId="0" xfId="0" applyFont="1" applyFill="1"/>
    <xf numFmtId="14" fontId="0" fillId="4" borderId="14" xfId="0" applyNumberFormat="1" applyFill="1" applyBorder="1" applyAlignment="1" applyProtection="1">
      <alignment horizontal="left"/>
      <protection locked="0"/>
    </xf>
    <xf numFmtId="0" fontId="0" fillId="3" borderId="14" xfId="0" applyFill="1" applyBorder="1" applyAlignment="1" applyProtection="1">
      <alignment horizontal="left"/>
      <protection locked="0"/>
    </xf>
    <xf numFmtId="2" fontId="0" fillId="4" borderId="14" xfId="0" applyNumberFormat="1" applyFill="1" applyBorder="1" applyAlignment="1">
      <alignment horizontal="left"/>
    </xf>
    <xf numFmtId="14" fontId="0" fillId="4" borderId="13" xfId="0" applyNumberFormat="1" applyFill="1" applyBorder="1" applyAlignment="1" applyProtection="1">
      <alignment horizontal="left"/>
      <protection locked="0"/>
    </xf>
    <xf numFmtId="0" fontId="0" fillId="3" borderId="13" xfId="0" applyFill="1" applyBorder="1" applyAlignment="1" applyProtection="1">
      <alignment horizontal="left"/>
      <protection locked="0"/>
    </xf>
    <xf numFmtId="2" fontId="0" fillId="4" borderId="13" xfId="0" applyNumberFormat="1" applyFill="1" applyBorder="1" applyAlignment="1">
      <alignment horizontal="left"/>
    </xf>
    <xf numFmtId="0" fontId="0" fillId="3" borderId="1" xfId="0" applyFill="1" applyBorder="1" applyAlignment="1" applyProtection="1">
      <alignment horizontal="right"/>
      <protection locked="0"/>
    </xf>
    <xf numFmtId="0" fontId="11" fillId="3" borderId="1" xfId="0" applyFont="1" applyFill="1" applyBorder="1" applyAlignment="1" applyProtection="1">
      <alignment horizontal="right"/>
      <protection locked="0"/>
    </xf>
    <xf numFmtId="0" fontId="13" fillId="2" borderId="0" xfId="0" applyFont="1" applyFill="1"/>
    <xf numFmtId="0" fontId="2" fillId="2" borderId="0" xfId="0" applyFont="1" applyFill="1"/>
    <xf numFmtId="0" fontId="12" fillId="2" borderId="0" xfId="0" applyFont="1" applyFill="1" applyAlignment="1">
      <alignment horizontal="left"/>
    </xf>
    <xf numFmtId="0" fontId="0" fillId="2" borderId="1" xfId="0" applyFill="1" applyBorder="1" applyAlignment="1">
      <alignment horizontal="right"/>
    </xf>
    <xf numFmtId="0" fontId="4" fillId="2" borderId="1" xfId="0" applyFont="1" applyFill="1" applyBorder="1"/>
    <xf numFmtId="0" fontId="4" fillId="2" borderId="1" xfId="0" applyFont="1" applyFill="1" applyBorder="1" applyAlignment="1">
      <alignment wrapText="1"/>
    </xf>
    <xf numFmtId="0" fontId="10" fillId="2" borderId="1" xfId="0" applyFont="1" applyFill="1" applyBorder="1"/>
    <xf numFmtId="2" fontId="11" fillId="4" borderId="1" xfId="0" applyNumberFormat="1" applyFont="1" applyFill="1" applyBorder="1" applyAlignment="1">
      <alignment horizontal="left"/>
    </xf>
    <xf numFmtId="0" fontId="0" fillId="2" borderId="0" xfId="0" applyFill="1" applyAlignment="1">
      <alignment shrinkToFit="1"/>
    </xf>
    <xf numFmtId="14" fontId="0" fillId="2" borderId="0" xfId="0" applyNumberFormat="1" applyFill="1" applyAlignment="1">
      <alignment horizontal="left"/>
    </xf>
    <xf numFmtId="0" fontId="0" fillId="2" borderId="0" xfId="0" applyFill="1" applyAlignment="1">
      <alignment horizontal="left"/>
    </xf>
    <xf numFmtId="2" fontId="0" fillId="2" borderId="0" xfId="0" applyNumberFormat="1" applyFill="1" applyAlignment="1">
      <alignment horizontal="left"/>
    </xf>
    <xf numFmtId="0" fontId="6" fillId="2" borderId="0" xfId="0" applyFont="1" applyFill="1"/>
    <xf numFmtId="0" fontId="14" fillId="2" borderId="0" xfId="0" applyFont="1" applyFill="1"/>
    <xf numFmtId="0" fontId="0" fillId="3" borderId="1" xfId="0" applyFill="1" applyBorder="1" applyAlignment="1">
      <alignment horizontal="left"/>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6"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5" xfId="0" applyFill="1" applyBorder="1" applyAlignment="1" applyProtection="1">
      <alignment vertical="top" wrapText="1"/>
      <protection locked="0"/>
    </xf>
    <xf numFmtId="0" fontId="0" fillId="3" borderId="10"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12" xfId="0" applyFill="1" applyBorder="1" applyAlignment="1" applyProtection="1">
      <alignment vertical="top" wrapText="1"/>
      <protection locked="0"/>
    </xf>
  </cellXfs>
  <cellStyles count="1">
    <cellStyle name="Normaali" xfId="0" builtinId="0"/>
  </cellStyles>
  <dxfs count="52">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B170-5F0F-4167-A576-FF4B1550B2C1}">
  <dimension ref="A1:H44"/>
  <sheetViews>
    <sheetView showGridLines="0" tabSelected="1" topLeftCell="A6" zoomScaleNormal="100" workbookViewId="0">
      <selection activeCell="F40" sqref="F40"/>
    </sheetView>
  </sheetViews>
  <sheetFormatPr defaultRowHeight="14.5" x14ac:dyDescent="0.35"/>
  <cols>
    <col min="2" max="5" width="10.54296875" customWidth="1"/>
    <col min="6" max="6" width="12.7265625" customWidth="1"/>
    <col min="7" max="7" width="10.54296875" customWidth="1"/>
    <col min="8" max="8" width="8.81640625" customWidth="1"/>
  </cols>
  <sheetData>
    <row r="1" spans="1:8" x14ac:dyDescent="0.35">
      <c r="A1" s="1"/>
      <c r="B1" s="1"/>
      <c r="C1" s="1"/>
      <c r="D1" s="1"/>
      <c r="E1" s="1"/>
      <c r="F1" s="1"/>
      <c r="G1" s="1"/>
      <c r="H1" s="1"/>
    </row>
    <row r="2" spans="1:8" x14ac:dyDescent="0.35">
      <c r="A2" s="1"/>
      <c r="B2" s="1"/>
      <c r="C2" s="1"/>
      <c r="D2" s="1"/>
      <c r="E2" s="1"/>
      <c r="F2" s="1"/>
      <c r="G2" s="1"/>
      <c r="H2" s="1"/>
    </row>
    <row r="3" spans="1:8" ht="18.5" x14ac:dyDescent="0.45">
      <c r="A3" s="1"/>
      <c r="B3" s="7" t="s">
        <v>0</v>
      </c>
      <c r="C3" s="2"/>
      <c r="D3" s="2"/>
      <c r="E3" s="2"/>
      <c r="F3" s="2"/>
      <c r="G3" s="2"/>
      <c r="H3" s="2"/>
    </row>
    <row r="4" spans="1:8" x14ac:dyDescent="0.35">
      <c r="A4" s="1"/>
      <c r="B4" s="1"/>
      <c r="C4" s="1"/>
      <c r="D4" s="1"/>
      <c r="E4" s="1"/>
      <c r="F4" s="1"/>
      <c r="G4" s="1"/>
      <c r="H4" s="1"/>
    </row>
    <row r="5" spans="1:8" x14ac:dyDescent="0.35">
      <c r="A5" s="1"/>
      <c r="B5" s="1" t="s">
        <v>1</v>
      </c>
      <c r="C5" s="1"/>
      <c r="D5" s="38" t="s">
        <v>2</v>
      </c>
      <c r="E5" s="38"/>
      <c r="F5" s="38"/>
      <c r="G5" s="15"/>
      <c r="H5" s="1"/>
    </row>
    <row r="6" spans="1:8" x14ac:dyDescent="0.35">
      <c r="A6" s="1"/>
      <c r="B6" s="1" t="s">
        <v>3</v>
      </c>
      <c r="C6" s="1"/>
      <c r="D6" s="38" t="s">
        <v>26</v>
      </c>
      <c r="E6" s="38"/>
      <c r="F6" s="38"/>
      <c r="G6" s="8"/>
      <c r="H6" s="1"/>
    </row>
    <row r="7" spans="1:8" x14ac:dyDescent="0.35">
      <c r="A7" s="1"/>
      <c r="B7" s="1" t="s">
        <v>4</v>
      </c>
      <c r="C7" s="1"/>
      <c r="D7" s="1"/>
      <c r="E7" s="4"/>
      <c r="F7" s="6" t="s">
        <v>27</v>
      </c>
      <c r="G7" s="1"/>
      <c r="H7" s="1"/>
    </row>
    <row r="8" spans="1:8" x14ac:dyDescent="0.35">
      <c r="A8" s="1"/>
      <c r="B8" s="1" t="s">
        <v>5</v>
      </c>
      <c r="C8" s="1"/>
      <c r="D8" s="1"/>
      <c r="E8" s="2"/>
      <c r="F8" s="6">
        <v>10</v>
      </c>
      <c r="G8" s="1"/>
      <c r="H8" s="1"/>
    </row>
    <row r="9" spans="1:8" x14ac:dyDescent="0.35">
      <c r="A9" s="1"/>
      <c r="B9" s="1" t="s">
        <v>6</v>
      </c>
      <c r="C9" s="1"/>
      <c r="D9" s="1"/>
      <c r="E9" s="2"/>
      <c r="F9" s="6">
        <v>30</v>
      </c>
      <c r="G9" s="1"/>
      <c r="H9" s="1"/>
    </row>
    <row r="10" spans="1:8" x14ac:dyDescent="0.35">
      <c r="A10" s="1"/>
      <c r="B10" s="1"/>
      <c r="C10" s="1"/>
      <c r="D10" s="1"/>
      <c r="E10" s="2"/>
      <c r="F10" s="13"/>
      <c r="G10" s="14"/>
      <c r="H10" s="1"/>
    </row>
    <row r="11" spans="1:8" x14ac:dyDescent="0.35">
      <c r="A11" s="1"/>
      <c r="B11" s="9" t="s">
        <v>7</v>
      </c>
      <c r="C11" s="9"/>
      <c r="D11" s="9"/>
      <c r="E11" s="1"/>
      <c r="F11" s="1"/>
      <c r="G11" s="1"/>
      <c r="H11" s="1"/>
    </row>
    <row r="12" spans="1:8" x14ac:dyDescent="0.35">
      <c r="A12" s="1"/>
      <c r="B12" s="9"/>
      <c r="C12" s="9"/>
      <c r="D12" s="9"/>
      <c r="E12" s="1"/>
      <c r="F12" s="1"/>
      <c r="G12" s="1"/>
      <c r="H12" s="1"/>
    </row>
    <row r="13" spans="1:8" ht="35.15" customHeight="1" x14ac:dyDescent="0.35">
      <c r="A13" s="1"/>
      <c r="B13" s="11" t="s">
        <v>8</v>
      </c>
      <c r="C13" s="11" t="s">
        <v>9</v>
      </c>
      <c r="D13" s="12" t="s">
        <v>10</v>
      </c>
      <c r="E13" s="12" t="s">
        <v>11</v>
      </c>
      <c r="F13" s="11" t="s">
        <v>12</v>
      </c>
      <c r="G13" s="11" t="s">
        <v>13</v>
      </c>
      <c r="H13" s="1"/>
    </row>
    <row r="14" spans="1:8" x14ac:dyDescent="0.35">
      <c r="A14" s="1"/>
      <c r="B14" s="5">
        <v>45607</v>
      </c>
      <c r="C14" s="3">
        <f>Hiirenkätkö!C15+Honkametsä!C15+Ketunleivät!C15+Kissankäpälä!C15+Käpylehto!C15+Metsätähdet!C15+Mäyränkolo!C15+Oravanpesä!C15+Siilinpiilo!C15+Tammenterhot!C15</f>
        <v>27</v>
      </c>
      <c r="D14" s="3">
        <f>Hiirenkätkö!D15+Honkametsä!D15+Ketunleivät!D15+Kissankäpälä!D15+Käpylehto!D15+Metsätähdet!D15+Mäyränkolo!D15+Oravanpesä!D15+Siilinpiilo!D15+Tammenterhot!D15</f>
        <v>5</v>
      </c>
      <c r="E14" s="3">
        <f>Hiirenkätkö!E15+Honkametsä!E15+Ketunleivät!E15+Kissankäpälä!E15+Käpylehto!E15+Metsätähdet!E15+Mäyränkolo!E15+Oravanpesä!E15+Siilinpiilo!E15+Tammenterhot!E15</f>
        <v>102</v>
      </c>
      <c r="F14" s="3">
        <f>Hiirenkätkö!G15+Honkametsä!G15+Ketunleivät!G15+Kissankäpälä!G15+Käpylehto!G15+Metsätähdet!G15+Mäyränkolo!G15+Oravanpesä!G15+Siilinpiilo!G15+Tammenterhot!G15</f>
        <v>28</v>
      </c>
      <c r="G14" s="10">
        <f>IFERROR(SUM(C14*1.75,D14*0.5381,E14)/F14,0)</f>
        <v>5.4264464285714284</v>
      </c>
      <c r="H14" s="1"/>
    </row>
    <row r="15" spans="1:8" x14ac:dyDescent="0.35">
      <c r="A15" s="1"/>
      <c r="B15" s="5">
        <v>45608</v>
      </c>
      <c r="C15" s="3">
        <f>Hiirenkätkö!C16+Honkametsä!C16+Ketunleivät!C16+Kissankäpälä!C16+Käpylehto!C16+Metsätähdet!C16+Mäyränkolo!C16+Oravanpesä!C16+Siilinpiilo!C16+Tammenterhot!C16</f>
        <v>28</v>
      </c>
      <c r="D15" s="3">
        <f>Hiirenkätkö!D16+Honkametsä!D16+Ketunleivät!D16+Kissankäpälä!D16+Käpylehto!D16+Metsätähdet!D16+Mäyränkolo!D16+Oravanpesä!D16+Siilinpiilo!D16+Tammenterhot!D16</f>
        <v>4</v>
      </c>
      <c r="E15" s="3">
        <f>Hiirenkätkö!E16+Honkametsä!E16+Ketunleivät!E16+Kissankäpälä!E16+Käpylehto!E16+Metsätähdet!E16+Mäyränkolo!E16+Oravanpesä!E16+Siilinpiilo!E16+Tammenterhot!E16</f>
        <v>101</v>
      </c>
      <c r="F15" s="3">
        <f>Hiirenkätkö!G16+Honkametsä!G16+Ketunleivät!G16+Kissankäpälä!G16+Käpylehto!G16+Metsätähdet!G16+Mäyränkolo!G16+Oravanpesä!G16+Siilinpiilo!G16+Tammenterhot!G16</f>
        <v>28</v>
      </c>
      <c r="G15" s="10">
        <f t="shared" ref="G15:G20" si="0">IFERROR(SUM(C15*1.75,D15*0.5381,E15)/F15,0)</f>
        <v>5.4340142857142855</v>
      </c>
      <c r="H15" s="1"/>
    </row>
    <row r="16" spans="1:8" x14ac:dyDescent="0.35">
      <c r="A16" s="1"/>
      <c r="B16" s="5">
        <v>45609</v>
      </c>
      <c r="C16" s="3">
        <f>Hiirenkätkö!C17+Honkametsä!C17+Ketunleivät!C17+Kissankäpälä!C17+Käpylehto!C17+Metsätähdet!C17+Mäyränkolo!C17+Oravanpesä!C17+Siilinpiilo!C17+Tammenterhot!C17</f>
        <v>27</v>
      </c>
      <c r="D16" s="3">
        <f>Hiirenkätkö!D17+Honkametsä!D17+Ketunleivät!D17+Kissankäpälä!D17+Käpylehto!D17+Metsätähdet!D17+Mäyränkolo!D17+Oravanpesä!D17+Siilinpiilo!D17+Tammenterhot!D17</f>
        <v>3</v>
      </c>
      <c r="E16" s="3">
        <f>Hiirenkätkö!E17+Honkametsä!E17+Ketunleivät!E17+Kissankäpälä!E17+Käpylehto!E17+Metsätähdet!E17+Mäyränkolo!E17+Oravanpesä!E17+Siilinpiilo!E17+Tammenterhot!E17</f>
        <v>102</v>
      </c>
      <c r="F16" s="3">
        <f>Hiirenkätkö!G17+Honkametsä!G17+Ketunleivät!G17+Kissankäpälä!G17+Käpylehto!G17+Metsätähdet!G17+Mäyränkolo!G17+Oravanpesä!G17+Siilinpiilo!G17+Tammenterhot!G17</f>
        <v>30</v>
      </c>
      <c r="G16" s="10">
        <f t="shared" si="0"/>
        <v>5.0288100000000009</v>
      </c>
      <c r="H16" s="1"/>
    </row>
    <row r="17" spans="1:8" x14ac:dyDescent="0.35">
      <c r="A17" s="1"/>
      <c r="B17" s="5">
        <v>45610</v>
      </c>
      <c r="C17" s="3">
        <f>Hiirenkätkö!C18+Honkametsä!C18+Ketunleivät!C18+Kissankäpälä!C18+Käpylehto!C18+Metsätähdet!C18+Mäyränkolo!C18+Oravanpesä!C18+Siilinpiilo!C18+Tammenterhot!C18</f>
        <v>27</v>
      </c>
      <c r="D17" s="3">
        <f>Hiirenkätkö!D18+Honkametsä!D18+Ketunleivät!D18+Kissankäpälä!D18+Käpylehto!D18+Metsätähdet!D18+Mäyränkolo!D18+Oravanpesä!D18+Siilinpiilo!D18+Tammenterhot!D18</f>
        <v>3</v>
      </c>
      <c r="E17" s="3">
        <f>Hiirenkätkö!E18+Honkametsä!E18+Ketunleivät!E18+Kissankäpälä!E18+Käpylehto!E18+Metsätähdet!E18+Mäyränkolo!E18+Oravanpesä!E18+Siilinpiilo!E18+Tammenterhot!E18</f>
        <v>101</v>
      </c>
      <c r="F17" s="3">
        <f>Hiirenkätkö!G18+Honkametsä!G18+Ketunleivät!G18+Kissankäpälä!G18+Käpylehto!G18+Metsätähdet!G18+Mäyränkolo!G18+Oravanpesä!G18+Siilinpiilo!G18+Tammenterhot!G18</f>
        <v>29</v>
      </c>
      <c r="G17" s="10">
        <f t="shared" si="0"/>
        <v>5.1677344827586209</v>
      </c>
      <c r="H17" s="1"/>
    </row>
    <row r="18" spans="1:8" x14ac:dyDescent="0.35">
      <c r="A18" s="1"/>
      <c r="B18" s="5">
        <v>45611</v>
      </c>
      <c r="C18" s="3">
        <f>Hiirenkätkö!C19+Honkametsä!C19+Ketunleivät!C19+Kissankäpälä!C19+Käpylehto!C19+Metsätähdet!C19+Mäyränkolo!C19+Oravanpesä!C19+Siilinpiilo!C19+Tammenterhot!C19</f>
        <v>21</v>
      </c>
      <c r="D18" s="3">
        <f>Hiirenkätkö!D19+Honkametsä!D19+Ketunleivät!D19+Kissankäpälä!D19+Käpylehto!D19+Metsätähdet!D19+Mäyränkolo!D19+Oravanpesä!D19+Siilinpiilo!D19+Tammenterhot!D19</f>
        <v>2</v>
      </c>
      <c r="E18" s="3">
        <f>Hiirenkätkö!E19+Honkametsä!E19+Ketunleivät!E19+Kissankäpälä!E19+Käpylehto!E19+Metsätähdet!E19+Mäyränkolo!E19+Oravanpesä!E19+Siilinpiilo!E19+Tammenterhot!E19</f>
        <v>101</v>
      </c>
      <c r="F18" s="3">
        <f>Hiirenkätkö!G19+Honkametsä!G19+Ketunleivät!G19+Kissankäpälä!G19+Käpylehto!G19+Metsätähdet!G19+Mäyränkolo!G19+Oravanpesä!G19+Siilinpiilo!G19+Tammenterhot!G19</f>
        <v>29</v>
      </c>
      <c r="G18" s="10">
        <f t="shared" si="0"/>
        <v>4.7871103448275862</v>
      </c>
      <c r="H18" s="1"/>
    </row>
    <row r="19" spans="1:8" x14ac:dyDescent="0.35">
      <c r="A19" s="1"/>
      <c r="B19" s="5">
        <v>45612</v>
      </c>
      <c r="C19" s="3">
        <f>Hiirenkätkö!C20+Honkametsä!C20+Ketunleivät!C20+Kissankäpälä!C20+Käpylehto!C20+Metsätähdet!C20+Mäyränkolo!C20+Oravanpesä!C20+Siilinpiilo!C20+Tammenterhot!C20</f>
        <v>0</v>
      </c>
      <c r="D19" s="3">
        <f>Hiirenkätkö!D20+Honkametsä!D20+Ketunleivät!D20+Kissankäpälä!D20+Käpylehto!D20+Metsätähdet!D20+Mäyränkolo!D20+Oravanpesä!D20+Siilinpiilo!D20+Tammenterhot!D20</f>
        <v>0</v>
      </c>
      <c r="E19" s="3">
        <f>Hiirenkätkö!E20+Honkametsä!E20+Ketunleivät!E20+Kissankäpälä!E20+Käpylehto!E20+Metsätähdet!E20+Mäyränkolo!E20+Oravanpesä!E20+Siilinpiilo!E20+Tammenterhot!E20</f>
        <v>0</v>
      </c>
      <c r="F19" s="3">
        <f>Hiirenkätkö!G20+Honkametsä!G20+Ketunleivät!G20+Kissankäpälä!G20+Käpylehto!G20+Metsätähdet!G20+Mäyränkolo!G20+Oravanpesä!G20+Siilinpiilo!G20+Tammenterhot!G20</f>
        <v>0</v>
      </c>
      <c r="G19" s="10">
        <f t="shared" si="0"/>
        <v>0</v>
      </c>
      <c r="H19" s="1"/>
    </row>
    <row r="20" spans="1:8" ht="15" thickBot="1" x14ac:dyDescent="0.4">
      <c r="A20" s="1"/>
      <c r="B20" s="19">
        <v>45613</v>
      </c>
      <c r="C20" s="20">
        <f>Hiirenkätkö!C21+Honkametsä!C21+Ketunleivät!C21+Kissankäpälä!C21+Käpylehto!C21+Metsätähdet!C21+Mäyränkolo!C21+Oravanpesä!C21+Siilinpiilo!C21+Tammenterhot!C21</f>
        <v>0</v>
      </c>
      <c r="D20" s="20">
        <f>Hiirenkätkö!D21+Honkametsä!D21+Ketunleivät!D21+Kissankäpälä!D21+Käpylehto!D21+Metsätähdet!D21+Mäyränkolo!D21+Oravanpesä!D21+Siilinpiilo!D21+Tammenterhot!D21</f>
        <v>0</v>
      </c>
      <c r="E20" s="20">
        <f>Hiirenkätkö!E21+Honkametsä!E21+Ketunleivät!E21+Kissankäpälä!E21+Käpylehto!E21+Metsätähdet!E21+Mäyränkolo!E21+Oravanpesä!E21+Siilinpiilo!E21+Tammenterhot!E21</f>
        <v>0</v>
      </c>
      <c r="F20" s="20">
        <f>Hiirenkätkö!G21+Honkametsä!G21+Ketunleivät!G21+Kissankäpälä!G21+Käpylehto!G21+Metsätähdet!G21+Mäyränkolo!G21+Oravanpesä!G21+Siilinpiilo!G21+Tammenterhot!G21</f>
        <v>0</v>
      </c>
      <c r="G20" s="21">
        <f t="shared" si="0"/>
        <v>0</v>
      </c>
      <c r="H20" s="1"/>
    </row>
    <row r="21" spans="1:8" x14ac:dyDescent="0.35">
      <c r="A21" s="1"/>
      <c r="B21" s="5">
        <v>45614</v>
      </c>
      <c r="C21" s="17">
        <f>Hiirenkätkö!C22+Honkametsä!C22+Ketunleivät!C22+Kissankäpälä!C22+Käpylehto!C22+Metsätähdet!C22+Mäyränkolo!C22+Oravanpesä!C22+Siilinpiilo!C22+Tammenterhot!C22</f>
        <v>24</v>
      </c>
      <c r="D21" s="17">
        <f>Hiirenkätkö!D22+Honkametsä!D22+Ketunleivät!D22+Kissankäpälä!D22+Käpylehto!D22+Metsätähdet!D22+Mäyränkolo!D22+Oravanpesä!D22+Siilinpiilo!D22+Tammenterhot!D22</f>
        <v>3</v>
      </c>
      <c r="E21" s="17">
        <f>Hiirenkätkö!E22+Honkametsä!E22+Ketunleivät!E22+Kissankäpälä!E22+Käpylehto!E22+Metsätähdet!E22+Mäyränkolo!E22+Oravanpesä!E22+Siilinpiilo!E22+Tammenterhot!E22</f>
        <v>98</v>
      </c>
      <c r="F21" s="17">
        <f>Hiirenkätkö!G22+Honkametsä!G22+Ketunleivät!G22+Kissankäpälä!G22+Käpylehto!G22+Metsätähdet!G22+Mäyränkolo!G22+Oravanpesä!G22+Siilinpiilo!G22+Tammenterhot!G22</f>
        <v>30</v>
      </c>
      <c r="G21" s="18">
        <f>IFERROR(SUM(C21*1.75,D21*0.5381,E21)/F21,0)</f>
        <v>4.7204766666666673</v>
      </c>
      <c r="H21" s="1"/>
    </row>
    <row r="22" spans="1:8" x14ac:dyDescent="0.35">
      <c r="A22" s="1"/>
      <c r="B22" s="5">
        <v>45615</v>
      </c>
      <c r="C22" s="3">
        <f>Hiirenkätkö!C23+Honkametsä!C23+Ketunleivät!C23+Kissankäpälä!C23+Käpylehto!C23+Metsätähdet!C23+Mäyränkolo!C23+Oravanpesä!C23+Siilinpiilo!C23+Tammenterhot!C23</f>
        <v>23</v>
      </c>
      <c r="D22" s="3">
        <f>Hiirenkätkö!D23+Honkametsä!D23+Ketunleivät!D23+Kissankäpälä!D23+Käpylehto!D23+Metsätähdet!D23+Mäyränkolo!D23+Oravanpesä!D23+Siilinpiilo!D23+Tammenterhot!D23</f>
        <v>2</v>
      </c>
      <c r="E22" s="3">
        <f>Hiirenkätkö!E23+Honkametsä!E23+Ketunleivät!E23+Kissankäpälä!E23+Käpylehto!E23+Metsätähdet!E23+Mäyränkolo!E23+Oravanpesä!E23+Siilinpiilo!E23+Tammenterhot!E23</f>
        <v>103</v>
      </c>
      <c r="F22" s="3">
        <f>Hiirenkätkö!G23+Honkametsä!G23+Ketunleivät!G23+Kissankäpälä!G23+Käpylehto!G23+Metsätähdet!G23+Mäyränkolo!G23+Oravanpesä!G23+Siilinpiilo!G23+Tammenterhot!G23</f>
        <v>29</v>
      </c>
      <c r="G22" s="10">
        <f t="shared" ref="G22:G27" si="1">IFERROR(SUM(C22*1.75,D22*0.5381,E22)/F22,0)</f>
        <v>4.9767655172413789</v>
      </c>
      <c r="H22" s="1"/>
    </row>
    <row r="23" spans="1:8" x14ac:dyDescent="0.35">
      <c r="A23" s="1"/>
      <c r="B23" s="5">
        <v>45616</v>
      </c>
      <c r="C23" s="3">
        <f>Hiirenkätkö!C24+Honkametsä!C24+Ketunleivät!C24+Kissankäpälä!C24+Käpylehto!C24+Metsätähdet!C24+Mäyränkolo!C24+Oravanpesä!C24+Siilinpiilo!C24+Tammenterhot!C24</f>
        <v>21</v>
      </c>
      <c r="D23" s="3">
        <f>Hiirenkätkö!D24+Honkametsä!D24+Ketunleivät!D24+Kissankäpälä!D24+Käpylehto!D24+Metsätähdet!D24+Mäyränkolo!D24+Oravanpesä!D24+Siilinpiilo!D24+Tammenterhot!D24</f>
        <v>2</v>
      </c>
      <c r="E23" s="3">
        <f>Hiirenkätkö!E24+Honkametsä!E24+Ketunleivät!E24+Kissankäpälä!E24+Käpylehto!E24+Metsätähdet!E24+Mäyränkolo!E24+Oravanpesä!E24+Siilinpiilo!E24+Tammenterhot!E24</f>
        <v>102</v>
      </c>
      <c r="F23" s="3">
        <f>Hiirenkätkö!G24+Honkametsä!G24+Ketunleivät!G24+Kissankäpälä!G24+Käpylehto!G24+Metsätähdet!G24+Mäyränkolo!G24+Oravanpesä!G24+Siilinpiilo!G24+Tammenterhot!G24</f>
        <v>29</v>
      </c>
      <c r="G23" s="10">
        <f t="shared" si="1"/>
        <v>4.8215931034482757</v>
      </c>
      <c r="H23" s="1"/>
    </row>
    <row r="24" spans="1:8" x14ac:dyDescent="0.35">
      <c r="A24" s="1"/>
      <c r="B24" s="5">
        <v>45617</v>
      </c>
      <c r="C24" s="3">
        <f>Hiirenkätkö!C25+Honkametsä!C25+Ketunleivät!C25+Kissankäpälä!C25+Käpylehto!C25+Metsätähdet!C25+Mäyränkolo!C25+Oravanpesä!C25+Siilinpiilo!C25+Tammenterhot!C25</f>
        <v>24</v>
      </c>
      <c r="D24" s="3">
        <f>Hiirenkätkö!D25+Honkametsä!D25+Ketunleivät!D25+Kissankäpälä!D25+Käpylehto!D25+Metsätähdet!D25+Mäyränkolo!D25+Oravanpesä!D25+Siilinpiilo!D25+Tammenterhot!D25</f>
        <v>3</v>
      </c>
      <c r="E24" s="3">
        <f>Hiirenkätkö!E25+Honkametsä!E25+Ketunleivät!E25+Kissankäpälä!E25+Käpylehto!E25+Metsätähdet!E25+Mäyränkolo!E25+Oravanpesä!E25+Siilinpiilo!E25+Tammenterhot!E25</f>
        <v>101</v>
      </c>
      <c r="F24" s="3">
        <f>Hiirenkätkö!G25+Honkametsä!G25+Ketunleivät!G25+Kissankäpälä!G25+Käpylehto!G25+Metsätähdet!G25+Mäyränkolo!G25+Oravanpesä!G25+Siilinpiilo!G25+Tammenterhot!G25</f>
        <v>31</v>
      </c>
      <c r="G24" s="10">
        <f t="shared" si="1"/>
        <v>4.6649774193548392</v>
      </c>
      <c r="H24" s="1"/>
    </row>
    <row r="25" spans="1:8" x14ac:dyDescent="0.35">
      <c r="A25" s="1"/>
      <c r="B25" s="5">
        <v>45618</v>
      </c>
      <c r="C25" s="3">
        <f>Hiirenkätkö!C26+Honkametsä!C26+Ketunleivät!C26+Kissankäpälä!C26+Käpylehto!C26+Metsätähdet!C26+Mäyränkolo!C26+Oravanpesä!C26+Siilinpiilo!C26+Tammenterhot!C26</f>
        <v>20</v>
      </c>
      <c r="D25" s="3">
        <f>Hiirenkätkö!D26+Honkametsä!D26+Ketunleivät!D26+Kissankäpälä!D26+Käpylehto!D26+Metsätähdet!D26+Mäyränkolo!D26+Oravanpesä!D26+Siilinpiilo!D26+Tammenterhot!D26</f>
        <v>3</v>
      </c>
      <c r="E25" s="3">
        <f>Hiirenkätkö!E26+Honkametsä!E26+Ketunleivät!E26+Kissankäpälä!E26+Käpylehto!E26+Metsätähdet!E26+Mäyränkolo!E26+Oravanpesä!E26+Siilinpiilo!E26+Tammenterhot!E26</f>
        <v>95</v>
      </c>
      <c r="F25" s="3">
        <f>Hiirenkätkö!G26+Honkametsä!G26+Ketunleivät!G26+Kissankäpälä!G26+Käpylehto!G26+Metsätähdet!G26+Mäyränkolo!G26+Oravanpesä!G26+Siilinpiilo!G26+Tammenterhot!G26</f>
        <v>30</v>
      </c>
      <c r="G25" s="10">
        <f t="shared" si="1"/>
        <v>4.3871433333333334</v>
      </c>
      <c r="H25" s="1"/>
    </row>
    <row r="26" spans="1:8" x14ac:dyDescent="0.35">
      <c r="A26" s="1"/>
      <c r="B26" s="5">
        <v>45619</v>
      </c>
      <c r="C26" s="3">
        <f>Hiirenkätkö!C27+Honkametsä!C27+Ketunleivät!C27+Kissankäpälä!C27+Käpylehto!C27+Metsätähdet!C27+Mäyränkolo!C27+Oravanpesä!C27+Siilinpiilo!C27+Tammenterhot!C27</f>
        <v>0</v>
      </c>
      <c r="D26" s="3">
        <f>Hiirenkätkö!D27+Honkametsä!D27+Ketunleivät!D27+Kissankäpälä!D27+Käpylehto!D27+Metsätähdet!D27+Mäyränkolo!D27+Oravanpesä!D27+Siilinpiilo!D27+Tammenterhot!D27</f>
        <v>0</v>
      </c>
      <c r="E26" s="3">
        <f>Hiirenkätkö!E27+Honkametsä!E27+Ketunleivät!E27+Kissankäpälä!E27+Käpylehto!E27+Metsätähdet!E27+Mäyränkolo!E27+Oravanpesä!E27+Siilinpiilo!E27+Tammenterhot!E27</f>
        <v>0</v>
      </c>
      <c r="F26" s="3">
        <f>Hiirenkätkö!G27+Honkametsä!G27+Ketunleivät!G27+Kissankäpälä!G27+Käpylehto!G27+Metsätähdet!G27+Mäyränkolo!G27+Oravanpesä!G27+Siilinpiilo!G27+Tammenterhot!G27</f>
        <v>0</v>
      </c>
      <c r="G26" s="10">
        <f t="shared" si="1"/>
        <v>0</v>
      </c>
      <c r="H26" s="1"/>
    </row>
    <row r="27" spans="1:8" ht="15" thickBot="1" x14ac:dyDescent="0.4">
      <c r="A27" s="1"/>
      <c r="B27" s="19">
        <v>45620</v>
      </c>
      <c r="C27" s="20">
        <f>Hiirenkätkö!C28+Honkametsä!C28+Ketunleivät!C28+Kissankäpälä!C28+Käpylehto!C28+Metsätähdet!C28+Mäyränkolo!C28+Oravanpesä!C28+Siilinpiilo!C28+Tammenterhot!C28</f>
        <v>0</v>
      </c>
      <c r="D27" s="20">
        <f>Hiirenkätkö!D28+Honkametsä!D28+Ketunleivät!D28+Kissankäpälä!D28+Käpylehto!D28+Metsätähdet!D28+Mäyränkolo!D28+Oravanpesä!D28+Siilinpiilo!D28+Tammenterhot!D28</f>
        <v>0</v>
      </c>
      <c r="E27" s="20">
        <f>Hiirenkätkö!E28+Honkametsä!E28+Ketunleivät!E28+Kissankäpälä!E28+Käpylehto!E28+Metsätähdet!E28+Mäyränkolo!E28+Oravanpesä!E28+Siilinpiilo!E28+Tammenterhot!E28</f>
        <v>0</v>
      </c>
      <c r="F27" s="20">
        <f>Hiirenkätkö!G28+Honkametsä!G28+Ketunleivät!G28+Kissankäpälä!G28+Käpylehto!G28+Metsätähdet!G28+Mäyränkolo!G28+Oravanpesä!G28+Siilinpiilo!G28+Tammenterhot!G28</f>
        <v>0</v>
      </c>
      <c r="G27" s="21">
        <f t="shared" si="1"/>
        <v>0</v>
      </c>
      <c r="H27" s="1"/>
    </row>
    <row r="28" spans="1:8" x14ac:dyDescent="0.35">
      <c r="A28" s="1"/>
      <c r="B28" s="16">
        <v>45670</v>
      </c>
      <c r="C28" s="17">
        <f>Hiirenkätkö!C29+Honkametsä!C29+Ketunleivät!C29+Kissankäpälä!C29+Käpylehto!C29+Metsätähdet!C29+Mäyränkolo!C29+Oravanpesä!C29+Siilinpiilo!C29+Tammenterhot!C29</f>
        <v>27</v>
      </c>
      <c r="D28" s="17">
        <f>Hiirenkätkö!D29+Honkametsä!D29+Ketunleivät!D29+Kissankäpälä!D29+Käpylehto!D29+Metsätähdet!D29+Mäyränkolo!D29+Oravanpesä!D29+Siilinpiilo!D29+Tammenterhot!D29</f>
        <v>5</v>
      </c>
      <c r="E28" s="17">
        <f>Hiirenkätkö!E29+Honkametsä!E29+Ketunleivät!E29+Kissankäpälä!E29+Käpylehto!E29+Metsätähdet!E29+Mäyränkolo!E29+Oravanpesä!E29+Siilinpiilo!E29+Tammenterhot!E29</f>
        <v>107</v>
      </c>
      <c r="F28" s="17">
        <f>Hiirenkätkö!G29+Honkametsä!G29+Ketunleivät!G29+Kissankäpälä!G29+Käpylehto!G29+Metsätähdet!G29+Mäyränkolo!G29+Oravanpesä!G29+Siilinpiilo!G29+Tammenterhot!G29</f>
        <v>30</v>
      </c>
      <c r="G28" s="18">
        <f>IFERROR(SUM(C28*1.75,D28*0.5381,E28)/F28,0)</f>
        <v>5.2313499999999999</v>
      </c>
      <c r="H28" s="1"/>
    </row>
    <row r="29" spans="1:8" x14ac:dyDescent="0.35">
      <c r="A29" s="1"/>
      <c r="B29" s="5">
        <v>45671</v>
      </c>
      <c r="C29" s="3">
        <f>Hiirenkätkö!C30+Honkametsä!C30+Ketunleivät!C30+Kissankäpälä!C30+Käpylehto!C30+Metsätähdet!C30+Mäyränkolo!C30+Oravanpesä!C30+Siilinpiilo!C30+Tammenterhot!C30</f>
        <v>28</v>
      </c>
      <c r="D29" s="3">
        <f>Hiirenkätkö!D30+Honkametsä!D30+Ketunleivät!D30+Kissankäpälä!D30+Käpylehto!D30+Metsätähdet!D30+Mäyränkolo!D30+Oravanpesä!D30+Siilinpiilo!D30+Tammenterhot!D30</f>
        <v>4</v>
      </c>
      <c r="E29" s="3">
        <f>Hiirenkätkö!E30+Honkametsä!E30+Ketunleivät!E30+Kissankäpälä!E30+Käpylehto!E30+Metsätähdet!E30+Mäyränkolo!E30+Oravanpesä!E30+Siilinpiilo!E30+Tammenterhot!E30</f>
        <v>110</v>
      </c>
      <c r="F29" s="3">
        <f>Hiirenkätkö!G30+Honkametsä!G30+Ketunleivät!G30+Kissankäpälä!G30+Käpylehto!G30+Metsätähdet!G30+Mäyränkolo!G30+Oravanpesä!G30+Siilinpiilo!G30+Tammenterhot!G30</f>
        <v>30</v>
      </c>
      <c r="G29" s="10">
        <f t="shared" ref="G29:G34" si="2">IFERROR(SUM(C29*1.75,D29*0.5381,E29)/F29,0)</f>
        <v>5.3717466666666667</v>
      </c>
      <c r="H29" s="1"/>
    </row>
    <row r="30" spans="1:8" x14ac:dyDescent="0.35">
      <c r="A30" s="1"/>
      <c r="B30" s="5">
        <v>45672</v>
      </c>
      <c r="C30" s="3">
        <f>Hiirenkätkö!C31+Honkametsä!C31+Ketunleivät!C31+Kissankäpälä!C31+Käpylehto!C31+Metsätähdet!C31+Mäyränkolo!C31+Oravanpesä!C31+Siilinpiilo!C31+Tammenterhot!C31</f>
        <v>30</v>
      </c>
      <c r="D30" s="3">
        <f>Hiirenkätkö!D31+Honkametsä!D31+Ketunleivät!D31+Kissankäpälä!D31+Käpylehto!D31+Metsätähdet!D31+Mäyränkolo!D31+Oravanpesä!D31+Siilinpiilo!D31+Tammenterhot!D31</f>
        <v>4</v>
      </c>
      <c r="E30" s="3">
        <f>Hiirenkätkö!E31+Honkametsä!E31+Ketunleivät!E31+Kissankäpälä!E31+Käpylehto!E31+Metsätähdet!E31+Mäyränkolo!E31+Oravanpesä!E31+Siilinpiilo!E31+Tammenterhot!E31</f>
        <v>109</v>
      </c>
      <c r="F30" s="3">
        <f>Hiirenkätkö!G31+Honkametsä!G31+Ketunleivät!G31+Kissankäpälä!G31+Käpylehto!G31+Metsätähdet!G31+Mäyränkolo!G31+Oravanpesä!G31+Siilinpiilo!G31+Tammenterhot!G31</f>
        <v>30</v>
      </c>
      <c r="G30" s="10">
        <f t="shared" si="2"/>
        <v>5.4550799999999997</v>
      </c>
      <c r="H30" s="1"/>
    </row>
    <row r="31" spans="1:8" x14ac:dyDescent="0.35">
      <c r="A31" s="1"/>
      <c r="B31" s="5">
        <v>45673</v>
      </c>
      <c r="C31" s="3">
        <f>Hiirenkätkö!C32+Honkametsä!C32+Ketunleivät!C32+Kissankäpälä!C32+Käpylehto!C32+Metsätähdet!C32+Mäyränkolo!C32+Oravanpesä!C32+Siilinpiilo!C32+Tammenterhot!C32</f>
        <v>27</v>
      </c>
      <c r="D31" s="3">
        <f>Hiirenkätkö!D32+Honkametsä!D32+Ketunleivät!D32+Kissankäpälä!D32+Käpylehto!D32+Metsätähdet!D32+Mäyränkolo!D32+Oravanpesä!D32+Siilinpiilo!D32+Tammenterhot!D32</f>
        <v>3</v>
      </c>
      <c r="E31" s="3">
        <f>Hiirenkätkö!E32+Honkametsä!E32+Ketunleivät!E32+Kissankäpälä!E32+Käpylehto!E32+Metsätähdet!E32+Mäyränkolo!E32+Oravanpesä!E32+Siilinpiilo!E32+Tammenterhot!E32</f>
        <v>107</v>
      </c>
      <c r="F31" s="3">
        <f>Hiirenkätkö!G32+Honkametsä!G32+Ketunleivät!G32+Kissankäpälä!G32+Käpylehto!G32+Metsätähdet!G32+Mäyränkolo!G32+Oravanpesä!G32+Siilinpiilo!G32+Tammenterhot!G32</f>
        <v>28</v>
      </c>
      <c r="G31" s="10">
        <f t="shared" si="2"/>
        <v>5.5665821428571434</v>
      </c>
      <c r="H31" s="1"/>
    </row>
    <row r="32" spans="1:8" x14ac:dyDescent="0.35">
      <c r="A32" s="1"/>
      <c r="B32" s="5">
        <v>45674</v>
      </c>
      <c r="C32" s="3">
        <f>Hiirenkätkö!C33+Honkametsä!C33+Ketunleivät!C33+Kissankäpälä!C33+Käpylehto!C33+Metsätähdet!C33+Mäyränkolo!C33+Oravanpesä!C33+Siilinpiilo!C33+Tammenterhot!C33</f>
        <v>22</v>
      </c>
      <c r="D32" s="3">
        <f>Hiirenkätkö!D33+Honkametsä!D33+Ketunleivät!D33+Kissankäpälä!D33+Käpylehto!D33+Metsätähdet!D33+Mäyränkolo!D33+Oravanpesä!D33+Siilinpiilo!D33+Tammenterhot!D33</f>
        <v>6</v>
      </c>
      <c r="E32" s="3">
        <f>Hiirenkätkö!E33+Honkametsä!E33+Ketunleivät!E33+Kissankäpälä!E33+Käpylehto!E33+Metsätähdet!E33+Mäyränkolo!E33+Oravanpesä!E33+Siilinpiilo!E33+Tammenterhot!E33</f>
        <v>102</v>
      </c>
      <c r="F32" s="3">
        <f>Hiirenkätkö!G33+Honkametsä!G33+Ketunleivät!G33+Kissankäpälä!G33+Käpylehto!G33+Metsätähdet!G33+Mäyränkolo!G33+Oravanpesä!G33+Siilinpiilo!G33+Tammenterhot!G33</f>
        <v>28</v>
      </c>
      <c r="G32" s="10">
        <f t="shared" si="2"/>
        <v>5.1331642857142858</v>
      </c>
      <c r="H32" s="1"/>
    </row>
    <row r="33" spans="1:8" x14ac:dyDescent="0.35">
      <c r="A33" s="1"/>
      <c r="B33" s="5">
        <v>45675</v>
      </c>
      <c r="C33" s="3">
        <f>Hiirenkätkö!C34+Honkametsä!C34+Ketunleivät!C34+Kissankäpälä!C34+Käpylehto!C34+Metsätähdet!C34+Mäyränkolo!C34+Oravanpesä!C34+Siilinpiilo!C34+Tammenterhot!C34</f>
        <v>0</v>
      </c>
      <c r="D33" s="3">
        <f>Hiirenkätkö!D34+Honkametsä!D34+Ketunleivät!D34+Kissankäpälä!D34+Käpylehto!D34+Metsätähdet!D34+Mäyränkolo!D34+Oravanpesä!D34+Siilinpiilo!D34+Tammenterhot!D34</f>
        <v>0</v>
      </c>
      <c r="E33" s="3">
        <f>Hiirenkätkö!E34+Honkametsä!E34+Ketunleivät!E34+Kissankäpälä!E34+Käpylehto!E34+Metsätähdet!E34+Mäyränkolo!E34+Oravanpesä!E34+Siilinpiilo!E34+Tammenterhot!E34</f>
        <v>13</v>
      </c>
      <c r="F33" s="3">
        <f>Hiirenkätkö!G34+Honkametsä!G34+Ketunleivät!G34+Kissankäpälä!G34+Käpylehto!G34+Metsätähdet!G34+Mäyränkolo!G34+Oravanpesä!G34+Siilinpiilo!G34+Tammenterhot!G34</f>
        <v>0</v>
      </c>
      <c r="G33" s="10">
        <f t="shared" si="2"/>
        <v>0</v>
      </c>
      <c r="H33" s="1"/>
    </row>
    <row r="34" spans="1:8" ht="15" thickBot="1" x14ac:dyDescent="0.4">
      <c r="A34" s="1"/>
      <c r="B34" s="19">
        <v>45676</v>
      </c>
      <c r="C34" s="20">
        <f>Hiirenkätkö!C35+Honkametsä!C35+Ketunleivät!C35+Kissankäpälä!C35+Käpylehto!C35+Metsätähdet!C35+Mäyränkolo!C35+Oravanpesä!C35+Siilinpiilo!C35+Tammenterhot!C35</f>
        <v>0</v>
      </c>
      <c r="D34" s="20">
        <f>Hiirenkätkö!D35+Honkametsä!D35+Ketunleivät!D35+Kissankäpälä!D35+Käpylehto!D35+Metsätähdet!D35+Mäyränkolo!D35+Oravanpesä!D35+Siilinpiilo!D35+Tammenterhot!D35</f>
        <v>0</v>
      </c>
      <c r="E34" s="20">
        <f>Hiirenkätkö!E35+Honkametsä!E35+Ketunleivät!E35+Kissankäpälä!E35+Käpylehto!E35+Metsätähdet!E35+Mäyränkolo!E35+Oravanpesä!E35+Siilinpiilo!E35+Tammenterhot!E35</f>
        <v>0</v>
      </c>
      <c r="F34" s="20">
        <f>Hiirenkätkö!G35+Honkametsä!G35+Ketunleivät!G35+Kissankäpälä!G35+Käpylehto!G35+Metsätähdet!G35+Mäyränkolo!G35+Oravanpesä!G35+Siilinpiilo!G35+Tammenterhot!G35</f>
        <v>0</v>
      </c>
      <c r="G34" s="21">
        <f t="shared" si="2"/>
        <v>0</v>
      </c>
      <c r="H34" s="1"/>
    </row>
    <row r="35" spans="1:8" x14ac:dyDescent="0.35">
      <c r="A35" s="1"/>
      <c r="B35" s="16">
        <v>45677</v>
      </c>
      <c r="C35" s="17">
        <f>Hiirenkätkö!C36+Honkametsä!C36+Ketunleivät!C36+Kissankäpälä!C36+Käpylehto!C36+Metsätähdet!C36+Mäyränkolo!C36+Oravanpesä!C36+Siilinpiilo!C36+Tammenterhot!C36</f>
        <v>25</v>
      </c>
      <c r="D35" s="17">
        <f>Hiirenkätkö!D36+Honkametsä!D36+Ketunleivät!D36+Kissankäpälä!D36+Käpylehto!D36+Metsätähdet!D36+Mäyränkolo!D36+Oravanpesä!D36+Siilinpiilo!D36+Tammenterhot!D36</f>
        <v>6</v>
      </c>
      <c r="E35" s="17">
        <f>Hiirenkätkö!E36+Honkametsä!E36+Ketunleivät!E36+Kissankäpälä!E36+Käpylehto!E36+Metsätähdet!E36+Mäyränkolo!E36+Oravanpesä!E36+Siilinpiilo!E36+Tammenterhot!E36</f>
        <v>93</v>
      </c>
      <c r="F35" s="17">
        <f>Hiirenkätkö!G36+Honkametsä!G36+Ketunleivät!G36+Kissankäpälä!G36+Käpylehto!G36+Metsätähdet!G36+Mäyränkolo!G36+Oravanpesä!G36+Siilinpiilo!G36+Tammenterhot!G36</f>
        <v>28</v>
      </c>
      <c r="G35" s="18">
        <f>IFERROR(SUM(C35*1.75,D35*0.5381,E35)/F35,0)</f>
        <v>4.9992357142857147</v>
      </c>
      <c r="H35" s="1"/>
    </row>
    <row r="36" spans="1:8" x14ac:dyDescent="0.35">
      <c r="A36" s="1"/>
      <c r="B36" s="5">
        <v>45678</v>
      </c>
      <c r="C36" s="3">
        <f>Hiirenkätkö!C37+Honkametsä!C37+Ketunleivät!C37+Kissankäpälä!C37+Käpylehto!C37+Metsätähdet!C37+Mäyränkolo!C37+Oravanpesä!C37+Siilinpiilo!C37+Tammenterhot!C37</f>
        <v>24</v>
      </c>
      <c r="D36" s="3">
        <f>Hiirenkätkö!D37+Honkametsä!D37+Ketunleivät!D37+Kissankäpälä!D37+Käpylehto!D37+Metsätähdet!D37+Mäyränkolo!D37+Oravanpesä!D37+Siilinpiilo!D37+Tammenterhot!D37</f>
        <v>4</v>
      </c>
      <c r="E36" s="3">
        <f>Hiirenkätkö!E37+Honkametsä!E37+Ketunleivät!E37+Kissankäpälä!E37+Käpylehto!E37+Metsätähdet!E37+Mäyränkolo!E37+Oravanpesä!E37+Siilinpiilo!E37+Tammenterhot!E37</f>
        <v>110</v>
      </c>
      <c r="F36" s="3">
        <f>Hiirenkätkö!G37+Honkametsä!G37+Ketunleivät!G37+Kissankäpälä!G37+Käpylehto!G37+Metsätähdet!G37+Mäyränkolo!G37+Oravanpesä!G37+Siilinpiilo!G37+Tammenterhot!G37</f>
        <v>29</v>
      </c>
      <c r="G36" s="10">
        <f t="shared" ref="G36:G41" si="3">IFERROR(SUM(C36*1.75,D36*0.5381,E36)/F36,0)</f>
        <v>5.3155999999999999</v>
      </c>
      <c r="H36" s="1"/>
    </row>
    <row r="37" spans="1:8" x14ac:dyDescent="0.35">
      <c r="A37" s="1"/>
      <c r="B37" s="5">
        <v>45679</v>
      </c>
      <c r="C37" s="3">
        <f>Hiirenkätkö!C38+Honkametsä!C38+Ketunleivät!C38+Kissankäpälä!C38+Käpylehto!C38+Metsätähdet!C38+Mäyränkolo!C38+Oravanpesä!C38+Siilinpiilo!C38+Tammenterhot!C38</f>
        <v>23</v>
      </c>
      <c r="D37" s="3">
        <f>Hiirenkätkö!D38+Honkametsä!D38+Ketunleivät!D38+Kissankäpälä!D38+Käpylehto!D38+Metsätähdet!D38+Mäyränkolo!D38+Oravanpesä!D38+Siilinpiilo!D38+Tammenterhot!D38</f>
        <v>4</v>
      </c>
      <c r="E37" s="3">
        <f>Hiirenkätkö!E38+Honkametsä!E38+Ketunleivät!E38+Kissankäpälä!E38+Käpylehto!E38+Metsätähdet!E38+Mäyränkolo!E38+Oravanpesä!E38+Siilinpiilo!E38+Tammenterhot!E38</f>
        <v>110</v>
      </c>
      <c r="F37" s="3">
        <f>Hiirenkätkö!G38+Honkametsä!G38+Ketunleivät!G38+Kissankäpälä!G38+Käpylehto!G38+Metsätähdet!G38+Mäyränkolo!G38+Oravanpesä!G38+Siilinpiilo!G38+Tammenterhot!G38</f>
        <v>30</v>
      </c>
      <c r="G37" s="10">
        <f t="shared" si="3"/>
        <v>5.0800799999999997</v>
      </c>
      <c r="H37" s="1"/>
    </row>
    <row r="38" spans="1:8" x14ac:dyDescent="0.35">
      <c r="A38" s="1"/>
      <c r="B38" s="5">
        <v>45680</v>
      </c>
      <c r="C38" s="3">
        <f>Hiirenkätkö!C39+Honkametsä!C39+Ketunleivät!C39+Kissankäpälä!C39+Käpylehto!C39+Metsätähdet!C39+Mäyränkolo!C39+Oravanpesä!C39+Siilinpiilo!C39+Tammenterhot!C39</f>
        <v>26</v>
      </c>
      <c r="D38" s="3">
        <f>Hiirenkätkö!D39+Honkametsä!D39+Ketunleivät!D39+Kissankäpälä!D39+Käpylehto!D39+Metsätähdet!D39+Mäyränkolo!D39+Oravanpesä!D39+Siilinpiilo!D39+Tammenterhot!D39</f>
        <v>5</v>
      </c>
      <c r="E38" s="3">
        <f>Hiirenkätkö!E39+Honkametsä!E39+Ketunleivät!E39+Kissankäpälä!E39+Käpylehto!E39+Metsätähdet!E39+Mäyränkolo!E39+Oravanpesä!E39+Siilinpiilo!E39+Tammenterhot!E39</f>
        <v>105</v>
      </c>
      <c r="F38" s="3">
        <f>Hiirenkätkö!G39+Honkametsä!G39+Ketunleivät!G39+Kissankäpälä!G39+Käpylehto!G39+Metsätähdet!G39+Mäyränkolo!G39+Oravanpesä!G39+Siilinpiilo!G39+Tammenterhot!G39</f>
        <v>29</v>
      </c>
      <c r="G38" s="10">
        <f t="shared" si="3"/>
        <v>5.2824310344827579</v>
      </c>
      <c r="H38" s="1"/>
    </row>
    <row r="39" spans="1:8" x14ac:dyDescent="0.35">
      <c r="A39" s="1"/>
      <c r="B39" s="5">
        <v>45681</v>
      </c>
      <c r="C39" s="3">
        <f>Hiirenkätkö!C40+Honkametsä!C40+Ketunleivät!C40+Kissankäpälä!C40+Käpylehto!C40+Metsätähdet!C40+Mäyränkolo!C40+Oravanpesä!C40+Siilinpiilo!C40+Tammenterhot!C40</f>
        <v>24</v>
      </c>
      <c r="D39" s="3">
        <f>Hiirenkätkö!D40+Honkametsä!D40+Ketunleivät!D40+Kissankäpälä!D40+Käpylehto!D40+Metsätähdet!D40+Mäyränkolo!D40+Oravanpesä!D40+Siilinpiilo!D40+Tammenterhot!D40</f>
        <v>7</v>
      </c>
      <c r="E39" s="3">
        <f>Hiirenkätkö!E40+Honkametsä!E40+Ketunleivät!E40+Kissankäpälä!E40+Käpylehto!E40+Metsätähdet!E40+Mäyränkolo!E40+Oravanpesä!E40+Siilinpiilo!E40+Tammenterhot!E40</f>
        <v>99</v>
      </c>
      <c r="F39" s="3">
        <f>Hiirenkätkö!G40+Honkametsä!G40+Ketunleivät!G40+Kissankäpälä!G40+Käpylehto!G40+Metsätähdet!G40+Mäyränkolo!G40+Oravanpesä!G40+Siilinpiilo!G40+Tammenterhot!G40</f>
        <v>29</v>
      </c>
      <c r="G39" s="10">
        <f t="shared" si="3"/>
        <v>4.9919551724137934</v>
      </c>
      <c r="H39" s="1"/>
    </row>
    <row r="40" spans="1:8" x14ac:dyDescent="0.35">
      <c r="A40" s="1"/>
      <c r="B40" s="5">
        <v>45682</v>
      </c>
      <c r="C40" s="3">
        <f>Hiirenkätkö!C41+Honkametsä!C41+Ketunleivät!C41+Kissankäpälä!C41+Käpylehto!C41+Metsätähdet!C41+Mäyränkolo!C41+Oravanpesä!C41+Siilinpiilo!C41+Tammenterhot!C41</f>
        <v>0</v>
      </c>
      <c r="D40" s="3">
        <f>Hiirenkätkö!D41+Honkametsä!D41+Ketunleivät!D41+Kissankäpälä!D41+Käpylehto!D41+Metsätähdet!D41+Mäyränkolo!D41+Oravanpesä!D41+Siilinpiilo!D41+Tammenterhot!D41</f>
        <v>0</v>
      </c>
      <c r="E40" s="3">
        <f>Hiirenkätkö!E41+Honkametsä!E41+Ketunleivät!E41+Kissankäpälä!E41+Käpylehto!E41+Metsätähdet!E41+Mäyränkolo!E41+Oravanpesä!E41+Siilinpiilo!E41+Tammenterhot!E41</f>
        <v>10</v>
      </c>
      <c r="F40" s="3">
        <f>Hiirenkätkö!G41+Honkametsä!G41+Ketunleivät!G41+Kissankäpälä!G41+Käpylehto!G41+Metsätähdet!G41+Mäyränkolo!G41+Oravanpesä!G41+Siilinpiilo!G41+Tammenterhot!G41</f>
        <v>0</v>
      </c>
      <c r="G40" s="10">
        <f t="shared" si="3"/>
        <v>0</v>
      </c>
      <c r="H40" s="1"/>
    </row>
    <row r="41" spans="1:8" ht="15" thickBot="1" x14ac:dyDescent="0.4">
      <c r="A41" s="1"/>
      <c r="B41" s="19">
        <v>45683</v>
      </c>
      <c r="C41" s="3">
        <f>Hiirenkätkö!C42+Honkametsä!C42+Ketunleivät!C42+Kissankäpälä!C42+Käpylehto!C42+Metsätähdet!C42+Mäyränkolo!C42+Oravanpesä!C42+Siilinpiilo!C42+Tammenterhot!C42</f>
        <v>0</v>
      </c>
      <c r="D41" s="3">
        <f>Hiirenkätkö!D42+Honkametsä!D42+Ketunleivät!D42+Kissankäpälä!D42+Käpylehto!D42+Metsätähdet!D42+Mäyränkolo!D42+Oravanpesä!D42+Siilinpiilo!D42+Tammenterhot!D42</f>
        <v>0</v>
      </c>
      <c r="E41" s="3">
        <f>Hiirenkätkö!E42+Honkametsä!E42+Ketunleivät!E42+Kissankäpälä!E42+Käpylehto!E42+Metsätähdet!E42+Mäyränkolo!E42+Oravanpesä!E42+Siilinpiilo!E42+Tammenterhot!E42</f>
        <v>0</v>
      </c>
      <c r="F41" s="3">
        <f>Hiirenkätkö!G42+Honkametsä!G42+Ketunleivät!G42+Kissankäpälä!G42+Käpylehto!G42+Metsätähdet!G42+Mäyränkolo!G42+Oravanpesä!G42+Siilinpiilo!G42+Tammenterhot!G42</f>
        <v>0</v>
      </c>
      <c r="G41" s="10">
        <f t="shared" si="3"/>
        <v>0</v>
      </c>
      <c r="H41" s="1"/>
    </row>
    <row r="42" spans="1:8" x14ac:dyDescent="0.35">
      <c r="A42" s="1"/>
      <c r="B42" s="1"/>
      <c r="C42" s="1"/>
      <c r="D42" s="1"/>
      <c r="E42" s="1"/>
      <c r="F42" s="1"/>
      <c r="G42" s="1"/>
      <c r="H42" s="1"/>
    </row>
    <row r="43" spans="1:8" x14ac:dyDescent="0.35">
      <c r="A43" s="1"/>
      <c r="B43" s="1"/>
      <c r="C43" s="1"/>
      <c r="D43" s="1"/>
      <c r="E43" s="1"/>
      <c r="F43" s="1"/>
      <c r="G43" s="1"/>
      <c r="H43" s="1"/>
    </row>
    <row r="44" spans="1:8" x14ac:dyDescent="0.35">
      <c r="A44" s="1"/>
      <c r="B44" s="1"/>
      <c r="C44" s="1"/>
      <c r="D44" s="1"/>
      <c r="E44" s="1"/>
      <c r="F44" s="1"/>
      <c r="G44" s="1"/>
      <c r="H44" s="1"/>
    </row>
  </sheetData>
  <sheetProtection sheet="1" objects="1" scenarios="1"/>
  <protectedRanges>
    <protectedRange sqref="D5:F6 F7:F9 C14:F41" name="Alue1"/>
  </protectedRanges>
  <mergeCells count="2">
    <mergeCell ref="D5:F5"/>
    <mergeCell ref="D6:F6"/>
  </mergeCells>
  <conditionalFormatting sqref="G14:G41">
    <cfRule type="cellIs" dxfId="51" priority="1" operator="greaterThan">
      <formula>7</formula>
    </cfRule>
    <cfRule type="cellIs" dxfId="50" priority="2" operator="greaterThan">
      <formula>8</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6254F-4F06-4B68-A3A6-2BABFC648957}">
  <dimension ref="A1:J61"/>
  <sheetViews>
    <sheetView topLeftCell="A15" zoomScaleNormal="100" workbookViewId="0">
      <selection activeCell="B46" sqref="B46:H59"/>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36</v>
      </c>
      <c r="F5" s="40"/>
      <c r="G5" s="41"/>
      <c r="H5" s="1"/>
      <c r="I5" s="1"/>
    </row>
    <row r="6" spans="1:9" x14ac:dyDescent="0.35">
      <c r="A6" s="1"/>
      <c r="B6" s="1" t="s">
        <v>16</v>
      </c>
      <c r="C6" s="1"/>
      <c r="D6" s="26"/>
      <c r="E6" s="1"/>
      <c r="F6" s="1"/>
      <c r="G6" s="22">
        <v>0</v>
      </c>
      <c r="H6" s="1"/>
      <c r="I6" s="1"/>
    </row>
    <row r="7" spans="1:9" x14ac:dyDescent="0.35">
      <c r="A7" s="1"/>
      <c r="B7" s="1" t="s">
        <v>17</v>
      </c>
      <c r="C7" s="1"/>
      <c r="D7" s="26"/>
      <c r="E7" s="1"/>
      <c r="F7" s="1"/>
      <c r="G7" s="22">
        <v>18</v>
      </c>
      <c r="H7" s="1"/>
      <c r="I7" s="1"/>
    </row>
    <row r="8" spans="1:9" x14ac:dyDescent="0.35">
      <c r="A8" s="1"/>
      <c r="B8" s="1" t="s">
        <v>18</v>
      </c>
      <c r="C8" s="1"/>
      <c r="D8" s="26"/>
      <c r="E8" s="1"/>
      <c r="F8" s="1"/>
      <c r="G8" s="27">
        <f>SUM(G6:G7)</f>
        <v>18</v>
      </c>
      <c r="H8" s="1"/>
      <c r="I8" s="1"/>
    </row>
    <row r="9" spans="1:9" x14ac:dyDescent="0.35">
      <c r="A9" s="1"/>
      <c r="B9" s="1" t="s">
        <v>6</v>
      </c>
      <c r="C9" s="1"/>
      <c r="D9" s="26"/>
      <c r="E9" s="1"/>
      <c r="F9" s="1"/>
      <c r="G9" s="22">
        <v>3</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0</v>
      </c>
      <c r="D15" s="3">
        <v>0</v>
      </c>
      <c r="E15" s="3">
        <v>17</v>
      </c>
      <c r="F15" s="10">
        <f t="shared" ref="F15:F42" si="0">(C15*1.75)+(D15*0.5381)+E15</f>
        <v>17</v>
      </c>
      <c r="G15" s="3">
        <v>3</v>
      </c>
      <c r="H15" s="31">
        <f>IFERROR(SUM(C15*1.75,D15*0.5381,E15)/G15,0)</f>
        <v>5.666666666666667</v>
      </c>
      <c r="I15" s="1"/>
    </row>
    <row r="16" spans="1:9" x14ac:dyDescent="0.35">
      <c r="A16" s="1"/>
      <c r="B16" s="5">
        <v>45608</v>
      </c>
      <c r="C16" s="3">
        <v>0</v>
      </c>
      <c r="D16" s="3">
        <v>0</v>
      </c>
      <c r="E16" s="3">
        <v>17</v>
      </c>
      <c r="F16" s="10">
        <f t="shared" si="0"/>
        <v>17</v>
      </c>
      <c r="G16" s="3">
        <v>2</v>
      </c>
      <c r="H16" s="31">
        <f t="shared" ref="H16:H21" si="1">IFERROR(SUM(C16*1.75,D16*0.5381,E16)/G16,0)</f>
        <v>8.5</v>
      </c>
      <c r="I16" s="1"/>
    </row>
    <row r="17" spans="1:10" x14ac:dyDescent="0.35">
      <c r="A17" s="1"/>
      <c r="B17" s="5">
        <v>45609</v>
      </c>
      <c r="C17" s="3">
        <v>0</v>
      </c>
      <c r="D17" s="3">
        <v>0</v>
      </c>
      <c r="E17" s="3">
        <v>17</v>
      </c>
      <c r="F17" s="10">
        <f t="shared" si="0"/>
        <v>17</v>
      </c>
      <c r="G17" s="3">
        <v>2</v>
      </c>
      <c r="H17" s="31">
        <f t="shared" si="1"/>
        <v>8.5</v>
      </c>
      <c r="I17" s="1"/>
    </row>
    <row r="18" spans="1:10" x14ac:dyDescent="0.35">
      <c r="A18" s="1"/>
      <c r="B18" s="5">
        <v>45610</v>
      </c>
      <c r="C18" s="3">
        <v>0</v>
      </c>
      <c r="D18" s="3">
        <v>0</v>
      </c>
      <c r="E18" s="3">
        <v>15</v>
      </c>
      <c r="F18" s="10">
        <f t="shared" si="0"/>
        <v>15</v>
      </c>
      <c r="G18" s="3">
        <v>3</v>
      </c>
      <c r="H18" s="31">
        <f t="shared" si="1"/>
        <v>5</v>
      </c>
      <c r="I18" s="32"/>
    </row>
    <row r="19" spans="1:10" x14ac:dyDescent="0.35">
      <c r="A19" s="1"/>
      <c r="B19" s="5">
        <v>45611</v>
      </c>
      <c r="C19" s="3">
        <v>0</v>
      </c>
      <c r="D19" s="3">
        <v>0</v>
      </c>
      <c r="E19" s="3">
        <v>14</v>
      </c>
      <c r="F19" s="10">
        <f t="shared" si="0"/>
        <v>14</v>
      </c>
      <c r="G19" s="3">
        <v>2</v>
      </c>
      <c r="H19" s="31">
        <f t="shared" si="1"/>
        <v>7</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0</v>
      </c>
      <c r="D22" s="3">
        <v>0</v>
      </c>
      <c r="E22" s="3">
        <v>13</v>
      </c>
      <c r="F22" s="10">
        <f t="shared" si="0"/>
        <v>13</v>
      </c>
      <c r="G22" s="3">
        <v>3</v>
      </c>
      <c r="H22" s="31">
        <f>IFERROR(SUM(C22*1.75,D22*0.5381,E22)/G22,0)</f>
        <v>4.333333333333333</v>
      </c>
      <c r="I22" s="1"/>
    </row>
    <row r="23" spans="1:10" x14ac:dyDescent="0.35">
      <c r="A23" s="1"/>
      <c r="B23" s="5">
        <v>45615</v>
      </c>
      <c r="C23" s="3">
        <v>0</v>
      </c>
      <c r="D23" s="3">
        <v>0</v>
      </c>
      <c r="E23" s="3">
        <v>14</v>
      </c>
      <c r="F23" s="10">
        <f t="shared" si="0"/>
        <v>14</v>
      </c>
      <c r="G23" s="3">
        <v>3</v>
      </c>
      <c r="H23" s="31">
        <f t="shared" ref="H23:H28" si="2">IFERROR(SUM(C23*1.75,D23*0.5381,E23)/G23,0)</f>
        <v>4.666666666666667</v>
      </c>
      <c r="I23" s="1"/>
    </row>
    <row r="24" spans="1:10" x14ac:dyDescent="0.35">
      <c r="A24" s="1"/>
      <c r="B24" s="5">
        <v>45616</v>
      </c>
      <c r="C24" s="3">
        <v>0</v>
      </c>
      <c r="D24" s="3">
        <v>0</v>
      </c>
      <c r="E24" s="3">
        <v>15</v>
      </c>
      <c r="F24" s="10">
        <f t="shared" si="0"/>
        <v>15</v>
      </c>
      <c r="G24" s="3">
        <v>2</v>
      </c>
      <c r="H24" s="31">
        <f t="shared" si="2"/>
        <v>7.5</v>
      </c>
      <c r="I24" s="1"/>
    </row>
    <row r="25" spans="1:10" x14ac:dyDescent="0.35">
      <c r="A25" s="1"/>
      <c r="B25" s="5">
        <v>45617</v>
      </c>
      <c r="C25" s="3">
        <v>0</v>
      </c>
      <c r="D25" s="3">
        <v>0</v>
      </c>
      <c r="E25" s="3">
        <v>16</v>
      </c>
      <c r="F25" s="10">
        <f t="shared" si="0"/>
        <v>16</v>
      </c>
      <c r="G25" s="3">
        <v>3</v>
      </c>
      <c r="H25" s="31">
        <f t="shared" si="2"/>
        <v>5.333333333333333</v>
      </c>
      <c r="I25" s="1"/>
      <c r="J25" t="s">
        <v>24</v>
      </c>
    </row>
    <row r="26" spans="1:10" x14ac:dyDescent="0.35">
      <c r="A26" s="1"/>
      <c r="B26" s="5">
        <v>45618</v>
      </c>
      <c r="C26" s="3">
        <v>0</v>
      </c>
      <c r="D26" s="3">
        <v>0</v>
      </c>
      <c r="E26" s="3">
        <v>16</v>
      </c>
      <c r="F26" s="10">
        <f t="shared" si="0"/>
        <v>16</v>
      </c>
      <c r="G26" s="3">
        <v>3</v>
      </c>
      <c r="H26" s="31">
        <f t="shared" si="2"/>
        <v>5.333333333333333</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0</v>
      </c>
      <c r="D29" s="3">
        <v>0</v>
      </c>
      <c r="E29" s="3">
        <v>17</v>
      </c>
      <c r="F29" s="10">
        <f t="shared" si="0"/>
        <v>17</v>
      </c>
      <c r="G29" s="3">
        <v>3</v>
      </c>
      <c r="H29" s="31">
        <f>IFERROR(SUM(C29*1.75,D29*0.5381,E29)/G29,0)</f>
        <v>5.666666666666667</v>
      </c>
      <c r="I29" s="1"/>
    </row>
    <row r="30" spans="1:10" x14ac:dyDescent="0.35">
      <c r="A30" s="1"/>
      <c r="B30" s="5">
        <v>45671</v>
      </c>
      <c r="C30" s="3">
        <v>0</v>
      </c>
      <c r="D30" s="3">
        <v>0</v>
      </c>
      <c r="E30" s="3">
        <v>18</v>
      </c>
      <c r="F30" s="10">
        <f t="shared" si="0"/>
        <v>18</v>
      </c>
      <c r="G30" s="3">
        <v>3</v>
      </c>
      <c r="H30" s="31">
        <f t="shared" ref="H30:H35" si="3">IFERROR(SUM(C30*1.75,D30*0.5381,E30)/G30,0)</f>
        <v>6</v>
      </c>
      <c r="I30" s="1"/>
    </row>
    <row r="31" spans="1:10" x14ac:dyDescent="0.35">
      <c r="A31" s="1"/>
      <c r="B31" s="5">
        <v>45672</v>
      </c>
      <c r="C31" s="3">
        <v>0</v>
      </c>
      <c r="D31" s="3">
        <v>0</v>
      </c>
      <c r="E31" s="3">
        <v>18</v>
      </c>
      <c r="F31" s="10">
        <f t="shared" si="0"/>
        <v>18</v>
      </c>
      <c r="G31" s="3">
        <v>3</v>
      </c>
      <c r="H31" s="31">
        <f t="shared" si="3"/>
        <v>6</v>
      </c>
      <c r="I31" s="1"/>
    </row>
    <row r="32" spans="1:10" x14ac:dyDescent="0.35">
      <c r="A32" s="1"/>
      <c r="B32" s="5">
        <v>45673</v>
      </c>
      <c r="C32" s="3">
        <v>0</v>
      </c>
      <c r="D32" s="3">
        <v>0</v>
      </c>
      <c r="E32" s="3">
        <v>18</v>
      </c>
      <c r="F32" s="10">
        <f t="shared" si="0"/>
        <v>18</v>
      </c>
      <c r="G32" s="3">
        <v>3</v>
      </c>
      <c r="H32" s="31">
        <f t="shared" si="3"/>
        <v>6</v>
      </c>
      <c r="I32" s="1"/>
    </row>
    <row r="33" spans="1:9" x14ac:dyDescent="0.35">
      <c r="A33" s="1"/>
      <c r="B33" s="5">
        <v>45674</v>
      </c>
      <c r="C33" s="3">
        <v>0</v>
      </c>
      <c r="D33" s="3">
        <v>0</v>
      </c>
      <c r="E33" s="3">
        <v>17</v>
      </c>
      <c r="F33" s="10">
        <f t="shared" si="0"/>
        <v>17</v>
      </c>
      <c r="G33" s="3">
        <v>3</v>
      </c>
      <c r="H33" s="31">
        <f t="shared" si="3"/>
        <v>5.666666666666667</v>
      </c>
      <c r="I33" s="1"/>
    </row>
    <row r="34" spans="1:9" x14ac:dyDescent="0.35">
      <c r="A34" s="1"/>
      <c r="B34" s="5">
        <v>45675</v>
      </c>
      <c r="C34" s="3">
        <v>0</v>
      </c>
      <c r="D34" s="3">
        <v>0</v>
      </c>
      <c r="E34" s="3">
        <v>0</v>
      </c>
      <c r="F34" s="10">
        <f t="shared" si="0"/>
        <v>0</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0</v>
      </c>
      <c r="D36" s="3">
        <v>0</v>
      </c>
      <c r="E36" s="3">
        <v>15</v>
      </c>
      <c r="F36" s="10">
        <f t="shared" si="0"/>
        <v>15</v>
      </c>
      <c r="G36" s="3">
        <v>3</v>
      </c>
      <c r="H36" s="31">
        <f>IFERROR(SUM(C36*1.75,D36*0.5381,E36)/G36,0)</f>
        <v>5</v>
      </c>
      <c r="I36" s="1"/>
    </row>
    <row r="37" spans="1:9" x14ac:dyDescent="0.35">
      <c r="A37" s="1"/>
      <c r="B37" s="5">
        <v>45678</v>
      </c>
      <c r="C37" s="3">
        <v>0</v>
      </c>
      <c r="D37" s="3">
        <v>0</v>
      </c>
      <c r="E37" s="3">
        <v>16</v>
      </c>
      <c r="F37" s="10">
        <f t="shared" si="0"/>
        <v>16</v>
      </c>
      <c r="G37" s="3">
        <v>3</v>
      </c>
      <c r="H37" s="31">
        <f t="shared" ref="H37:H42" si="4">IFERROR(SUM(C37*1.75,D37*0.5381,E37)/G37,0)</f>
        <v>5.333333333333333</v>
      </c>
      <c r="I37" s="1"/>
    </row>
    <row r="38" spans="1:9" x14ac:dyDescent="0.35">
      <c r="A38" s="1"/>
      <c r="B38" s="5">
        <v>45679</v>
      </c>
      <c r="C38" s="3">
        <v>0</v>
      </c>
      <c r="D38" s="3">
        <v>0</v>
      </c>
      <c r="E38" s="3">
        <v>17</v>
      </c>
      <c r="F38" s="10">
        <f t="shared" si="0"/>
        <v>17</v>
      </c>
      <c r="G38" s="3">
        <v>3</v>
      </c>
      <c r="H38" s="31">
        <f t="shared" si="4"/>
        <v>5.666666666666667</v>
      </c>
      <c r="I38" s="1"/>
    </row>
    <row r="39" spans="1:9" x14ac:dyDescent="0.35">
      <c r="A39" s="1"/>
      <c r="B39" s="5">
        <v>45680</v>
      </c>
      <c r="C39" s="3">
        <v>0</v>
      </c>
      <c r="D39" s="3">
        <v>0</v>
      </c>
      <c r="E39" s="3">
        <v>17</v>
      </c>
      <c r="F39" s="10">
        <f t="shared" si="0"/>
        <v>17</v>
      </c>
      <c r="G39" s="3">
        <v>3</v>
      </c>
      <c r="H39" s="31">
        <f t="shared" si="4"/>
        <v>5.666666666666667</v>
      </c>
      <c r="I39" s="1"/>
    </row>
    <row r="40" spans="1:9" x14ac:dyDescent="0.35">
      <c r="A40" s="1"/>
      <c r="B40" s="5">
        <v>45681</v>
      </c>
      <c r="C40" s="3">
        <v>0</v>
      </c>
      <c r="D40" s="3">
        <v>0</v>
      </c>
      <c r="E40" s="3">
        <v>18</v>
      </c>
      <c r="F40" s="10">
        <f t="shared" si="0"/>
        <v>18</v>
      </c>
      <c r="G40" s="3">
        <v>3</v>
      </c>
      <c r="H40" s="31">
        <f t="shared" si="4"/>
        <v>6</v>
      </c>
      <c r="I40" s="1"/>
    </row>
    <row r="41" spans="1:9" x14ac:dyDescent="0.35">
      <c r="A41" s="1"/>
      <c r="B41" s="5">
        <v>45682</v>
      </c>
      <c r="C41" s="3">
        <v>0</v>
      </c>
      <c r="D41" s="3">
        <v>0</v>
      </c>
      <c r="E41" s="3">
        <v>0</v>
      </c>
      <c r="F41" s="10">
        <f t="shared" si="0"/>
        <v>0</v>
      </c>
      <c r="G41" s="3">
        <v>0</v>
      </c>
      <c r="H41" s="31">
        <f t="shared" si="4"/>
        <v>0</v>
      </c>
      <c r="I41" s="1"/>
    </row>
    <row r="42" spans="1:9" x14ac:dyDescent="0.35">
      <c r="A42" s="1"/>
      <c r="B42" s="5">
        <v>45683</v>
      </c>
      <c r="C42" s="3">
        <v>0</v>
      </c>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t="s">
        <v>38</v>
      </c>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9" priority="1" operator="greaterThan">
      <formula>21</formula>
    </cfRule>
  </conditionalFormatting>
  <conditionalFormatting sqref="H15:H42">
    <cfRule type="cellIs" dxfId="8" priority="2" operator="greaterThan">
      <formula>7</formula>
    </cfRule>
    <cfRule type="cellIs" dxfId="7" priority="3" operator="greaterThan">
      <formula>8</formula>
    </cfRule>
  </conditionalFormatting>
  <conditionalFormatting sqref="H44">
    <cfRule type="cellIs" dxfId="6" priority="4" operator="greaterThan">
      <formula>7</formula>
    </cfRule>
    <cfRule type="cellIs" dxfId="5" priority="5" operator="greaterThan">
      <formula>8</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740D-A15C-4DA2-A837-94157D3CB609}">
  <dimension ref="A1:J61"/>
  <sheetViews>
    <sheetView topLeftCell="A19" zoomScaleNormal="100" workbookViewId="0">
      <selection activeCell="B46" sqref="B46:H59"/>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37</v>
      </c>
      <c r="F5" s="40"/>
      <c r="G5" s="41"/>
      <c r="H5" s="1"/>
      <c r="I5" s="1"/>
    </row>
    <row r="6" spans="1:9" x14ac:dyDescent="0.35">
      <c r="A6" s="1"/>
      <c r="B6" s="1" t="s">
        <v>16</v>
      </c>
      <c r="C6" s="1"/>
      <c r="D6" s="26"/>
      <c r="E6" s="1"/>
      <c r="F6" s="1"/>
      <c r="G6" s="22">
        <v>0</v>
      </c>
      <c r="H6" s="1"/>
      <c r="I6" s="1"/>
    </row>
    <row r="7" spans="1:9" x14ac:dyDescent="0.35">
      <c r="A7" s="1"/>
      <c r="B7" s="1" t="s">
        <v>17</v>
      </c>
      <c r="C7" s="1"/>
      <c r="D7" s="26"/>
      <c r="E7" s="1"/>
      <c r="F7" s="1"/>
      <c r="G7" s="22">
        <v>17</v>
      </c>
      <c r="H7" s="1"/>
      <c r="I7" s="1"/>
    </row>
    <row r="8" spans="1:9" x14ac:dyDescent="0.35">
      <c r="A8" s="1"/>
      <c r="B8" s="1" t="s">
        <v>18</v>
      </c>
      <c r="C8" s="1"/>
      <c r="D8" s="26"/>
      <c r="E8" s="1"/>
      <c r="F8" s="1"/>
      <c r="G8" s="27">
        <f>SUM(G6:G7)</f>
        <v>17</v>
      </c>
      <c r="H8" s="1"/>
      <c r="I8" s="1"/>
    </row>
    <row r="9" spans="1:9" x14ac:dyDescent="0.35">
      <c r="A9" s="1"/>
      <c r="B9" s="1" t="s">
        <v>6</v>
      </c>
      <c r="C9" s="1"/>
      <c r="D9" s="26"/>
      <c r="E9" s="1"/>
      <c r="F9" s="1"/>
      <c r="G9" s="22">
        <v>3</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0</v>
      </c>
      <c r="D15" s="3">
        <v>0</v>
      </c>
      <c r="E15" s="3">
        <v>15</v>
      </c>
      <c r="F15" s="10">
        <f t="shared" ref="F15:F42" si="0">(C15*1.75)+(D15*0.5381)+E15</f>
        <v>15</v>
      </c>
      <c r="G15" s="3">
        <v>2</v>
      </c>
      <c r="H15" s="31">
        <f>IFERROR(SUM(C15*1.75,D15*0.5381,E15)/G15,0)</f>
        <v>7.5</v>
      </c>
      <c r="I15" s="1"/>
    </row>
    <row r="16" spans="1:9" x14ac:dyDescent="0.35">
      <c r="A16" s="1"/>
      <c r="B16" s="5">
        <v>45608</v>
      </c>
      <c r="C16" s="3">
        <v>0</v>
      </c>
      <c r="D16" s="3">
        <v>0</v>
      </c>
      <c r="E16" s="3">
        <v>15</v>
      </c>
      <c r="F16" s="10">
        <f t="shared" si="0"/>
        <v>15</v>
      </c>
      <c r="G16" s="3">
        <v>3</v>
      </c>
      <c r="H16" s="31">
        <f t="shared" ref="H16:H21" si="1">IFERROR(SUM(C16*1.75,D16*0.5381,E16)/G16,0)</f>
        <v>5</v>
      </c>
      <c r="I16" s="1"/>
    </row>
    <row r="17" spans="1:10" x14ac:dyDescent="0.35">
      <c r="A17" s="1"/>
      <c r="B17" s="5">
        <v>45609</v>
      </c>
      <c r="C17" s="3">
        <v>0</v>
      </c>
      <c r="D17" s="3">
        <v>0</v>
      </c>
      <c r="E17" s="3">
        <v>15</v>
      </c>
      <c r="F17" s="10">
        <f t="shared" si="0"/>
        <v>15</v>
      </c>
      <c r="G17" s="3">
        <v>3</v>
      </c>
      <c r="H17" s="31">
        <f t="shared" si="1"/>
        <v>5</v>
      </c>
      <c r="I17" s="1"/>
    </row>
    <row r="18" spans="1:10" x14ac:dyDescent="0.35">
      <c r="A18" s="1"/>
      <c r="B18" s="5">
        <v>45610</v>
      </c>
      <c r="C18" s="3">
        <v>0</v>
      </c>
      <c r="D18" s="3">
        <v>0</v>
      </c>
      <c r="E18" s="3">
        <v>14</v>
      </c>
      <c r="F18" s="10">
        <f t="shared" si="0"/>
        <v>14</v>
      </c>
      <c r="G18" s="3">
        <v>3</v>
      </c>
      <c r="H18" s="31">
        <f t="shared" si="1"/>
        <v>4.666666666666667</v>
      </c>
      <c r="I18" s="32"/>
    </row>
    <row r="19" spans="1:10" x14ac:dyDescent="0.35">
      <c r="A19" s="1"/>
      <c r="B19" s="5">
        <v>45611</v>
      </c>
      <c r="C19" s="3">
        <v>0</v>
      </c>
      <c r="D19" s="3">
        <v>0</v>
      </c>
      <c r="E19" s="3">
        <v>14</v>
      </c>
      <c r="F19" s="10">
        <f t="shared" si="0"/>
        <v>14</v>
      </c>
      <c r="G19" s="3">
        <v>3</v>
      </c>
      <c r="H19" s="31">
        <f t="shared" si="1"/>
        <v>4.666666666666667</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0</v>
      </c>
      <c r="D22" s="3">
        <v>0</v>
      </c>
      <c r="E22" s="3">
        <v>16</v>
      </c>
      <c r="F22" s="10">
        <f t="shared" si="0"/>
        <v>16</v>
      </c>
      <c r="G22" s="3">
        <v>3</v>
      </c>
      <c r="H22" s="31">
        <f>IFERROR(SUM(C22*1.75,D22*0.5381,E22)/G22,0)</f>
        <v>5.333333333333333</v>
      </c>
      <c r="I22" s="1"/>
    </row>
    <row r="23" spans="1:10" x14ac:dyDescent="0.35">
      <c r="A23" s="1"/>
      <c r="B23" s="5">
        <v>45615</v>
      </c>
      <c r="C23" s="3">
        <v>0</v>
      </c>
      <c r="D23" s="3">
        <v>0</v>
      </c>
      <c r="E23" s="3">
        <v>16</v>
      </c>
      <c r="F23" s="10">
        <f t="shared" si="0"/>
        <v>16</v>
      </c>
      <c r="G23" s="3">
        <v>3</v>
      </c>
      <c r="H23" s="31">
        <f t="shared" ref="H23:H28" si="2">IFERROR(SUM(C23*1.75,D23*0.5381,E23)/G23,0)</f>
        <v>5.333333333333333</v>
      </c>
      <c r="I23" s="1"/>
    </row>
    <row r="24" spans="1:10" x14ac:dyDescent="0.35">
      <c r="A24" s="1"/>
      <c r="B24" s="5">
        <v>45616</v>
      </c>
      <c r="C24" s="3">
        <v>0</v>
      </c>
      <c r="D24" s="3">
        <v>0</v>
      </c>
      <c r="E24" s="3">
        <v>16</v>
      </c>
      <c r="F24" s="10">
        <f t="shared" si="0"/>
        <v>16</v>
      </c>
      <c r="G24" s="3">
        <v>3</v>
      </c>
      <c r="H24" s="31">
        <f t="shared" si="2"/>
        <v>5.333333333333333</v>
      </c>
      <c r="I24" s="1"/>
    </row>
    <row r="25" spans="1:10" x14ac:dyDescent="0.35">
      <c r="A25" s="1"/>
      <c r="B25" s="5">
        <v>45617</v>
      </c>
      <c r="C25" s="3">
        <v>0</v>
      </c>
      <c r="D25" s="3">
        <v>0</v>
      </c>
      <c r="E25" s="3">
        <v>16</v>
      </c>
      <c r="F25" s="10">
        <f t="shared" si="0"/>
        <v>16</v>
      </c>
      <c r="G25" s="3">
        <v>3</v>
      </c>
      <c r="H25" s="31">
        <f t="shared" si="2"/>
        <v>5.333333333333333</v>
      </c>
      <c r="I25" s="1"/>
      <c r="J25" t="s">
        <v>24</v>
      </c>
    </row>
    <row r="26" spans="1:10" x14ac:dyDescent="0.35">
      <c r="A26" s="1"/>
      <c r="B26" s="5">
        <v>45618</v>
      </c>
      <c r="C26" s="3">
        <v>0</v>
      </c>
      <c r="D26" s="3">
        <v>0</v>
      </c>
      <c r="E26" s="3">
        <v>14</v>
      </c>
      <c r="F26" s="10">
        <f t="shared" si="0"/>
        <v>14</v>
      </c>
      <c r="G26" s="3">
        <v>3</v>
      </c>
      <c r="H26" s="31">
        <f t="shared" si="2"/>
        <v>4.666666666666667</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0</v>
      </c>
      <c r="D29" s="3">
        <v>0</v>
      </c>
      <c r="E29" s="3">
        <v>17</v>
      </c>
      <c r="F29" s="10">
        <f t="shared" si="0"/>
        <v>17</v>
      </c>
      <c r="G29" s="3">
        <v>3</v>
      </c>
      <c r="H29" s="31">
        <f>IFERROR(SUM(C29*1.75,D29*0.5381,E29)/G29,0)</f>
        <v>5.666666666666667</v>
      </c>
      <c r="I29" s="1"/>
    </row>
    <row r="30" spans="1:10" x14ac:dyDescent="0.35">
      <c r="A30" s="1"/>
      <c r="B30" s="5">
        <v>45671</v>
      </c>
      <c r="C30" s="3">
        <v>0</v>
      </c>
      <c r="D30" s="3">
        <v>0</v>
      </c>
      <c r="E30" s="3">
        <v>17</v>
      </c>
      <c r="F30" s="10">
        <f t="shared" si="0"/>
        <v>17</v>
      </c>
      <c r="G30" s="3">
        <v>3</v>
      </c>
      <c r="H30" s="31">
        <f t="shared" ref="H30:H35" si="3">IFERROR(SUM(C30*1.75,D30*0.5381,E30)/G30,0)</f>
        <v>5.666666666666667</v>
      </c>
      <c r="I30" s="1"/>
    </row>
    <row r="31" spans="1:10" x14ac:dyDescent="0.35">
      <c r="A31" s="1"/>
      <c r="B31" s="5">
        <v>45672</v>
      </c>
      <c r="C31" s="3">
        <v>0</v>
      </c>
      <c r="D31" s="3">
        <v>0</v>
      </c>
      <c r="E31" s="3">
        <v>17</v>
      </c>
      <c r="F31" s="10">
        <f t="shared" si="0"/>
        <v>17</v>
      </c>
      <c r="G31" s="3">
        <v>3</v>
      </c>
      <c r="H31" s="31">
        <f t="shared" si="3"/>
        <v>5.666666666666667</v>
      </c>
      <c r="I31" s="1"/>
    </row>
    <row r="32" spans="1:10" x14ac:dyDescent="0.35">
      <c r="A32" s="1"/>
      <c r="B32" s="5">
        <v>45673</v>
      </c>
      <c r="C32" s="3">
        <v>0</v>
      </c>
      <c r="D32" s="3">
        <v>0</v>
      </c>
      <c r="E32" s="3">
        <v>14</v>
      </c>
      <c r="F32" s="10">
        <f t="shared" si="0"/>
        <v>14</v>
      </c>
      <c r="G32" s="3">
        <v>2</v>
      </c>
      <c r="H32" s="31">
        <f t="shared" si="3"/>
        <v>7</v>
      </c>
      <c r="I32" s="1"/>
    </row>
    <row r="33" spans="1:9" x14ac:dyDescent="0.35">
      <c r="A33" s="1"/>
      <c r="B33" s="5">
        <v>45674</v>
      </c>
      <c r="C33" s="3">
        <v>0</v>
      </c>
      <c r="D33" s="3">
        <v>0</v>
      </c>
      <c r="E33" s="3">
        <v>14</v>
      </c>
      <c r="F33" s="10">
        <f t="shared" si="0"/>
        <v>14</v>
      </c>
      <c r="G33" s="3">
        <v>3</v>
      </c>
      <c r="H33" s="31">
        <f t="shared" si="3"/>
        <v>4.666666666666667</v>
      </c>
      <c r="I33" s="1"/>
    </row>
    <row r="34" spans="1:9" x14ac:dyDescent="0.35">
      <c r="A34" s="1"/>
      <c r="B34" s="5">
        <v>45675</v>
      </c>
      <c r="C34" s="3">
        <v>0</v>
      </c>
      <c r="D34" s="3">
        <v>0</v>
      </c>
      <c r="E34" s="3">
        <v>0</v>
      </c>
      <c r="F34" s="10">
        <f t="shared" si="0"/>
        <v>0</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0</v>
      </c>
      <c r="D36" s="3">
        <v>0</v>
      </c>
      <c r="E36" s="3">
        <v>16</v>
      </c>
      <c r="F36" s="10">
        <f t="shared" si="0"/>
        <v>16</v>
      </c>
      <c r="G36" s="3">
        <v>3</v>
      </c>
      <c r="H36" s="31">
        <f>IFERROR(SUM(C36*1.75,D36*0.5381,E36)/G36,0)</f>
        <v>5.333333333333333</v>
      </c>
      <c r="I36" s="1"/>
    </row>
    <row r="37" spans="1:9" x14ac:dyDescent="0.35">
      <c r="A37" s="1"/>
      <c r="B37" s="5">
        <v>45678</v>
      </c>
      <c r="C37" s="3">
        <v>0</v>
      </c>
      <c r="D37" s="3">
        <v>0</v>
      </c>
      <c r="E37" s="3">
        <v>16</v>
      </c>
      <c r="F37" s="10">
        <f t="shared" si="0"/>
        <v>16</v>
      </c>
      <c r="G37" s="3">
        <v>3</v>
      </c>
      <c r="H37" s="31">
        <f t="shared" ref="H37:H42" si="4">IFERROR(SUM(C37*1.75,D37*0.5381,E37)/G37,0)</f>
        <v>5.333333333333333</v>
      </c>
      <c r="I37" s="1"/>
    </row>
    <row r="38" spans="1:9" x14ac:dyDescent="0.35">
      <c r="A38" s="1"/>
      <c r="B38" s="5">
        <v>45679</v>
      </c>
      <c r="C38" s="3">
        <v>0</v>
      </c>
      <c r="D38" s="3">
        <v>0</v>
      </c>
      <c r="E38" s="3">
        <v>16</v>
      </c>
      <c r="F38" s="10">
        <f t="shared" si="0"/>
        <v>16</v>
      </c>
      <c r="G38" s="3">
        <v>3</v>
      </c>
      <c r="H38" s="31">
        <f t="shared" si="4"/>
        <v>5.333333333333333</v>
      </c>
      <c r="I38" s="1"/>
    </row>
    <row r="39" spans="1:9" x14ac:dyDescent="0.35">
      <c r="A39" s="1"/>
      <c r="B39" s="5">
        <v>45680</v>
      </c>
      <c r="C39" s="3">
        <v>0</v>
      </c>
      <c r="D39" s="3">
        <v>0</v>
      </c>
      <c r="E39" s="3">
        <v>15</v>
      </c>
      <c r="F39" s="10">
        <f t="shared" si="0"/>
        <v>15</v>
      </c>
      <c r="G39" s="3">
        <v>3</v>
      </c>
      <c r="H39" s="31">
        <f t="shared" si="4"/>
        <v>5</v>
      </c>
      <c r="I39" s="1"/>
    </row>
    <row r="40" spans="1:9" x14ac:dyDescent="0.35">
      <c r="A40" s="1"/>
      <c r="B40" s="5">
        <v>45681</v>
      </c>
      <c r="C40" s="3">
        <v>0</v>
      </c>
      <c r="D40" s="3">
        <v>0</v>
      </c>
      <c r="E40" s="3">
        <v>14</v>
      </c>
      <c r="F40" s="10">
        <f t="shared" si="0"/>
        <v>14</v>
      </c>
      <c r="G40" s="3">
        <v>3</v>
      </c>
      <c r="H40" s="31">
        <f t="shared" si="4"/>
        <v>4.666666666666667</v>
      </c>
      <c r="I40" s="1"/>
    </row>
    <row r="41" spans="1:9" x14ac:dyDescent="0.35">
      <c r="A41" s="1"/>
      <c r="B41" s="5">
        <v>45682</v>
      </c>
      <c r="C41" s="3">
        <v>0</v>
      </c>
      <c r="D41" s="3">
        <v>0</v>
      </c>
      <c r="E41" s="3">
        <v>0</v>
      </c>
      <c r="F41" s="10">
        <f t="shared" si="0"/>
        <v>0</v>
      </c>
      <c r="G41" s="3">
        <v>0</v>
      </c>
      <c r="H41" s="31">
        <f t="shared" si="4"/>
        <v>0</v>
      </c>
      <c r="I41" s="1"/>
    </row>
    <row r="42" spans="1:9" x14ac:dyDescent="0.35">
      <c r="A42" s="1"/>
      <c r="B42" s="5">
        <v>45683</v>
      </c>
      <c r="C42" s="3">
        <v>0</v>
      </c>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t="s">
        <v>38</v>
      </c>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4" priority="1" operator="greaterThan">
      <formula>21</formula>
    </cfRule>
  </conditionalFormatting>
  <conditionalFormatting sqref="H15:H42">
    <cfRule type="cellIs" dxfId="3" priority="2" operator="greaterThan">
      <formula>7</formula>
    </cfRule>
    <cfRule type="cellIs" dxfId="2" priority="3" operator="greaterThan">
      <formula>8</formula>
    </cfRule>
  </conditionalFormatting>
  <conditionalFormatting sqref="H44">
    <cfRule type="cellIs" dxfId="1" priority="4" operator="greaterThan">
      <formula>7</formula>
    </cfRule>
    <cfRule type="cellIs" dxfId="0" priority="5" operator="greaterThan">
      <formula>8</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B7870-1B52-4C3A-A0C4-AB3632D48B07}">
  <dimension ref="A1:J61"/>
  <sheetViews>
    <sheetView topLeftCell="A12" zoomScaleNormal="100" workbookViewId="0">
      <selection activeCell="B46" sqref="B46:H59"/>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28</v>
      </c>
      <c r="F5" s="40"/>
      <c r="G5" s="41"/>
      <c r="H5" s="1"/>
      <c r="I5" s="1"/>
    </row>
    <row r="6" spans="1:9" x14ac:dyDescent="0.35">
      <c r="A6" s="1"/>
      <c r="B6" s="1" t="s">
        <v>16</v>
      </c>
      <c r="C6" s="1"/>
      <c r="D6" s="26"/>
      <c r="E6" s="1"/>
      <c r="F6" s="1"/>
      <c r="G6" s="22">
        <v>12</v>
      </c>
      <c r="H6" s="1"/>
      <c r="I6" s="1"/>
    </row>
    <row r="7" spans="1:9" x14ac:dyDescent="0.35">
      <c r="A7" s="1"/>
      <c r="B7" s="1" t="s">
        <v>17</v>
      </c>
      <c r="C7" s="1"/>
      <c r="D7" s="26"/>
      <c r="E7" s="1"/>
      <c r="F7" s="1"/>
      <c r="G7" s="22">
        <v>0</v>
      </c>
      <c r="H7" s="1"/>
      <c r="I7" s="1"/>
    </row>
    <row r="8" spans="1:9" x14ac:dyDescent="0.35">
      <c r="A8" s="1"/>
      <c r="B8" s="1" t="s">
        <v>18</v>
      </c>
      <c r="C8" s="1"/>
      <c r="D8" s="26"/>
      <c r="E8" s="1"/>
      <c r="F8" s="1"/>
      <c r="G8" s="27">
        <f>SUM(G6:G7)</f>
        <v>12</v>
      </c>
      <c r="H8" s="1"/>
      <c r="I8" s="1"/>
    </row>
    <row r="9" spans="1:9" x14ac:dyDescent="0.35">
      <c r="A9" s="1"/>
      <c r="B9" s="1" t="s">
        <v>6</v>
      </c>
      <c r="C9" s="1"/>
      <c r="D9" s="26"/>
      <c r="E9" s="1"/>
      <c r="F9" s="1"/>
      <c r="G9" s="22">
        <v>3</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10</v>
      </c>
      <c r="D15" s="3">
        <v>0</v>
      </c>
      <c r="E15" s="3">
        <v>0</v>
      </c>
      <c r="F15" s="10">
        <f t="shared" ref="F15:F42" si="0">(C15*1.75)+(D15*0.5381)+E15</f>
        <v>17.5</v>
      </c>
      <c r="G15" s="3">
        <v>3</v>
      </c>
      <c r="H15" s="31">
        <f>IFERROR(SUM(C15*1.75,D15*0.5381,E15)/G15,0)</f>
        <v>5.833333333333333</v>
      </c>
      <c r="I15" s="1"/>
    </row>
    <row r="16" spans="1:9" x14ac:dyDescent="0.35">
      <c r="A16" s="1"/>
      <c r="B16" s="5">
        <v>45608</v>
      </c>
      <c r="C16" s="3">
        <v>10</v>
      </c>
      <c r="D16" s="3">
        <v>0</v>
      </c>
      <c r="E16" s="3">
        <v>0</v>
      </c>
      <c r="F16" s="10">
        <f t="shared" si="0"/>
        <v>17.5</v>
      </c>
      <c r="G16" s="3">
        <v>3</v>
      </c>
      <c r="H16" s="31">
        <f t="shared" ref="H16:H21" si="1">IFERROR(SUM(C16*1.75,D16*0.5381,E16)/G16,0)</f>
        <v>5.833333333333333</v>
      </c>
      <c r="I16" s="1"/>
    </row>
    <row r="17" spans="1:10" x14ac:dyDescent="0.35">
      <c r="A17" s="1"/>
      <c r="B17" s="5">
        <v>45609</v>
      </c>
      <c r="C17" s="3">
        <v>10</v>
      </c>
      <c r="D17" s="3">
        <v>0</v>
      </c>
      <c r="E17" s="3">
        <v>0</v>
      </c>
      <c r="F17" s="10">
        <f t="shared" si="0"/>
        <v>17.5</v>
      </c>
      <c r="G17" s="3">
        <v>3</v>
      </c>
      <c r="H17" s="31">
        <f t="shared" si="1"/>
        <v>5.833333333333333</v>
      </c>
      <c r="I17" s="1"/>
    </row>
    <row r="18" spans="1:10" x14ac:dyDescent="0.35">
      <c r="A18" s="1"/>
      <c r="B18" s="5">
        <v>45610</v>
      </c>
      <c r="C18" s="3">
        <v>10</v>
      </c>
      <c r="D18" s="3">
        <v>0</v>
      </c>
      <c r="E18" s="3">
        <v>0</v>
      </c>
      <c r="F18" s="10">
        <f t="shared" si="0"/>
        <v>17.5</v>
      </c>
      <c r="G18" s="3">
        <v>3</v>
      </c>
      <c r="H18" s="31">
        <f t="shared" si="1"/>
        <v>5.833333333333333</v>
      </c>
      <c r="I18" s="32"/>
    </row>
    <row r="19" spans="1:10" x14ac:dyDescent="0.35">
      <c r="A19" s="1"/>
      <c r="B19" s="5">
        <v>45611</v>
      </c>
      <c r="C19" s="3">
        <v>9</v>
      </c>
      <c r="D19" s="3">
        <v>0</v>
      </c>
      <c r="E19" s="3">
        <v>0</v>
      </c>
      <c r="F19" s="10">
        <f t="shared" si="0"/>
        <v>15.75</v>
      </c>
      <c r="G19" s="3">
        <v>3</v>
      </c>
      <c r="H19" s="31">
        <f t="shared" si="1"/>
        <v>5.25</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10</v>
      </c>
      <c r="D22" s="3">
        <v>0</v>
      </c>
      <c r="E22" s="3">
        <v>0</v>
      </c>
      <c r="F22" s="10">
        <f t="shared" si="0"/>
        <v>17.5</v>
      </c>
      <c r="G22" s="3">
        <v>3</v>
      </c>
      <c r="H22" s="31">
        <f>IFERROR(SUM(C22*1.75,D22*0.5381,E22)/G22,0)</f>
        <v>5.833333333333333</v>
      </c>
      <c r="I22" s="1"/>
    </row>
    <row r="23" spans="1:10" x14ac:dyDescent="0.35">
      <c r="A23" s="1"/>
      <c r="B23" s="5">
        <v>45615</v>
      </c>
      <c r="C23" s="3">
        <v>10</v>
      </c>
      <c r="D23" s="3">
        <v>0</v>
      </c>
      <c r="E23" s="3">
        <v>0</v>
      </c>
      <c r="F23" s="10">
        <f t="shared" si="0"/>
        <v>17.5</v>
      </c>
      <c r="G23" s="3">
        <v>3</v>
      </c>
      <c r="H23" s="31">
        <f t="shared" ref="H23:H28" si="2">IFERROR(SUM(C23*1.75,D23*0.5381,E23)/G23,0)</f>
        <v>5.833333333333333</v>
      </c>
      <c r="I23" s="1"/>
    </row>
    <row r="24" spans="1:10" x14ac:dyDescent="0.35">
      <c r="A24" s="1"/>
      <c r="B24" s="5">
        <v>45616</v>
      </c>
      <c r="C24" s="3">
        <v>10</v>
      </c>
      <c r="D24" s="3">
        <v>0</v>
      </c>
      <c r="E24" s="3">
        <v>0</v>
      </c>
      <c r="F24" s="10">
        <f t="shared" si="0"/>
        <v>17.5</v>
      </c>
      <c r="G24" s="3">
        <v>3</v>
      </c>
      <c r="H24" s="31">
        <f t="shared" si="2"/>
        <v>5.833333333333333</v>
      </c>
      <c r="I24" s="1"/>
    </row>
    <row r="25" spans="1:10" x14ac:dyDescent="0.35">
      <c r="A25" s="1"/>
      <c r="B25" s="5">
        <v>45617</v>
      </c>
      <c r="C25" s="3">
        <v>9</v>
      </c>
      <c r="D25" s="3">
        <v>0</v>
      </c>
      <c r="E25" s="3">
        <v>0</v>
      </c>
      <c r="F25" s="10">
        <f t="shared" si="0"/>
        <v>15.75</v>
      </c>
      <c r="G25" s="3">
        <v>4</v>
      </c>
      <c r="H25" s="31">
        <f t="shared" si="2"/>
        <v>3.9375</v>
      </c>
      <c r="I25" s="1"/>
      <c r="J25" t="s">
        <v>24</v>
      </c>
    </row>
    <row r="26" spans="1:10" x14ac:dyDescent="0.35">
      <c r="A26" s="1"/>
      <c r="B26" s="5">
        <v>45618</v>
      </c>
      <c r="C26" s="3">
        <v>8</v>
      </c>
      <c r="D26" s="3">
        <v>0</v>
      </c>
      <c r="E26" s="3">
        <v>0</v>
      </c>
      <c r="F26" s="10">
        <f t="shared" si="0"/>
        <v>14</v>
      </c>
      <c r="G26" s="3">
        <v>3</v>
      </c>
      <c r="H26" s="31">
        <f t="shared" si="2"/>
        <v>4.666666666666667</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10</v>
      </c>
      <c r="D29" s="3">
        <v>0</v>
      </c>
      <c r="E29" s="3">
        <v>0</v>
      </c>
      <c r="F29" s="10">
        <f t="shared" si="0"/>
        <v>17.5</v>
      </c>
      <c r="G29" s="3">
        <v>3</v>
      </c>
      <c r="H29" s="31">
        <f>IFERROR(SUM(C29*1.75,D29*0.5381,E29)/G29,0)</f>
        <v>5.833333333333333</v>
      </c>
      <c r="I29" s="1"/>
    </row>
    <row r="30" spans="1:10" x14ac:dyDescent="0.35">
      <c r="A30" s="1"/>
      <c r="B30" s="5">
        <v>45671</v>
      </c>
      <c r="C30" s="3">
        <v>11</v>
      </c>
      <c r="D30" s="3">
        <v>0</v>
      </c>
      <c r="E30" s="3">
        <v>0</v>
      </c>
      <c r="F30" s="10">
        <f t="shared" si="0"/>
        <v>19.25</v>
      </c>
      <c r="G30" s="3">
        <v>3</v>
      </c>
      <c r="H30" s="31">
        <f t="shared" ref="H30:H35" si="3">IFERROR(SUM(C30*1.75,D30*0.5381,E30)/G30,0)</f>
        <v>6.416666666666667</v>
      </c>
      <c r="I30" s="1"/>
    </row>
    <row r="31" spans="1:10" x14ac:dyDescent="0.35">
      <c r="A31" s="1"/>
      <c r="B31" s="5">
        <v>45672</v>
      </c>
      <c r="C31" s="3">
        <v>12</v>
      </c>
      <c r="D31" s="3">
        <v>0</v>
      </c>
      <c r="E31" s="3">
        <v>0</v>
      </c>
      <c r="F31" s="10">
        <f t="shared" si="0"/>
        <v>21</v>
      </c>
      <c r="G31" s="3">
        <v>3</v>
      </c>
      <c r="H31" s="31">
        <f t="shared" si="3"/>
        <v>7</v>
      </c>
      <c r="I31" s="1"/>
    </row>
    <row r="32" spans="1:10" x14ac:dyDescent="0.35">
      <c r="A32" s="1"/>
      <c r="B32" s="5">
        <v>45673</v>
      </c>
      <c r="C32" s="3">
        <v>12</v>
      </c>
      <c r="D32" s="3">
        <v>0</v>
      </c>
      <c r="E32" s="3">
        <v>0</v>
      </c>
      <c r="F32" s="10">
        <f t="shared" si="0"/>
        <v>21</v>
      </c>
      <c r="G32" s="3">
        <v>3</v>
      </c>
      <c r="H32" s="31">
        <f t="shared" si="3"/>
        <v>7</v>
      </c>
      <c r="I32" s="1"/>
    </row>
    <row r="33" spans="1:9" x14ac:dyDescent="0.35">
      <c r="A33" s="1"/>
      <c r="B33" s="5">
        <v>45674</v>
      </c>
      <c r="C33" s="3">
        <v>8</v>
      </c>
      <c r="D33" s="3">
        <v>0</v>
      </c>
      <c r="E33" s="3">
        <v>0</v>
      </c>
      <c r="F33" s="10">
        <f t="shared" si="0"/>
        <v>14</v>
      </c>
      <c r="G33" s="3">
        <v>3</v>
      </c>
      <c r="H33" s="31">
        <f t="shared" si="3"/>
        <v>4.666666666666667</v>
      </c>
      <c r="I33" s="1"/>
    </row>
    <row r="34" spans="1:9" x14ac:dyDescent="0.35">
      <c r="A34" s="1"/>
      <c r="B34" s="5">
        <v>45675</v>
      </c>
      <c r="C34" s="3">
        <v>0</v>
      </c>
      <c r="D34" s="3">
        <v>0</v>
      </c>
      <c r="E34" s="3">
        <v>0</v>
      </c>
      <c r="F34" s="10">
        <f t="shared" si="0"/>
        <v>0</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11</v>
      </c>
      <c r="D36" s="3">
        <v>0</v>
      </c>
      <c r="E36" s="3">
        <v>0</v>
      </c>
      <c r="F36" s="10">
        <f t="shared" si="0"/>
        <v>19.25</v>
      </c>
      <c r="G36" s="3">
        <v>2</v>
      </c>
      <c r="H36" s="31">
        <f>IFERROR(SUM(C36*1.75,D36*0.5381,E36)/G36,0)</f>
        <v>9.625</v>
      </c>
      <c r="I36" s="1"/>
    </row>
    <row r="37" spans="1:9" x14ac:dyDescent="0.35">
      <c r="A37" s="1"/>
      <c r="B37" s="5">
        <v>45678</v>
      </c>
      <c r="C37" s="3">
        <v>10</v>
      </c>
      <c r="D37" s="3">
        <v>0</v>
      </c>
      <c r="E37" s="3">
        <v>0</v>
      </c>
      <c r="F37" s="10">
        <f t="shared" si="0"/>
        <v>17.5</v>
      </c>
      <c r="G37" s="3">
        <v>3</v>
      </c>
      <c r="H37" s="31">
        <f t="shared" ref="H37:H42" si="4">IFERROR(SUM(C37*1.75,D37*0.5381,E37)/G37,0)</f>
        <v>5.833333333333333</v>
      </c>
      <c r="I37" s="1"/>
    </row>
    <row r="38" spans="1:9" x14ac:dyDescent="0.35">
      <c r="A38" s="1"/>
      <c r="B38" s="5">
        <v>45679</v>
      </c>
      <c r="C38" s="3">
        <v>10</v>
      </c>
      <c r="D38" s="3">
        <v>0</v>
      </c>
      <c r="E38" s="3">
        <v>0</v>
      </c>
      <c r="F38" s="10">
        <f t="shared" si="0"/>
        <v>17.5</v>
      </c>
      <c r="G38" s="3">
        <v>3</v>
      </c>
      <c r="H38" s="31">
        <f t="shared" si="4"/>
        <v>5.833333333333333</v>
      </c>
      <c r="I38" s="1"/>
    </row>
    <row r="39" spans="1:9" x14ac:dyDescent="0.35">
      <c r="A39" s="1"/>
      <c r="B39" s="5">
        <v>45680</v>
      </c>
      <c r="C39" s="3">
        <v>10</v>
      </c>
      <c r="D39" s="3">
        <v>0</v>
      </c>
      <c r="E39" s="3">
        <v>0</v>
      </c>
      <c r="F39" s="10">
        <f t="shared" si="0"/>
        <v>17.5</v>
      </c>
      <c r="G39" s="3">
        <v>3</v>
      </c>
      <c r="H39" s="31">
        <f t="shared" si="4"/>
        <v>5.833333333333333</v>
      </c>
      <c r="I39" s="1"/>
    </row>
    <row r="40" spans="1:9" x14ac:dyDescent="0.35">
      <c r="A40" s="1"/>
      <c r="B40" s="5">
        <v>45681</v>
      </c>
      <c r="C40" s="3">
        <v>10</v>
      </c>
      <c r="D40" s="3">
        <v>0</v>
      </c>
      <c r="E40" s="3">
        <v>0</v>
      </c>
      <c r="F40" s="10">
        <f t="shared" si="0"/>
        <v>17.5</v>
      </c>
      <c r="G40" s="3">
        <v>2</v>
      </c>
      <c r="H40" s="31">
        <f t="shared" si="4"/>
        <v>8.75</v>
      </c>
      <c r="I40" s="1"/>
    </row>
    <row r="41" spans="1:9" x14ac:dyDescent="0.35">
      <c r="A41" s="1"/>
      <c r="B41" s="5">
        <v>45682</v>
      </c>
      <c r="C41" s="3">
        <v>0</v>
      </c>
      <c r="D41" s="3">
        <v>0</v>
      </c>
      <c r="E41" s="3">
        <v>0</v>
      </c>
      <c r="F41" s="10">
        <f t="shared" si="0"/>
        <v>0</v>
      </c>
      <c r="G41" s="3">
        <v>0</v>
      </c>
      <c r="H41" s="31">
        <f t="shared" si="4"/>
        <v>0</v>
      </c>
      <c r="I41" s="1"/>
    </row>
    <row r="42" spans="1:9" x14ac:dyDescent="0.35">
      <c r="A42" s="1"/>
      <c r="B42" s="5">
        <v>45683</v>
      </c>
      <c r="C42" s="3">
        <v>0</v>
      </c>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49" priority="1" operator="greaterThan">
      <formula>21</formula>
    </cfRule>
  </conditionalFormatting>
  <conditionalFormatting sqref="H15:H42">
    <cfRule type="cellIs" dxfId="48" priority="2" operator="greaterThan">
      <formula>7</formula>
    </cfRule>
    <cfRule type="cellIs" dxfId="47" priority="3" operator="greaterThan">
      <formula>8</formula>
    </cfRule>
  </conditionalFormatting>
  <conditionalFormatting sqref="H44">
    <cfRule type="cellIs" dxfId="46" priority="4" operator="greaterThan">
      <formula>7</formula>
    </cfRule>
    <cfRule type="cellIs" dxfId="45" priority="5" operator="greaterThan">
      <formula>8</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EFCF-BCFA-44CE-AB44-22DA6928E324}">
  <dimension ref="A1:J61"/>
  <sheetViews>
    <sheetView topLeftCell="A15" zoomScaleNormal="100" workbookViewId="0">
      <selection activeCell="D42" sqref="D42"/>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29</v>
      </c>
      <c r="F5" s="40"/>
      <c r="G5" s="41"/>
      <c r="H5" s="1"/>
      <c r="I5" s="1"/>
    </row>
    <row r="6" spans="1:9" x14ac:dyDescent="0.35">
      <c r="A6" s="1"/>
      <c r="B6" s="1" t="s">
        <v>16</v>
      </c>
      <c r="C6" s="1"/>
      <c r="D6" s="26"/>
      <c r="E6" s="1"/>
      <c r="F6" s="1"/>
      <c r="G6" s="22">
        <v>0</v>
      </c>
      <c r="H6" s="1"/>
      <c r="I6" s="1"/>
    </row>
    <row r="7" spans="1:9" x14ac:dyDescent="0.35">
      <c r="A7" s="1"/>
      <c r="B7" s="1" t="s">
        <v>17</v>
      </c>
      <c r="C7" s="1"/>
      <c r="D7" s="26"/>
      <c r="E7" s="1"/>
      <c r="F7" s="1"/>
      <c r="G7" s="22">
        <v>14</v>
      </c>
      <c r="H7" s="1"/>
      <c r="I7" s="1"/>
    </row>
    <row r="8" spans="1:9" x14ac:dyDescent="0.35">
      <c r="A8" s="1"/>
      <c r="B8" s="1" t="s">
        <v>18</v>
      </c>
      <c r="C8" s="1"/>
      <c r="D8" s="26"/>
      <c r="E8" s="1"/>
      <c r="F8" s="1"/>
      <c r="G8" s="27">
        <f>SUM(G6:G7)</f>
        <v>14</v>
      </c>
      <c r="H8" s="1"/>
      <c r="I8" s="1"/>
    </row>
    <row r="9" spans="1:9" x14ac:dyDescent="0.35">
      <c r="A9" s="1"/>
      <c r="B9" s="1" t="s">
        <v>6</v>
      </c>
      <c r="C9" s="1"/>
      <c r="D9" s="26"/>
      <c r="E9" s="1"/>
      <c r="F9" s="1"/>
      <c r="G9" s="22">
        <v>2</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0</v>
      </c>
      <c r="D15" s="3">
        <v>1</v>
      </c>
      <c r="E15" s="3">
        <v>12</v>
      </c>
      <c r="F15" s="10">
        <f t="shared" ref="F15:F42" si="0">(C15*1.75)+(D15*0.5381)+E15</f>
        <v>12.5381</v>
      </c>
      <c r="G15" s="3">
        <v>2</v>
      </c>
      <c r="H15" s="31">
        <f>IFERROR(SUM(C15*1.75,D15*0.5381,E15)/G15,0)</f>
        <v>6.26905</v>
      </c>
      <c r="I15" s="1"/>
    </row>
    <row r="16" spans="1:9" x14ac:dyDescent="0.35">
      <c r="A16" s="1"/>
      <c r="B16" s="5">
        <v>45608</v>
      </c>
      <c r="C16" s="3">
        <v>0</v>
      </c>
      <c r="D16" s="3">
        <v>1</v>
      </c>
      <c r="E16" s="3">
        <v>12</v>
      </c>
      <c r="F16" s="10">
        <f t="shared" si="0"/>
        <v>12.5381</v>
      </c>
      <c r="G16" s="3">
        <v>2</v>
      </c>
      <c r="H16" s="31">
        <f t="shared" ref="H16:H21" si="1">IFERROR(SUM(C16*1.75,D16*0.5381,E16)/G16,0)</f>
        <v>6.26905</v>
      </c>
      <c r="I16" s="1"/>
    </row>
    <row r="17" spans="1:10" x14ac:dyDescent="0.35">
      <c r="A17" s="1"/>
      <c r="B17" s="5">
        <v>45609</v>
      </c>
      <c r="C17" s="3">
        <v>0</v>
      </c>
      <c r="D17" s="3">
        <v>1</v>
      </c>
      <c r="E17" s="3">
        <v>10</v>
      </c>
      <c r="F17" s="10">
        <f t="shared" si="0"/>
        <v>10.5381</v>
      </c>
      <c r="G17" s="3">
        <v>2</v>
      </c>
      <c r="H17" s="31">
        <f t="shared" si="1"/>
        <v>5.26905</v>
      </c>
      <c r="I17" s="1"/>
    </row>
    <row r="18" spans="1:10" x14ac:dyDescent="0.35">
      <c r="A18" s="1"/>
      <c r="B18" s="5">
        <v>45610</v>
      </c>
      <c r="C18" s="3">
        <v>0</v>
      </c>
      <c r="D18" s="3">
        <v>1</v>
      </c>
      <c r="E18" s="3">
        <v>11</v>
      </c>
      <c r="F18" s="10">
        <f t="shared" si="0"/>
        <v>11.5381</v>
      </c>
      <c r="G18" s="3">
        <v>2</v>
      </c>
      <c r="H18" s="31">
        <f t="shared" si="1"/>
        <v>5.76905</v>
      </c>
      <c r="I18" s="32"/>
    </row>
    <row r="19" spans="1:10" x14ac:dyDescent="0.35">
      <c r="A19" s="1"/>
      <c r="B19" s="5">
        <v>45611</v>
      </c>
      <c r="C19" s="3">
        <v>0</v>
      </c>
      <c r="D19" s="3">
        <v>1</v>
      </c>
      <c r="E19" s="3">
        <v>12</v>
      </c>
      <c r="F19" s="10">
        <f t="shared" si="0"/>
        <v>12.5381</v>
      </c>
      <c r="G19" s="3">
        <v>2</v>
      </c>
      <c r="H19" s="31">
        <f t="shared" si="1"/>
        <v>6.26905</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0</v>
      </c>
      <c r="D22" s="3">
        <v>1</v>
      </c>
      <c r="E22" s="3">
        <v>12</v>
      </c>
      <c r="F22" s="10">
        <f t="shared" si="0"/>
        <v>12.5381</v>
      </c>
      <c r="G22" s="3">
        <v>2</v>
      </c>
      <c r="H22" s="31">
        <f>IFERROR(SUM(C22*1.75,D22*0.5381,E22)/G22,0)</f>
        <v>6.26905</v>
      </c>
      <c r="I22" s="1"/>
    </row>
    <row r="23" spans="1:10" x14ac:dyDescent="0.35">
      <c r="A23" s="1"/>
      <c r="B23" s="5">
        <v>45615</v>
      </c>
      <c r="C23" s="3">
        <v>0</v>
      </c>
      <c r="D23" s="3">
        <v>1</v>
      </c>
      <c r="E23" s="3">
        <v>12</v>
      </c>
      <c r="F23" s="10">
        <f t="shared" si="0"/>
        <v>12.5381</v>
      </c>
      <c r="G23" s="3">
        <v>2</v>
      </c>
      <c r="H23" s="31">
        <f t="shared" ref="H23:H28" si="2">IFERROR(SUM(C23*1.75,D23*0.5381,E23)/G23,0)</f>
        <v>6.26905</v>
      </c>
      <c r="I23" s="1"/>
    </row>
    <row r="24" spans="1:10" x14ac:dyDescent="0.35">
      <c r="A24" s="1"/>
      <c r="B24" s="5">
        <v>45616</v>
      </c>
      <c r="C24" s="3">
        <v>0</v>
      </c>
      <c r="D24" s="3">
        <v>1</v>
      </c>
      <c r="E24" s="3">
        <v>12</v>
      </c>
      <c r="F24" s="10">
        <f t="shared" si="0"/>
        <v>12.5381</v>
      </c>
      <c r="G24" s="3">
        <v>2</v>
      </c>
      <c r="H24" s="31">
        <f t="shared" si="2"/>
        <v>6.26905</v>
      </c>
      <c r="I24" s="1"/>
    </row>
    <row r="25" spans="1:10" x14ac:dyDescent="0.35">
      <c r="A25" s="1"/>
      <c r="B25" s="5">
        <v>45617</v>
      </c>
      <c r="C25" s="3">
        <v>0</v>
      </c>
      <c r="D25" s="3">
        <v>1</v>
      </c>
      <c r="E25" s="3">
        <v>12</v>
      </c>
      <c r="F25" s="10">
        <f t="shared" si="0"/>
        <v>12.5381</v>
      </c>
      <c r="G25" s="3">
        <v>3</v>
      </c>
      <c r="H25" s="31">
        <f t="shared" si="2"/>
        <v>4.1793666666666667</v>
      </c>
      <c r="I25" s="1"/>
      <c r="J25" t="s">
        <v>24</v>
      </c>
    </row>
    <row r="26" spans="1:10" x14ac:dyDescent="0.35">
      <c r="A26" s="1"/>
      <c r="B26" s="5">
        <v>45618</v>
      </c>
      <c r="C26" s="3">
        <v>0</v>
      </c>
      <c r="D26" s="3">
        <v>1</v>
      </c>
      <c r="E26" s="3">
        <v>12</v>
      </c>
      <c r="F26" s="10">
        <f t="shared" si="0"/>
        <v>12.5381</v>
      </c>
      <c r="G26" s="3">
        <v>3</v>
      </c>
      <c r="H26" s="31">
        <f t="shared" si="2"/>
        <v>4.1793666666666667</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0</v>
      </c>
      <c r="D29" s="3">
        <v>2</v>
      </c>
      <c r="E29" s="3">
        <v>11</v>
      </c>
      <c r="F29" s="10">
        <f t="shared" si="0"/>
        <v>12.0762</v>
      </c>
      <c r="G29" s="3">
        <v>2</v>
      </c>
      <c r="H29" s="31">
        <f>IFERROR(SUM(C29*1.75,D29*0.5381,E29)/G29,0)</f>
        <v>6.0381</v>
      </c>
      <c r="I29" s="1"/>
    </row>
    <row r="30" spans="1:10" x14ac:dyDescent="0.35">
      <c r="A30" s="1"/>
      <c r="B30" s="5">
        <v>45671</v>
      </c>
      <c r="C30" s="3">
        <v>0</v>
      </c>
      <c r="D30" s="3">
        <v>2</v>
      </c>
      <c r="E30" s="3">
        <v>10</v>
      </c>
      <c r="F30" s="10">
        <f t="shared" si="0"/>
        <v>11.0762</v>
      </c>
      <c r="G30" s="3">
        <v>2</v>
      </c>
      <c r="H30" s="31">
        <f t="shared" ref="H30:H35" si="3">IFERROR(SUM(C30*1.75,D30*0.5381,E30)/G30,0)</f>
        <v>5.5381</v>
      </c>
      <c r="I30" s="1"/>
    </row>
    <row r="31" spans="1:10" x14ac:dyDescent="0.35">
      <c r="A31" s="1"/>
      <c r="B31" s="5">
        <v>45672</v>
      </c>
      <c r="C31" s="3">
        <v>0</v>
      </c>
      <c r="D31" s="3">
        <v>2</v>
      </c>
      <c r="E31" s="3">
        <v>10</v>
      </c>
      <c r="F31" s="10">
        <f t="shared" si="0"/>
        <v>11.0762</v>
      </c>
      <c r="G31" s="3">
        <v>2</v>
      </c>
      <c r="H31" s="31">
        <f t="shared" si="3"/>
        <v>5.5381</v>
      </c>
      <c r="I31" s="1"/>
    </row>
    <row r="32" spans="1:10" x14ac:dyDescent="0.35">
      <c r="A32" s="1"/>
      <c r="B32" s="5">
        <v>45673</v>
      </c>
      <c r="C32" s="3">
        <v>0</v>
      </c>
      <c r="D32" s="3">
        <v>2</v>
      </c>
      <c r="E32" s="3">
        <v>12</v>
      </c>
      <c r="F32" s="10">
        <f t="shared" si="0"/>
        <v>13.0762</v>
      </c>
      <c r="G32" s="3">
        <v>2</v>
      </c>
      <c r="H32" s="31">
        <f t="shared" si="3"/>
        <v>6.5381</v>
      </c>
      <c r="I32" s="1"/>
    </row>
    <row r="33" spans="1:9" x14ac:dyDescent="0.35">
      <c r="A33" s="1"/>
      <c r="B33" s="5">
        <v>45674</v>
      </c>
      <c r="C33" s="3">
        <v>0</v>
      </c>
      <c r="D33" s="3">
        <v>2</v>
      </c>
      <c r="E33" s="3">
        <v>12</v>
      </c>
      <c r="F33" s="10">
        <f t="shared" si="0"/>
        <v>13.0762</v>
      </c>
      <c r="G33" s="3">
        <v>2</v>
      </c>
      <c r="H33" s="31">
        <f t="shared" si="3"/>
        <v>6.5381</v>
      </c>
      <c r="I33" s="1"/>
    </row>
    <row r="34" spans="1:9" x14ac:dyDescent="0.35">
      <c r="A34" s="1"/>
      <c r="B34" s="5">
        <v>45675</v>
      </c>
      <c r="C34" s="3">
        <v>0</v>
      </c>
      <c r="D34" s="3">
        <v>0</v>
      </c>
      <c r="E34" s="3">
        <v>0</v>
      </c>
      <c r="F34" s="10">
        <f t="shared" si="0"/>
        <v>0</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0</v>
      </c>
      <c r="D36" s="3">
        <v>3</v>
      </c>
      <c r="E36" s="3">
        <v>11</v>
      </c>
      <c r="F36" s="10">
        <f t="shared" si="0"/>
        <v>12.6143</v>
      </c>
      <c r="G36" s="3">
        <v>3</v>
      </c>
      <c r="H36" s="31">
        <f>IFERROR(SUM(C36*1.75,D36*0.5381,E36)/G36,0)</f>
        <v>4.204766666666667</v>
      </c>
      <c r="I36" s="1"/>
    </row>
    <row r="37" spans="1:9" x14ac:dyDescent="0.35">
      <c r="A37" s="1"/>
      <c r="B37" s="5">
        <v>45678</v>
      </c>
      <c r="C37" s="3">
        <v>0</v>
      </c>
      <c r="D37" s="3">
        <v>2</v>
      </c>
      <c r="E37" s="3">
        <v>12</v>
      </c>
      <c r="F37" s="10">
        <f t="shared" si="0"/>
        <v>13.0762</v>
      </c>
      <c r="G37" s="3">
        <v>2</v>
      </c>
      <c r="H37" s="31">
        <f t="shared" ref="H37:H42" si="4">IFERROR(SUM(C37*1.75,D37*0.5381,E37)/G37,0)</f>
        <v>6.5381</v>
      </c>
      <c r="I37" s="1"/>
    </row>
    <row r="38" spans="1:9" x14ac:dyDescent="0.35">
      <c r="A38" s="1"/>
      <c r="B38" s="5">
        <v>45679</v>
      </c>
      <c r="C38" s="3">
        <v>0</v>
      </c>
      <c r="D38" s="3">
        <v>2</v>
      </c>
      <c r="E38" s="3">
        <v>12</v>
      </c>
      <c r="F38" s="10">
        <f t="shared" si="0"/>
        <v>13.0762</v>
      </c>
      <c r="G38" s="3">
        <v>2</v>
      </c>
      <c r="H38" s="31">
        <f t="shared" si="4"/>
        <v>6.5381</v>
      </c>
      <c r="I38" s="1"/>
    </row>
    <row r="39" spans="1:9" x14ac:dyDescent="0.35">
      <c r="A39" s="1"/>
      <c r="B39" s="5">
        <v>45680</v>
      </c>
      <c r="C39" s="3">
        <v>0</v>
      </c>
      <c r="D39" s="3">
        <v>1</v>
      </c>
      <c r="E39" s="3">
        <v>12</v>
      </c>
      <c r="F39" s="10">
        <f t="shared" si="0"/>
        <v>12.5381</v>
      </c>
      <c r="G39" s="3">
        <v>2</v>
      </c>
      <c r="H39" s="31">
        <f t="shared" si="4"/>
        <v>6.26905</v>
      </c>
      <c r="I39" s="1"/>
    </row>
    <row r="40" spans="1:9" x14ac:dyDescent="0.35">
      <c r="A40" s="1"/>
      <c r="B40" s="5">
        <v>45681</v>
      </c>
      <c r="C40" s="3">
        <v>0</v>
      </c>
      <c r="D40" s="3">
        <v>1</v>
      </c>
      <c r="E40" s="3">
        <v>10</v>
      </c>
      <c r="F40" s="10">
        <f t="shared" si="0"/>
        <v>10.5381</v>
      </c>
      <c r="G40" s="3">
        <v>3</v>
      </c>
      <c r="H40" s="31">
        <f t="shared" si="4"/>
        <v>3.5127000000000002</v>
      </c>
      <c r="I40" s="1"/>
    </row>
    <row r="41" spans="1:9" x14ac:dyDescent="0.35">
      <c r="A41" s="1"/>
      <c r="B41" s="5">
        <v>45682</v>
      </c>
      <c r="C41" s="3">
        <v>0</v>
      </c>
      <c r="D41" s="3">
        <v>0</v>
      </c>
      <c r="E41" s="3">
        <v>0</v>
      </c>
      <c r="F41" s="10">
        <f t="shared" si="0"/>
        <v>0</v>
      </c>
      <c r="G41" s="3">
        <v>0</v>
      </c>
      <c r="H41" s="31">
        <f t="shared" si="4"/>
        <v>0</v>
      </c>
      <c r="I41" s="1"/>
    </row>
    <row r="42" spans="1:9" x14ac:dyDescent="0.35">
      <c r="A42" s="1"/>
      <c r="B42" s="5">
        <v>45683</v>
      </c>
      <c r="C42" s="3">
        <v>0</v>
      </c>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44" priority="1" operator="greaterThan">
      <formula>21</formula>
    </cfRule>
  </conditionalFormatting>
  <conditionalFormatting sqref="H15:H42">
    <cfRule type="cellIs" dxfId="43" priority="2" operator="greaterThan">
      <formula>7</formula>
    </cfRule>
    <cfRule type="cellIs" dxfId="42" priority="3" operator="greaterThan">
      <formula>8</formula>
    </cfRule>
  </conditionalFormatting>
  <conditionalFormatting sqref="H44">
    <cfRule type="cellIs" dxfId="41" priority="4" operator="greaterThan">
      <formula>7</formula>
    </cfRule>
    <cfRule type="cellIs" dxfId="40" priority="5" operator="greaterThan">
      <formula>8</formula>
    </cfRule>
  </conditionalFormatting>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A73A4-52ED-4DAD-B614-FB131998D3FE}">
  <dimension ref="A1:J61"/>
  <sheetViews>
    <sheetView topLeftCell="A12" zoomScaleNormal="100" workbookViewId="0">
      <selection activeCell="B46" sqref="B46:H59"/>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30</v>
      </c>
      <c r="F5" s="40"/>
      <c r="G5" s="41"/>
      <c r="H5" s="1"/>
      <c r="I5" s="1"/>
    </row>
    <row r="6" spans="1:9" x14ac:dyDescent="0.35">
      <c r="A6" s="1"/>
      <c r="B6" s="1" t="s">
        <v>16</v>
      </c>
      <c r="C6" s="1"/>
      <c r="D6" s="26"/>
      <c r="E6" s="1"/>
      <c r="F6" s="1"/>
      <c r="G6" s="22">
        <v>2</v>
      </c>
      <c r="H6" s="1"/>
      <c r="I6" s="1"/>
    </row>
    <row r="7" spans="1:9" x14ac:dyDescent="0.35">
      <c r="A7" s="1"/>
      <c r="B7" s="1" t="s">
        <v>17</v>
      </c>
      <c r="C7" s="1"/>
      <c r="D7" s="26"/>
      <c r="E7" s="1"/>
      <c r="F7" s="1"/>
      <c r="G7" s="22">
        <v>17</v>
      </c>
      <c r="H7" s="1"/>
      <c r="I7" s="1"/>
    </row>
    <row r="8" spans="1:9" x14ac:dyDescent="0.35">
      <c r="A8" s="1"/>
      <c r="B8" s="1" t="s">
        <v>18</v>
      </c>
      <c r="C8" s="1"/>
      <c r="D8" s="26"/>
      <c r="E8" s="1"/>
      <c r="F8" s="1"/>
      <c r="G8" s="27">
        <f>SUM(G6:G7)</f>
        <v>19</v>
      </c>
      <c r="H8" s="1"/>
      <c r="I8" s="1"/>
    </row>
    <row r="9" spans="1:9" x14ac:dyDescent="0.35">
      <c r="A9" s="1"/>
      <c r="B9" s="1" t="s">
        <v>6</v>
      </c>
      <c r="C9" s="1"/>
      <c r="D9" s="26"/>
      <c r="E9" s="1"/>
      <c r="F9" s="1"/>
      <c r="G9" s="22">
        <v>3</v>
      </c>
      <c r="H9" s="1"/>
      <c r="I9" s="1"/>
    </row>
    <row r="10" spans="1:9" x14ac:dyDescent="0.35">
      <c r="A10" s="1"/>
      <c r="B10" s="1" t="s">
        <v>19</v>
      </c>
      <c r="C10" s="1"/>
      <c r="D10" s="26"/>
      <c r="E10" s="1"/>
      <c r="F10" s="1"/>
      <c r="G10" s="23"/>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4</v>
      </c>
      <c r="D15" s="3">
        <v>0</v>
      </c>
      <c r="E15" s="3">
        <v>9</v>
      </c>
      <c r="F15" s="10">
        <f t="shared" ref="F15:F42" si="0">(C15*1.75)+(D15*0.5381)+E15</f>
        <v>16</v>
      </c>
      <c r="G15" s="3">
        <v>3</v>
      </c>
      <c r="H15" s="31">
        <f>IFERROR(SUM(C15*1.75,D15*0.5381,E15)/G15,0)</f>
        <v>5.333333333333333</v>
      </c>
      <c r="I15" s="1"/>
    </row>
    <row r="16" spans="1:9" x14ac:dyDescent="0.35">
      <c r="A16" s="1"/>
      <c r="B16" s="5">
        <v>45608</v>
      </c>
      <c r="C16" s="3">
        <v>4</v>
      </c>
      <c r="D16" s="3">
        <v>0</v>
      </c>
      <c r="E16" s="3">
        <v>11</v>
      </c>
      <c r="F16" s="10">
        <f t="shared" si="0"/>
        <v>18</v>
      </c>
      <c r="G16" s="3">
        <v>3</v>
      </c>
      <c r="H16" s="31">
        <f t="shared" ref="H16:H21" si="1">IFERROR(SUM(C16*1.75,D16*0.5381,E16)/G16,0)</f>
        <v>6</v>
      </c>
      <c r="I16" s="1"/>
    </row>
    <row r="17" spans="1:10" x14ac:dyDescent="0.35">
      <c r="A17" s="1"/>
      <c r="B17" s="5">
        <v>45609</v>
      </c>
      <c r="C17" s="3">
        <v>4</v>
      </c>
      <c r="D17" s="3">
        <v>0</v>
      </c>
      <c r="E17" s="3">
        <v>11</v>
      </c>
      <c r="F17" s="10">
        <f t="shared" si="0"/>
        <v>18</v>
      </c>
      <c r="G17" s="3">
        <v>3</v>
      </c>
      <c r="H17" s="31">
        <f t="shared" si="1"/>
        <v>6</v>
      </c>
      <c r="I17" s="1"/>
    </row>
    <row r="18" spans="1:10" x14ac:dyDescent="0.35">
      <c r="A18" s="1"/>
      <c r="B18" s="5">
        <v>45610</v>
      </c>
      <c r="C18" s="3">
        <v>4</v>
      </c>
      <c r="D18" s="3">
        <v>0</v>
      </c>
      <c r="E18" s="3">
        <v>11</v>
      </c>
      <c r="F18" s="10">
        <f t="shared" si="0"/>
        <v>18</v>
      </c>
      <c r="G18" s="3">
        <v>3</v>
      </c>
      <c r="H18" s="31">
        <f t="shared" si="1"/>
        <v>6</v>
      </c>
      <c r="I18" s="32"/>
    </row>
    <row r="19" spans="1:10" x14ac:dyDescent="0.35">
      <c r="A19" s="1"/>
      <c r="B19" s="5">
        <v>45611</v>
      </c>
      <c r="C19" s="3">
        <v>4</v>
      </c>
      <c r="D19" s="3">
        <v>0</v>
      </c>
      <c r="E19" s="3">
        <v>10</v>
      </c>
      <c r="F19" s="10">
        <f t="shared" si="0"/>
        <v>17</v>
      </c>
      <c r="G19" s="3">
        <v>3</v>
      </c>
      <c r="H19" s="31">
        <f t="shared" si="1"/>
        <v>5.666666666666667</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4</v>
      </c>
      <c r="D22" s="3">
        <v>0</v>
      </c>
      <c r="E22" s="3">
        <v>9</v>
      </c>
      <c r="F22" s="10">
        <f t="shared" si="0"/>
        <v>16</v>
      </c>
      <c r="G22" s="3">
        <v>3</v>
      </c>
      <c r="H22" s="31">
        <f>IFERROR(SUM(C22*1.75,D22*0.5381,E22)/G22,0)</f>
        <v>5.333333333333333</v>
      </c>
      <c r="I22" s="1"/>
    </row>
    <row r="23" spans="1:10" x14ac:dyDescent="0.35">
      <c r="A23" s="1"/>
      <c r="B23" s="5">
        <v>45615</v>
      </c>
      <c r="C23" s="3">
        <v>4</v>
      </c>
      <c r="D23" s="3">
        <v>0</v>
      </c>
      <c r="E23" s="3">
        <v>12</v>
      </c>
      <c r="F23" s="10">
        <f t="shared" si="0"/>
        <v>19</v>
      </c>
      <c r="G23" s="3">
        <v>3</v>
      </c>
      <c r="H23" s="31">
        <f t="shared" ref="H23:H28" si="2">IFERROR(SUM(C23*1.75,D23*0.5381,E23)/G23,0)</f>
        <v>6.333333333333333</v>
      </c>
      <c r="I23" s="1"/>
    </row>
    <row r="24" spans="1:10" x14ac:dyDescent="0.35">
      <c r="A24" s="1"/>
      <c r="B24" s="5">
        <v>45616</v>
      </c>
      <c r="C24" s="3">
        <v>1</v>
      </c>
      <c r="D24" s="3">
        <v>0</v>
      </c>
      <c r="E24" s="3">
        <v>12</v>
      </c>
      <c r="F24" s="10">
        <f t="shared" si="0"/>
        <v>13.75</v>
      </c>
      <c r="G24" s="3">
        <v>3</v>
      </c>
      <c r="H24" s="31">
        <f t="shared" si="2"/>
        <v>4.583333333333333</v>
      </c>
      <c r="I24" s="1"/>
    </row>
    <row r="25" spans="1:10" x14ac:dyDescent="0.35">
      <c r="A25" s="1"/>
      <c r="B25" s="5">
        <v>45617</v>
      </c>
      <c r="C25" s="3">
        <v>3</v>
      </c>
      <c r="D25" s="3">
        <v>0</v>
      </c>
      <c r="E25" s="3">
        <v>11</v>
      </c>
      <c r="F25" s="10">
        <f t="shared" si="0"/>
        <v>16.25</v>
      </c>
      <c r="G25" s="3">
        <v>3</v>
      </c>
      <c r="H25" s="31">
        <f t="shared" si="2"/>
        <v>5.416666666666667</v>
      </c>
      <c r="I25" s="1"/>
      <c r="J25" t="s">
        <v>24</v>
      </c>
    </row>
    <row r="26" spans="1:10" x14ac:dyDescent="0.35">
      <c r="A26" s="1"/>
      <c r="B26" s="5">
        <v>45618</v>
      </c>
      <c r="C26" s="3">
        <v>2</v>
      </c>
      <c r="D26" s="3">
        <v>0</v>
      </c>
      <c r="E26" s="3">
        <v>11</v>
      </c>
      <c r="F26" s="10">
        <f t="shared" si="0"/>
        <v>14.5</v>
      </c>
      <c r="G26" s="3">
        <v>3</v>
      </c>
      <c r="H26" s="31">
        <f t="shared" si="2"/>
        <v>4.833333333333333</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3</v>
      </c>
      <c r="D29" s="3">
        <v>0</v>
      </c>
      <c r="E29" s="3">
        <v>12</v>
      </c>
      <c r="F29" s="10">
        <f t="shared" si="0"/>
        <v>17.25</v>
      </c>
      <c r="G29" s="3">
        <v>3</v>
      </c>
      <c r="H29" s="31">
        <f>IFERROR(SUM(C29*1.75,D29*0.5381,E29)/G29,0)</f>
        <v>5.75</v>
      </c>
      <c r="I29" s="1"/>
    </row>
    <row r="30" spans="1:10" x14ac:dyDescent="0.35">
      <c r="A30" s="1"/>
      <c r="B30" s="5">
        <v>45671</v>
      </c>
      <c r="C30" s="3">
        <v>3</v>
      </c>
      <c r="D30" s="3">
        <v>0</v>
      </c>
      <c r="E30" s="3">
        <v>12</v>
      </c>
      <c r="F30" s="10">
        <f t="shared" si="0"/>
        <v>17.25</v>
      </c>
      <c r="G30" s="3">
        <v>3</v>
      </c>
      <c r="H30" s="31">
        <f t="shared" ref="H30:H35" si="3">IFERROR(SUM(C30*1.75,D30*0.5381,E30)/G30,0)</f>
        <v>5.75</v>
      </c>
      <c r="I30" s="1"/>
    </row>
    <row r="31" spans="1:10" x14ac:dyDescent="0.35">
      <c r="A31" s="1"/>
      <c r="B31" s="5">
        <v>45672</v>
      </c>
      <c r="C31" s="3">
        <v>3</v>
      </c>
      <c r="D31" s="3">
        <v>0</v>
      </c>
      <c r="E31" s="3">
        <v>11</v>
      </c>
      <c r="F31" s="10">
        <f t="shared" si="0"/>
        <v>16.25</v>
      </c>
      <c r="G31" s="3">
        <v>3</v>
      </c>
      <c r="H31" s="31">
        <f t="shared" si="3"/>
        <v>5.416666666666667</v>
      </c>
      <c r="I31" s="1"/>
    </row>
    <row r="32" spans="1:10" x14ac:dyDescent="0.35">
      <c r="A32" s="1"/>
      <c r="B32" s="5">
        <v>45673</v>
      </c>
      <c r="C32" s="3">
        <v>3</v>
      </c>
      <c r="D32" s="3">
        <v>0</v>
      </c>
      <c r="E32" s="3">
        <v>11</v>
      </c>
      <c r="F32" s="10">
        <f t="shared" si="0"/>
        <v>16.25</v>
      </c>
      <c r="G32" s="3">
        <v>3</v>
      </c>
      <c r="H32" s="31">
        <f t="shared" si="3"/>
        <v>5.416666666666667</v>
      </c>
      <c r="I32" s="1"/>
    </row>
    <row r="33" spans="1:9" x14ac:dyDescent="0.35">
      <c r="A33" s="1"/>
      <c r="B33" s="5">
        <v>45674</v>
      </c>
      <c r="C33" s="3">
        <v>3</v>
      </c>
      <c r="D33" s="3">
        <v>0</v>
      </c>
      <c r="E33" s="3">
        <v>12</v>
      </c>
      <c r="F33" s="10">
        <f t="shared" si="0"/>
        <v>17.25</v>
      </c>
      <c r="G33" s="3">
        <v>3</v>
      </c>
      <c r="H33" s="31">
        <f t="shared" si="3"/>
        <v>5.75</v>
      </c>
      <c r="I33" s="1"/>
    </row>
    <row r="34" spans="1:9" x14ac:dyDescent="0.35">
      <c r="A34" s="1"/>
      <c r="B34" s="5">
        <v>45675</v>
      </c>
      <c r="C34" s="3">
        <v>0</v>
      </c>
      <c r="D34" s="3">
        <v>0</v>
      </c>
      <c r="E34" s="3">
        <v>0</v>
      </c>
      <c r="F34" s="10">
        <f t="shared" si="0"/>
        <v>0</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3</v>
      </c>
      <c r="D36" s="3">
        <v>0</v>
      </c>
      <c r="E36" s="3">
        <v>12</v>
      </c>
      <c r="F36" s="10">
        <f t="shared" si="0"/>
        <v>17.25</v>
      </c>
      <c r="G36" s="3">
        <v>3</v>
      </c>
      <c r="H36" s="31">
        <f>IFERROR(SUM(C36*1.75,D36*0.5381,E36)/G36,0)</f>
        <v>5.75</v>
      </c>
      <c r="I36" s="1"/>
    </row>
    <row r="37" spans="1:9" x14ac:dyDescent="0.35">
      <c r="A37" s="1"/>
      <c r="B37" s="5">
        <v>45678</v>
      </c>
      <c r="C37" s="3">
        <v>2</v>
      </c>
      <c r="D37" s="3">
        <v>0</v>
      </c>
      <c r="E37" s="3">
        <v>12</v>
      </c>
      <c r="F37" s="10">
        <f t="shared" si="0"/>
        <v>15.5</v>
      </c>
      <c r="G37" s="3">
        <v>3</v>
      </c>
      <c r="H37" s="31">
        <f t="shared" ref="H37:H42" si="4">IFERROR(SUM(C37*1.75,D37*0.5381,E37)/G37,0)</f>
        <v>5.166666666666667</v>
      </c>
      <c r="I37" s="1"/>
    </row>
    <row r="38" spans="1:9" x14ac:dyDescent="0.35">
      <c r="A38" s="1"/>
      <c r="B38" s="5">
        <v>45679</v>
      </c>
      <c r="C38" s="3">
        <v>2</v>
      </c>
      <c r="D38" s="3">
        <v>0</v>
      </c>
      <c r="E38" s="3">
        <v>13</v>
      </c>
      <c r="F38" s="10">
        <f t="shared" si="0"/>
        <v>16.5</v>
      </c>
      <c r="G38" s="3">
        <v>3</v>
      </c>
      <c r="H38" s="31">
        <f t="shared" si="4"/>
        <v>5.5</v>
      </c>
      <c r="I38" s="1"/>
    </row>
    <row r="39" spans="1:9" x14ac:dyDescent="0.35">
      <c r="A39" s="1"/>
      <c r="B39" s="5">
        <v>45680</v>
      </c>
      <c r="C39" s="3">
        <v>2</v>
      </c>
      <c r="D39" s="3">
        <v>0</v>
      </c>
      <c r="E39" s="3">
        <v>11</v>
      </c>
      <c r="F39" s="10">
        <f t="shared" si="0"/>
        <v>14.5</v>
      </c>
      <c r="G39" s="3">
        <v>2</v>
      </c>
      <c r="H39" s="31">
        <f t="shared" si="4"/>
        <v>7.25</v>
      </c>
      <c r="I39" s="1"/>
    </row>
    <row r="40" spans="1:9" x14ac:dyDescent="0.35">
      <c r="A40" s="1"/>
      <c r="B40" s="5">
        <v>45681</v>
      </c>
      <c r="C40" s="3">
        <v>2</v>
      </c>
      <c r="D40" s="3">
        <v>0</v>
      </c>
      <c r="E40" s="3">
        <v>11</v>
      </c>
      <c r="F40" s="10">
        <f t="shared" si="0"/>
        <v>14.5</v>
      </c>
      <c r="G40" s="3">
        <v>2</v>
      </c>
      <c r="H40" s="31">
        <f t="shared" si="4"/>
        <v>7.25</v>
      </c>
      <c r="I40" s="1"/>
    </row>
    <row r="41" spans="1:9" x14ac:dyDescent="0.35">
      <c r="A41" s="1"/>
      <c r="B41" s="5">
        <v>45682</v>
      </c>
      <c r="C41" s="3">
        <v>0</v>
      </c>
      <c r="D41" s="3">
        <v>0</v>
      </c>
      <c r="E41" s="3">
        <v>0</v>
      </c>
      <c r="F41" s="10">
        <f t="shared" si="0"/>
        <v>0</v>
      </c>
      <c r="G41" s="3">
        <v>0</v>
      </c>
      <c r="H41" s="31">
        <f t="shared" si="4"/>
        <v>0</v>
      </c>
      <c r="I41" s="1"/>
    </row>
    <row r="42" spans="1:9" x14ac:dyDescent="0.35">
      <c r="A42" s="1"/>
      <c r="B42" s="5">
        <v>45683</v>
      </c>
      <c r="C42" s="3">
        <v>0</v>
      </c>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t="s">
        <v>38</v>
      </c>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39" priority="1" operator="greaterThan">
      <formula>21</formula>
    </cfRule>
  </conditionalFormatting>
  <conditionalFormatting sqref="H15:H42">
    <cfRule type="cellIs" dxfId="38" priority="2" operator="greaterThan">
      <formula>7</formula>
    </cfRule>
    <cfRule type="cellIs" dxfId="37" priority="3" operator="greaterThan">
      <formula>8</formula>
    </cfRule>
  </conditionalFormatting>
  <conditionalFormatting sqref="H44">
    <cfRule type="cellIs" dxfId="36" priority="4" operator="greaterThan">
      <formula>7</formula>
    </cfRule>
    <cfRule type="cellIs" dxfId="35" priority="5" operator="greaterThan">
      <formula>8</formula>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68B4-F165-40AD-96D5-9E0EB476C2D5}">
  <dimension ref="A1:J61"/>
  <sheetViews>
    <sheetView topLeftCell="A10" zoomScaleNormal="100" workbookViewId="0">
      <selection activeCell="B46" sqref="B46:H59"/>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31</v>
      </c>
      <c r="F5" s="40"/>
      <c r="G5" s="41"/>
      <c r="H5" s="1"/>
      <c r="I5" s="1"/>
    </row>
    <row r="6" spans="1:9" x14ac:dyDescent="0.35">
      <c r="A6" s="1"/>
      <c r="B6" s="1" t="s">
        <v>16</v>
      </c>
      <c r="C6" s="1"/>
      <c r="D6" s="26"/>
      <c r="E6" s="1"/>
      <c r="F6" s="1"/>
      <c r="G6" s="22">
        <v>3</v>
      </c>
      <c r="H6" s="1"/>
      <c r="I6" s="1"/>
    </row>
    <row r="7" spans="1:9" x14ac:dyDescent="0.35">
      <c r="A7" s="1"/>
      <c r="B7" s="1" t="s">
        <v>17</v>
      </c>
      <c r="C7" s="1"/>
      <c r="D7" s="26"/>
      <c r="E7" s="1"/>
      <c r="F7" s="1"/>
      <c r="G7" s="22">
        <v>15</v>
      </c>
      <c r="H7" s="1"/>
      <c r="I7" s="1"/>
    </row>
    <row r="8" spans="1:9" x14ac:dyDescent="0.35">
      <c r="A8" s="1"/>
      <c r="B8" s="1" t="s">
        <v>18</v>
      </c>
      <c r="C8" s="1"/>
      <c r="D8" s="26"/>
      <c r="E8" s="1"/>
      <c r="F8" s="1"/>
      <c r="G8" s="27">
        <f>SUM(G6:G7)</f>
        <v>18</v>
      </c>
      <c r="H8" s="1"/>
      <c r="I8" s="1"/>
    </row>
    <row r="9" spans="1:9" x14ac:dyDescent="0.35">
      <c r="A9" s="1"/>
      <c r="B9" s="1" t="s">
        <v>6</v>
      </c>
      <c r="C9" s="1"/>
      <c r="D9" s="26"/>
      <c r="E9" s="1"/>
      <c r="F9" s="1"/>
      <c r="G9" s="22">
        <v>3</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4</v>
      </c>
      <c r="D15" s="3">
        <v>1</v>
      </c>
      <c r="E15" s="3">
        <v>10</v>
      </c>
      <c r="F15" s="10">
        <f t="shared" ref="F15:F21" si="0">(C15*1.75)+(D15*0.5381)+E15</f>
        <v>17.5381</v>
      </c>
      <c r="G15" s="3">
        <v>2</v>
      </c>
      <c r="H15" s="31">
        <f>IFERROR(SUM(C15*1.75,D15*0.5381,E15)/G15,0)</f>
        <v>8.76905</v>
      </c>
      <c r="I15" s="1"/>
    </row>
    <row r="16" spans="1:9" x14ac:dyDescent="0.35">
      <c r="A16" s="1"/>
      <c r="B16" s="5">
        <v>45608</v>
      </c>
      <c r="C16" s="3">
        <v>4</v>
      </c>
      <c r="D16" s="3">
        <v>0</v>
      </c>
      <c r="E16" s="3">
        <v>10</v>
      </c>
      <c r="F16" s="10">
        <f t="shared" si="0"/>
        <v>17</v>
      </c>
      <c r="G16" s="3">
        <v>2</v>
      </c>
      <c r="H16" s="31">
        <f t="shared" ref="H16:H21" si="1">IFERROR(SUM(C16*1.75,D16*0.5381,E16)/G16,0)</f>
        <v>8.5</v>
      </c>
      <c r="I16" s="1"/>
    </row>
    <row r="17" spans="1:10" x14ac:dyDescent="0.35">
      <c r="A17" s="1"/>
      <c r="B17" s="5">
        <v>45609</v>
      </c>
      <c r="C17" s="3">
        <v>4</v>
      </c>
      <c r="D17" s="3">
        <v>0</v>
      </c>
      <c r="E17" s="3">
        <v>10</v>
      </c>
      <c r="F17" s="10">
        <f t="shared" si="0"/>
        <v>17</v>
      </c>
      <c r="G17" s="3">
        <v>4</v>
      </c>
      <c r="H17" s="31">
        <f t="shared" si="1"/>
        <v>4.25</v>
      </c>
      <c r="I17" s="1"/>
    </row>
    <row r="18" spans="1:10" x14ac:dyDescent="0.35">
      <c r="A18" s="1"/>
      <c r="B18" s="5">
        <v>45610</v>
      </c>
      <c r="C18" s="3">
        <v>3</v>
      </c>
      <c r="D18" s="3">
        <v>0</v>
      </c>
      <c r="E18" s="3">
        <v>9</v>
      </c>
      <c r="F18" s="10">
        <f t="shared" si="0"/>
        <v>14.25</v>
      </c>
      <c r="G18" s="3">
        <v>3</v>
      </c>
      <c r="H18" s="31">
        <f t="shared" si="1"/>
        <v>4.75</v>
      </c>
      <c r="I18" s="32"/>
    </row>
    <row r="19" spans="1:10" x14ac:dyDescent="0.35">
      <c r="A19" s="1"/>
      <c r="B19" s="5">
        <v>45611</v>
      </c>
      <c r="C19" s="3">
        <v>2</v>
      </c>
      <c r="D19" s="3">
        <v>0</v>
      </c>
      <c r="E19" s="3">
        <v>9</v>
      </c>
      <c r="F19" s="10">
        <f t="shared" si="0"/>
        <v>12.5</v>
      </c>
      <c r="G19" s="3">
        <v>3</v>
      </c>
      <c r="H19" s="31">
        <f t="shared" si="1"/>
        <v>4.166666666666667</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2</v>
      </c>
      <c r="D22" s="3">
        <v>0</v>
      </c>
      <c r="E22" s="3">
        <v>10</v>
      </c>
      <c r="F22" s="10">
        <f t="shared" ref="F22:F42" si="2">(C22*1.75)+(D22*0.5381)+E22</f>
        <v>13.5</v>
      </c>
      <c r="G22" s="3">
        <v>3</v>
      </c>
      <c r="H22" s="31">
        <f>IFERROR(SUM(C22*1.75,D22*0.5381,E22)/G22,0)</f>
        <v>4.5</v>
      </c>
      <c r="I22" s="1"/>
    </row>
    <row r="23" spans="1:10" x14ac:dyDescent="0.35">
      <c r="A23" s="1"/>
      <c r="B23" s="5">
        <v>45615</v>
      </c>
      <c r="C23" s="3">
        <v>2</v>
      </c>
      <c r="D23" s="3">
        <v>0</v>
      </c>
      <c r="E23" s="3">
        <v>9</v>
      </c>
      <c r="F23" s="10">
        <f t="shared" si="2"/>
        <v>12.5</v>
      </c>
      <c r="G23" s="3">
        <v>3</v>
      </c>
      <c r="H23" s="31">
        <f t="shared" ref="H23:H28" si="3">IFERROR(SUM(C23*1.75,D23*0.5381,E23)/G23,0)</f>
        <v>4.166666666666667</v>
      </c>
      <c r="I23" s="1"/>
    </row>
    <row r="24" spans="1:10" x14ac:dyDescent="0.35">
      <c r="A24" s="1"/>
      <c r="B24" s="5">
        <v>45616</v>
      </c>
      <c r="C24" s="3">
        <v>2</v>
      </c>
      <c r="D24" s="3">
        <v>0</v>
      </c>
      <c r="E24" s="3">
        <v>9</v>
      </c>
      <c r="F24" s="10">
        <f t="shared" si="2"/>
        <v>12.5</v>
      </c>
      <c r="G24" s="3">
        <v>3</v>
      </c>
      <c r="H24" s="31">
        <f t="shared" si="3"/>
        <v>4.166666666666667</v>
      </c>
      <c r="I24" s="1"/>
    </row>
    <row r="25" spans="1:10" x14ac:dyDescent="0.35">
      <c r="A25" s="1"/>
      <c r="B25" s="5">
        <v>45617</v>
      </c>
      <c r="C25" s="3">
        <v>3</v>
      </c>
      <c r="D25" s="3">
        <v>0</v>
      </c>
      <c r="E25" s="3">
        <v>8</v>
      </c>
      <c r="F25" s="10">
        <f t="shared" si="2"/>
        <v>13.25</v>
      </c>
      <c r="G25" s="3">
        <v>3</v>
      </c>
      <c r="H25" s="31">
        <f t="shared" si="3"/>
        <v>4.416666666666667</v>
      </c>
      <c r="I25" s="1"/>
      <c r="J25" t="s">
        <v>24</v>
      </c>
    </row>
    <row r="26" spans="1:10" x14ac:dyDescent="0.35">
      <c r="A26" s="1"/>
      <c r="B26" s="5">
        <v>45618</v>
      </c>
      <c r="C26" s="3">
        <v>2</v>
      </c>
      <c r="D26" s="3">
        <v>0</v>
      </c>
      <c r="E26" s="3">
        <v>8</v>
      </c>
      <c r="F26" s="10">
        <f t="shared" si="2"/>
        <v>11.5</v>
      </c>
      <c r="G26" s="3">
        <v>3</v>
      </c>
      <c r="H26" s="31">
        <f t="shared" si="3"/>
        <v>3.8333333333333335</v>
      </c>
      <c r="I26" s="1"/>
    </row>
    <row r="27" spans="1:10" x14ac:dyDescent="0.35">
      <c r="A27" s="1"/>
      <c r="B27" s="5">
        <v>45619</v>
      </c>
      <c r="C27" s="3">
        <v>0</v>
      </c>
      <c r="D27" s="3">
        <v>0</v>
      </c>
      <c r="E27" s="3">
        <v>0</v>
      </c>
      <c r="F27" s="10">
        <f t="shared" si="2"/>
        <v>0</v>
      </c>
      <c r="G27" s="3">
        <v>0</v>
      </c>
      <c r="H27" s="31">
        <f t="shared" si="3"/>
        <v>0</v>
      </c>
      <c r="I27" s="1"/>
    </row>
    <row r="28" spans="1:10" x14ac:dyDescent="0.35">
      <c r="A28" s="1"/>
      <c r="B28" s="5">
        <v>45620</v>
      </c>
      <c r="C28" s="3">
        <v>0</v>
      </c>
      <c r="D28" s="3">
        <v>0</v>
      </c>
      <c r="E28" s="3">
        <v>0</v>
      </c>
      <c r="F28" s="10">
        <f t="shared" si="2"/>
        <v>0</v>
      </c>
      <c r="G28" s="3">
        <v>0</v>
      </c>
      <c r="H28" s="31">
        <f t="shared" si="3"/>
        <v>0</v>
      </c>
      <c r="I28" s="1"/>
    </row>
    <row r="29" spans="1:10" x14ac:dyDescent="0.35">
      <c r="A29" s="1"/>
      <c r="B29" s="5">
        <v>45670</v>
      </c>
      <c r="C29" s="3">
        <v>4</v>
      </c>
      <c r="D29" s="3">
        <v>0</v>
      </c>
      <c r="E29" s="3">
        <v>10</v>
      </c>
      <c r="F29" s="10">
        <f t="shared" si="2"/>
        <v>17</v>
      </c>
      <c r="G29" s="3">
        <v>3</v>
      </c>
      <c r="H29" s="31">
        <f>IFERROR(SUM(C29*1.75,D29*0.5381,E29)/G29,0)</f>
        <v>5.666666666666667</v>
      </c>
      <c r="I29" s="1"/>
    </row>
    <row r="30" spans="1:10" x14ac:dyDescent="0.35">
      <c r="A30" s="1"/>
      <c r="B30" s="5">
        <v>45671</v>
      </c>
      <c r="C30" s="3">
        <v>4</v>
      </c>
      <c r="D30" s="3">
        <v>0</v>
      </c>
      <c r="E30" s="3">
        <v>10</v>
      </c>
      <c r="F30" s="10">
        <f t="shared" si="2"/>
        <v>17</v>
      </c>
      <c r="G30" s="3">
        <v>3</v>
      </c>
      <c r="H30" s="31">
        <f t="shared" ref="H30:H35" si="4">IFERROR(SUM(C30*1.75,D30*0.5381,E30)/G30,0)</f>
        <v>5.666666666666667</v>
      </c>
      <c r="I30" s="1"/>
    </row>
    <row r="31" spans="1:10" x14ac:dyDescent="0.35">
      <c r="A31" s="1"/>
      <c r="B31" s="5">
        <v>45672</v>
      </c>
      <c r="C31" s="3">
        <v>4</v>
      </c>
      <c r="D31" s="3">
        <v>0</v>
      </c>
      <c r="E31" s="3">
        <v>9</v>
      </c>
      <c r="F31" s="10">
        <f t="shared" si="2"/>
        <v>16</v>
      </c>
      <c r="G31" s="3">
        <v>3</v>
      </c>
      <c r="H31" s="31">
        <f t="shared" si="4"/>
        <v>5.333333333333333</v>
      </c>
      <c r="I31" s="1"/>
    </row>
    <row r="32" spans="1:10" x14ac:dyDescent="0.35">
      <c r="A32" s="1"/>
      <c r="B32" s="5">
        <v>45673</v>
      </c>
      <c r="C32" s="3">
        <v>4</v>
      </c>
      <c r="D32" s="3">
        <v>0</v>
      </c>
      <c r="E32" s="3">
        <v>10</v>
      </c>
      <c r="F32" s="10">
        <f t="shared" si="2"/>
        <v>17</v>
      </c>
      <c r="G32" s="3">
        <v>3</v>
      </c>
      <c r="H32" s="31">
        <f t="shared" si="4"/>
        <v>5.666666666666667</v>
      </c>
      <c r="I32" s="1"/>
    </row>
    <row r="33" spans="1:9" x14ac:dyDescent="0.35">
      <c r="A33" s="1"/>
      <c r="B33" s="5">
        <v>45674</v>
      </c>
      <c r="C33" s="3">
        <v>3</v>
      </c>
      <c r="D33" s="3">
        <v>0</v>
      </c>
      <c r="E33" s="3">
        <v>9</v>
      </c>
      <c r="F33" s="10">
        <f t="shared" si="2"/>
        <v>14.25</v>
      </c>
      <c r="G33" s="3">
        <v>3</v>
      </c>
      <c r="H33" s="31">
        <f t="shared" si="4"/>
        <v>4.75</v>
      </c>
      <c r="I33" s="1"/>
    </row>
    <row r="34" spans="1:9" x14ac:dyDescent="0.35">
      <c r="A34" s="1"/>
      <c r="B34" s="5">
        <v>45675</v>
      </c>
      <c r="C34" s="3">
        <v>0</v>
      </c>
      <c r="D34" s="3">
        <v>0</v>
      </c>
      <c r="E34" s="3">
        <v>0</v>
      </c>
      <c r="F34" s="10">
        <f t="shared" si="2"/>
        <v>0</v>
      </c>
      <c r="G34" s="3">
        <v>0</v>
      </c>
      <c r="H34" s="31">
        <f t="shared" si="4"/>
        <v>0</v>
      </c>
      <c r="I34" s="1"/>
    </row>
    <row r="35" spans="1:9" x14ac:dyDescent="0.35">
      <c r="A35" s="1"/>
      <c r="B35" s="5">
        <v>45676</v>
      </c>
      <c r="C35" s="3">
        <v>0</v>
      </c>
      <c r="D35" s="3">
        <v>0</v>
      </c>
      <c r="E35" s="3">
        <v>0</v>
      </c>
      <c r="F35" s="10">
        <f t="shared" si="2"/>
        <v>0</v>
      </c>
      <c r="G35" s="3">
        <v>0</v>
      </c>
      <c r="H35" s="31">
        <f t="shared" si="4"/>
        <v>0</v>
      </c>
      <c r="I35" s="1"/>
    </row>
    <row r="36" spans="1:9" x14ac:dyDescent="0.35">
      <c r="A36" s="1"/>
      <c r="B36" s="5">
        <v>45677</v>
      </c>
      <c r="C36" s="3">
        <v>3</v>
      </c>
      <c r="D36" s="3">
        <v>0</v>
      </c>
      <c r="E36" s="3">
        <v>9</v>
      </c>
      <c r="F36" s="10">
        <f t="shared" si="2"/>
        <v>14.25</v>
      </c>
      <c r="G36" s="3">
        <v>3</v>
      </c>
      <c r="H36" s="31">
        <f>IFERROR(SUM(C36*1.75,D36*0.5381,E36)/G36,0)</f>
        <v>4.75</v>
      </c>
      <c r="I36" s="1"/>
    </row>
    <row r="37" spans="1:9" x14ac:dyDescent="0.35">
      <c r="A37" s="1"/>
      <c r="B37" s="5">
        <v>45678</v>
      </c>
      <c r="C37" s="3">
        <v>3</v>
      </c>
      <c r="D37" s="3">
        <v>0</v>
      </c>
      <c r="E37" s="3">
        <v>11</v>
      </c>
      <c r="F37" s="10">
        <f t="shared" si="2"/>
        <v>16.25</v>
      </c>
      <c r="G37" s="3">
        <v>3</v>
      </c>
      <c r="H37" s="31">
        <f t="shared" ref="H37:H42" si="5">IFERROR(SUM(C37*1.75,D37*0.5381,E37)/G37,0)</f>
        <v>5.416666666666667</v>
      </c>
      <c r="I37" s="1"/>
    </row>
    <row r="38" spans="1:9" x14ac:dyDescent="0.35">
      <c r="A38" s="1"/>
      <c r="B38" s="5">
        <v>45679</v>
      </c>
      <c r="C38" s="3">
        <v>3</v>
      </c>
      <c r="D38" s="3">
        <v>0</v>
      </c>
      <c r="E38" s="3">
        <v>10</v>
      </c>
      <c r="F38" s="10">
        <f t="shared" si="2"/>
        <v>15.25</v>
      </c>
      <c r="G38" s="3">
        <v>3</v>
      </c>
      <c r="H38" s="31">
        <f t="shared" si="5"/>
        <v>5.083333333333333</v>
      </c>
      <c r="I38" s="1"/>
    </row>
    <row r="39" spans="1:9" x14ac:dyDescent="0.35">
      <c r="A39" s="1"/>
      <c r="B39" s="5">
        <v>45680</v>
      </c>
      <c r="C39" s="3">
        <v>4</v>
      </c>
      <c r="D39" s="3">
        <v>0</v>
      </c>
      <c r="E39" s="3">
        <v>10</v>
      </c>
      <c r="F39" s="10">
        <f t="shared" si="2"/>
        <v>17</v>
      </c>
      <c r="G39" s="3">
        <v>3</v>
      </c>
      <c r="H39" s="31">
        <f t="shared" si="5"/>
        <v>5.666666666666667</v>
      </c>
      <c r="I39" s="1"/>
    </row>
    <row r="40" spans="1:9" x14ac:dyDescent="0.35">
      <c r="A40" s="1"/>
      <c r="B40" s="5">
        <v>45681</v>
      </c>
      <c r="C40" s="3">
        <v>3</v>
      </c>
      <c r="D40" s="3">
        <v>0</v>
      </c>
      <c r="E40" s="3">
        <v>10</v>
      </c>
      <c r="F40" s="10">
        <f t="shared" si="2"/>
        <v>15.25</v>
      </c>
      <c r="G40" s="3">
        <v>3</v>
      </c>
      <c r="H40" s="31">
        <f t="shared" si="5"/>
        <v>5.083333333333333</v>
      </c>
      <c r="I40" s="1"/>
    </row>
    <row r="41" spans="1:9" x14ac:dyDescent="0.35">
      <c r="A41" s="1"/>
      <c r="B41" s="5">
        <v>45682</v>
      </c>
      <c r="C41" s="3">
        <v>0</v>
      </c>
      <c r="D41" s="3">
        <v>0</v>
      </c>
      <c r="E41" s="3">
        <v>0</v>
      </c>
      <c r="F41" s="10">
        <f t="shared" si="2"/>
        <v>0</v>
      </c>
      <c r="G41" s="3">
        <v>0</v>
      </c>
      <c r="H41" s="31">
        <f t="shared" si="5"/>
        <v>0</v>
      </c>
      <c r="I41" s="1"/>
    </row>
    <row r="42" spans="1:9" x14ac:dyDescent="0.35">
      <c r="A42" s="1"/>
      <c r="B42" s="5">
        <v>45683</v>
      </c>
      <c r="C42" s="3">
        <v>0</v>
      </c>
      <c r="D42" s="3">
        <v>0</v>
      </c>
      <c r="E42" s="3">
        <v>0</v>
      </c>
      <c r="F42" s="10">
        <f t="shared" si="2"/>
        <v>0</v>
      </c>
      <c r="G42" s="3">
        <v>0</v>
      </c>
      <c r="H42" s="31">
        <f t="shared" si="5"/>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t="s">
        <v>38</v>
      </c>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B46:H59"/>
    <mergeCell ref="E5:G5"/>
  </mergeCells>
  <conditionalFormatting sqref="F15:F42">
    <cfRule type="cellIs" dxfId="34" priority="1" operator="greaterThan">
      <formula>21</formula>
    </cfRule>
  </conditionalFormatting>
  <conditionalFormatting sqref="H15:H42">
    <cfRule type="cellIs" dxfId="33" priority="2" operator="greaterThan">
      <formula>7</formula>
    </cfRule>
    <cfRule type="cellIs" dxfId="32" priority="3" operator="greaterThan">
      <formula>8</formula>
    </cfRule>
  </conditionalFormatting>
  <conditionalFormatting sqref="H44">
    <cfRule type="cellIs" dxfId="31" priority="11" operator="greaterThan">
      <formula>7</formula>
    </cfRule>
    <cfRule type="cellIs" dxfId="30" priority="12" operator="greaterThan">
      <formula>8</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D5527-55A9-41AB-84B3-11EFCD3889D8}">
  <dimension ref="A1:J61"/>
  <sheetViews>
    <sheetView topLeftCell="A9" zoomScaleNormal="100" workbookViewId="0">
      <selection activeCell="E42" sqref="E42"/>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32</v>
      </c>
      <c r="F5" s="40"/>
      <c r="G5" s="41"/>
      <c r="H5" s="1"/>
      <c r="I5" s="1"/>
    </row>
    <row r="6" spans="1:9" x14ac:dyDescent="0.35">
      <c r="A6" s="1"/>
      <c r="B6" s="1" t="s">
        <v>16</v>
      </c>
      <c r="C6" s="1"/>
      <c r="D6" s="26"/>
      <c r="E6" s="1"/>
      <c r="F6" s="1"/>
      <c r="G6" s="22">
        <v>0</v>
      </c>
      <c r="H6" s="1"/>
      <c r="I6" s="1"/>
    </row>
    <row r="7" spans="1:9" x14ac:dyDescent="0.35">
      <c r="A7" s="1"/>
      <c r="B7" s="1" t="s">
        <v>17</v>
      </c>
      <c r="C7" s="1"/>
      <c r="D7" s="26"/>
      <c r="E7" s="1"/>
      <c r="F7" s="1"/>
      <c r="G7" s="22">
        <v>14</v>
      </c>
      <c r="H7" s="1"/>
      <c r="I7" s="1"/>
    </row>
    <row r="8" spans="1:9" x14ac:dyDescent="0.35">
      <c r="A8" s="1"/>
      <c r="B8" s="1" t="s">
        <v>18</v>
      </c>
      <c r="C8" s="1"/>
      <c r="D8" s="26"/>
      <c r="E8" s="1"/>
      <c r="F8" s="1"/>
      <c r="G8" s="27">
        <f>SUM(G6:G7)</f>
        <v>14</v>
      </c>
      <c r="H8" s="1"/>
      <c r="I8" s="1"/>
    </row>
    <row r="9" spans="1:9" x14ac:dyDescent="0.35">
      <c r="A9" s="1"/>
      <c r="B9" s="1" t="s">
        <v>6</v>
      </c>
      <c r="C9" s="1"/>
      <c r="D9" s="26"/>
      <c r="E9" s="1"/>
      <c r="F9" s="1"/>
      <c r="G9" s="22">
        <v>3</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0</v>
      </c>
      <c r="D15" s="3">
        <v>0</v>
      </c>
      <c r="E15" s="3">
        <v>10</v>
      </c>
      <c r="F15" s="10">
        <f t="shared" ref="F15:F42" si="0">(C15*1.75)+(D15*0.5381)+E15</f>
        <v>10</v>
      </c>
      <c r="G15" s="3">
        <v>4</v>
      </c>
      <c r="H15" s="31">
        <f>IFERROR(SUM(C15*1.75,D15*0.5381,E15)/G15,0)</f>
        <v>2.5</v>
      </c>
      <c r="I15" s="1"/>
    </row>
    <row r="16" spans="1:9" x14ac:dyDescent="0.35">
      <c r="A16" s="1"/>
      <c r="B16" s="5">
        <v>45608</v>
      </c>
      <c r="C16" s="3">
        <v>0</v>
      </c>
      <c r="D16" s="3">
        <v>0</v>
      </c>
      <c r="E16" s="3">
        <v>11</v>
      </c>
      <c r="F16" s="10">
        <f t="shared" si="0"/>
        <v>11</v>
      </c>
      <c r="G16" s="3">
        <v>4</v>
      </c>
      <c r="H16" s="31">
        <f t="shared" ref="H16:H21" si="1">IFERROR(SUM(C16*1.75,D16*0.5381,E16)/G16,0)</f>
        <v>2.75</v>
      </c>
      <c r="I16" s="1"/>
    </row>
    <row r="17" spans="1:10" x14ac:dyDescent="0.35">
      <c r="A17" s="1"/>
      <c r="B17" s="5">
        <v>45609</v>
      </c>
      <c r="C17" s="3">
        <v>0</v>
      </c>
      <c r="D17" s="3">
        <v>0</v>
      </c>
      <c r="E17" s="3">
        <v>12</v>
      </c>
      <c r="F17" s="10">
        <f t="shared" si="0"/>
        <v>12</v>
      </c>
      <c r="G17" s="3">
        <v>4</v>
      </c>
      <c r="H17" s="31">
        <f t="shared" si="1"/>
        <v>3</v>
      </c>
      <c r="I17" s="1"/>
    </row>
    <row r="18" spans="1:10" x14ac:dyDescent="0.35">
      <c r="A18" s="1"/>
      <c r="B18" s="5">
        <v>45610</v>
      </c>
      <c r="C18" s="3">
        <v>0</v>
      </c>
      <c r="D18" s="3">
        <v>0</v>
      </c>
      <c r="E18" s="3">
        <v>12</v>
      </c>
      <c r="F18" s="10">
        <f t="shared" si="0"/>
        <v>12</v>
      </c>
      <c r="G18" s="3">
        <v>4</v>
      </c>
      <c r="H18" s="31">
        <f t="shared" si="1"/>
        <v>3</v>
      </c>
      <c r="I18" s="32"/>
    </row>
    <row r="19" spans="1:10" x14ac:dyDescent="0.35">
      <c r="A19" s="1"/>
      <c r="B19" s="5">
        <v>45611</v>
      </c>
      <c r="C19" s="3">
        <v>0</v>
      </c>
      <c r="D19" s="3">
        <v>0</v>
      </c>
      <c r="E19" s="3">
        <v>12</v>
      </c>
      <c r="F19" s="10">
        <f t="shared" si="0"/>
        <v>12</v>
      </c>
      <c r="G19" s="3">
        <v>4</v>
      </c>
      <c r="H19" s="31">
        <f t="shared" si="1"/>
        <v>3</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0</v>
      </c>
      <c r="D22" s="3">
        <v>0</v>
      </c>
      <c r="E22" s="3">
        <v>11</v>
      </c>
      <c r="F22" s="10">
        <f t="shared" si="0"/>
        <v>11</v>
      </c>
      <c r="G22" s="3">
        <v>4</v>
      </c>
      <c r="H22" s="31">
        <f>IFERROR(SUM(C22*1.75,D22*0.5381,E22)/G22,0)</f>
        <v>2.75</v>
      </c>
      <c r="I22" s="1"/>
    </row>
    <row r="23" spans="1:10" x14ac:dyDescent="0.35">
      <c r="A23" s="1"/>
      <c r="B23" s="5">
        <v>45615</v>
      </c>
      <c r="C23" s="3">
        <v>0</v>
      </c>
      <c r="D23" s="3">
        <v>0</v>
      </c>
      <c r="E23" s="3">
        <v>11</v>
      </c>
      <c r="F23" s="10">
        <f t="shared" si="0"/>
        <v>11</v>
      </c>
      <c r="G23" s="3">
        <v>3</v>
      </c>
      <c r="H23" s="31">
        <f t="shared" ref="H23:H28" si="2">IFERROR(SUM(C23*1.75,D23*0.5381,E23)/G23,0)</f>
        <v>3.6666666666666665</v>
      </c>
      <c r="I23" s="1"/>
    </row>
    <row r="24" spans="1:10" x14ac:dyDescent="0.35">
      <c r="A24" s="1"/>
      <c r="B24" s="5">
        <v>45616</v>
      </c>
      <c r="C24" s="3">
        <v>0</v>
      </c>
      <c r="D24" s="3">
        <v>0</v>
      </c>
      <c r="E24" s="3">
        <v>11</v>
      </c>
      <c r="F24" s="10">
        <f t="shared" si="0"/>
        <v>11</v>
      </c>
      <c r="G24" s="3">
        <v>4</v>
      </c>
      <c r="H24" s="31">
        <f t="shared" si="2"/>
        <v>2.75</v>
      </c>
      <c r="I24" s="1"/>
    </row>
    <row r="25" spans="1:10" x14ac:dyDescent="0.35">
      <c r="A25" s="1"/>
      <c r="B25" s="5">
        <v>45617</v>
      </c>
      <c r="C25" s="3">
        <v>0</v>
      </c>
      <c r="D25" s="3">
        <v>0</v>
      </c>
      <c r="E25" s="3">
        <v>10</v>
      </c>
      <c r="F25" s="10">
        <f t="shared" si="0"/>
        <v>10</v>
      </c>
      <c r="G25" s="3">
        <v>3</v>
      </c>
      <c r="H25" s="31">
        <f t="shared" si="2"/>
        <v>3.3333333333333335</v>
      </c>
      <c r="I25" s="1"/>
      <c r="J25" t="s">
        <v>24</v>
      </c>
    </row>
    <row r="26" spans="1:10" x14ac:dyDescent="0.35">
      <c r="A26" s="1"/>
      <c r="B26" s="5">
        <v>45618</v>
      </c>
      <c r="C26" s="3">
        <v>0</v>
      </c>
      <c r="D26" s="3">
        <v>0</v>
      </c>
      <c r="E26" s="3">
        <v>11</v>
      </c>
      <c r="F26" s="10">
        <f t="shared" si="0"/>
        <v>11</v>
      </c>
      <c r="G26" s="3">
        <v>4</v>
      </c>
      <c r="H26" s="31">
        <f t="shared" si="2"/>
        <v>2.75</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0</v>
      </c>
      <c r="D29" s="3">
        <v>0</v>
      </c>
      <c r="E29" s="3">
        <v>10</v>
      </c>
      <c r="F29" s="10">
        <f t="shared" si="0"/>
        <v>10</v>
      </c>
      <c r="G29" s="3">
        <v>4</v>
      </c>
      <c r="H29" s="31">
        <f>IFERROR(SUM(C29*1.75,D29*0.5381,E29)/G29,0)</f>
        <v>2.5</v>
      </c>
      <c r="I29" s="1"/>
    </row>
    <row r="30" spans="1:10" x14ac:dyDescent="0.35">
      <c r="A30" s="1"/>
      <c r="B30" s="5">
        <v>45671</v>
      </c>
      <c r="C30" s="3">
        <v>0</v>
      </c>
      <c r="D30" s="3">
        <v>0</v>
      </c>
      <c r="E30" s="3">
        <v>13</v>
      </c>
      <c r="F30" s="10">
        <f t="shared" si="0"/>
        <v>13</v>
      </c>
      <c r="G30" s="3">
        <v>4</v>
      </c>
      <c r="H30" s="31">
        <f t="shared" ref="H30:H35" si="3">IFERROR(SUM(C30*1.75,D30*0.5381,E30)/G30,0)</f>
        <v>3.25</v>
      </c>
      <c r="I30" s="1"/>
    </row>
    <row r="31" spans="1:10" x14ac:dyDescent="0.35">
      <c r="A31" s="1"/>
      <c r="B31" s="5">
        <v>45672</v>
      </c>
      <c r="C31" s="3">
        <v>0</v>
      </c>
      <c r="D31" s="3">
        <v>0</v>
      </c>
      <c r="E31" s="3">
        <v>14</v>
      </c>
      <c r="F31" s="10">
        <f t="shared" si="0"/>
        <v>14</v>
      </c>
      <c r="G31" s="3">
        <v>4</v>
      </c>
      <c r="H31" s="31">
        <f t="shared" si="3"/>
        <v>3.5</v>
      </c>
      <c r="I31" s="1"/>
    </row>
    <row r="32" spans="1:10" x14ac:dyDescent="0.35">
      <c r="A32" s="1"/>
      <c r="B32" s="5">
        <v>45673</v>
      </c>
      <c r="C32" s="3">
        <v>0</v>
      </c>
      <c r="D32" s="3">
        <v>0</v>
      </c>
      <c r="E32" s="3">
        <v>12</v>
      </c>
      <c r="F32" s="10">
        <f t="shared" si="0"/>
        <v>12</v>
      </c>
      <c r="G32" s="3">
        <v>4</v>
      </c>
      <c r="H32" s="31">
        <f t="shared" si="3"/>
        <v>3</v>
      </c>
      <c r="I32" s="1"/>
    </row>
    <row r="33" spans="1:9" x14ac:dyDescent="0.35">
      <c r="A33" s="1"/>
      <c r="B33" s="5">
        <v>45674</v>
      </c>
      <c r="C33" s="3">
        <v>0</v>
      </c>
      <c r="D33" s="3">
        <v>0</v>
      </c>
      <c r="E33" s="3">
        <v>13</v>
      </c>
      <c r="F33" s="10">
        <f t="shared" si="0"/>
        <v>13</v>
      </c>
      <c r="G33" s="3">
        <v>4</v>
      </c>
      <c r="H33" s="31">
        <f t="shared" si="3"/>
        <v>3.25</v>
      </c>
      <c r="I33" s="1"/>
    </row>
    <row r="34" spans="1:9" x14ac:dyDescent="0.35">
      <c r="A34" s="1"/>
      <c r="B34" s="5">
        <v>45675</v>
      </c>
      <c r="C34" s="3">
        <v>0</v>
      </c>
      <c r="D34" s="3">
        <v>0</v>
      </c>
      <c r="E34" s="3">
        <v>13</v>
      </c>
      <c r="F34" s="10">
        <f t="shared" si="0"/>
        <v>13</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0</v>
      </c>
      <c r="D36" s="3">
        <v>0</v>
      </c>
      <c r="E36" s="3">
        <v>0</v>
      </c>
      <c r="F36" s="10">
        <f t="shared" si="0"/>
        <v>0</v>
      </c>
      <c r="G36" s="3">
        <v>4</v>
      </c>
      <c r="H36" s="31">
        <f>IFERROR(SUM(C36*1.75,D36*0.5381,E36)/G36,0)</f>
        <v>0</v>
      </c>
      <c r="I36" s="1"/>
    </row>
    <row r="37" spans="1:9" x14ac:dyDescent="0.35">
      <c r="A37" s="1"/>
      <c r="B37" s="5">
        <v>45678</v>
      </c>
      <c r="C37" s="3">
        <v>0</v>
      </c>
      <c r="D37" s="3">
        <v>0</v>
      </c>
      <c r="E37" s="3">
        <v>11</v>
      </c>
      <c r="F37" s="10">
        <f t="shared" si="0"/>
        <v>11</v>
      </c>
      <c r="G37" s="3">
        <v>4</v>
      </c>
      <c r="H37" s="31">
        <f t="shared" ref="H37:H42" si="4">IFERROR(SUM(C37*1.75,D37*0.5381,E37)/G37,0)</f>
        <v>2.75</v>
      </c>
      <c r="I37" s="1"/>
    </row>
    <row r="38" spans="1:9" x14ac:dyDescent="0.35">
      <c r="A38" s="1"/>
      <c r="B38" s="5">
        <v>45679</v>
      </c>
      <c r="C38" s="3">
        <v>0</v>
      </c>
      <c r="D38" s="3">
        <v>0</v>
      </c>
      <c r="E38" s="3">
        <v>12</v>
      </c>
      <c r="F38" s="10">
        <f t="shared" si="0"/>
        <v>12</v>
      </c>
      <c r="G38" s="3">
        <v>4</v>
      </c>
      <c r="H38" s="31">
        <f t="shared" si="4"/>
        <v>3</v>
      </c>
      <c r="I38" s="1"/>
    </row>
    <row r="39" spans="1:9" x14ac:dyDescent="0.35">
      <c r="A39" s="1"/>
      <c r="B39" s="5">
        <v>45680</v>
      </c>
      <c r="C39" s="3">
        <v>0</v>
      </c>
      <c r="D39" s="3">
        <v>0</v>
      </c>
      <c r="E39" s="3">
        <v>11</v>
      </c>
      <c r="F39" s="10">
        <f t="shared" si="0"/>
        <v>11</v>
      </c>
      <c r="G39" s="3">
        <v>4</v>
      </c>
      <c r="H39" s="31">
        <f t="shared" si="4"/>
        <v>2.75</v>
      </c>
      <c r="I39" s="1"/>
    </row>
    <row r="40" spans="1:9" x14ac:dyDescent="0.35">
      <c r="A40" s="1"/>
      <c r="B40" s="5">
        <v>45681</v>
      </c>
      <c r="C40" s="3">
        <v>0</v>
      </c>
      <c r="D40" s="3">
        <v>0</v>
      </c>
      <c r="E40" s="3">
        <v>10</v>
      </c>
      <c r="F40" s="10">
        <f t="shared" si="0"/>
        <v>10</v>
      </c>
      <c r="G40" s="3">
        <v>4</v>
      </c>
      <c r="H40" s="31">
        <f t="shared" si="4"/>
        <v>2.5</v>
      </c>
      <c r="I40" s="1"/>
    </row>
    <row r="41" spans="1:9" x14ac:dyDescent="0.35">
      <c r="A41" s="1"/>
      <c r="B41" s="5">
        <v>45682</v>
      </c>
      <c r="C41" s="3">
        <v>0</v>
      </c>
      <c r="D41" s="3">
        <v>0</v>
      </c>
      <c r="E41" s="3">
        <v>10</v>
      </c>
      <c r="F41" s="10">
        <f t="shared" si="0"/>
        <v>10</v>
      </c>
      <c r="G41" s="3">
        <v>0</v>
      </c>
      <c r="H41" s="31">
        <f t="shared" si="4"/>
        <v>0</v>
      </c>
      <c r="I41" s="1"/>
    </row>
    <row r="42" spans="1:9" x14ac:dyDescent="0.35">
      <c r="A42" s="1"/>
      <c r="B42" s="5">
        <v>45683</v>
      </c>
      <c r="C42" s="3">
        <v>0</v>
      </c>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29" priority="1" operator="greaterThan">
      <formula>21</formula>
    </cfRule>
  </conditionalFormatting>
  <conditionalFormatting sqref="H15:H42">
    <cfRule type="cellIs" dxfId="28" priority="2" operator="greaterThan">
      <formula>7</formula>
    </cfRule>
    <cfRule type="cellIs" dxfId="27" priority="3" operator="greaterThan">
      <formula>8</formula>
    </cfRule>
  </conditionalFormatting>
  <conditionalFormatting sqref="H44">
    <cfRule type="cellIs" dxfId="26" priority="4" operator="greaterThan">
      <formula>7</formula>
    </cfRule>
    <cfRule type="cellIs" dxfId="25" priority="5" operator="greaterThan">
      <formula>8</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852E-3D7C-4E3C-8A40-44A63F1E8AA4}">
  <dimension ref="A1:J61"/>
  <sheetViews>
    <sheetView topLeftCell="A22" zoomScaleNormal="100" workbookViewId="0">
      <selection activeCell="B46" sqref="B46:H59"/>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33</v>
      </c>
      <c r="F5" s="40"/>
      <c r="G5" s="41"/>
      <c r="H5" s="1"/>
      <c r="I5" s="1"/>
    </row>
    <row r="6" spans="1:9" x14ac:dyDescent="0.35">
      <c r="A6" s="1"/>
      <c r="B6" s="1" t="s">
        <v>16</v>
      </c>
      <c r="C6" s="1"/>
      <c r="D6" s="26"/>
      <c r="E6" s="1"/>
      <c r="F6" s="1"/>
      <c r="G6" s="22">
        <v>0</v>
      </c>
      <c r="H6" s="1"/>
      <c r="I6" s="1"/>
    </row>
    <row r="7" spans="1:9" x14ac:dyDescent="0.35">
      <c r="A7" s="1"/>
      <c r="B7" s="1" t="s">
        <v>17</v>
      </c>
      <c r="C7" s="1"/>
      <c r="D7" s="26"/>
      <c r="E7" s="1"/>
      <c r="F7" s="1"/>
      <c r="G7" s="22">
        <v>17</v>
      </c>
      <c r="H7" s="1"/>
      <c r="I7" s="1"/>
    </row>
    <row r="8" spans="1:9" x14ac:dyDescent="0.35">
      <c r="A8" s="1"/>
      <c r="B8" s="1" t="s">
        <v>18</v>
      </c>
      <c r="C8" s="1"/>
      <c r="D8" s="26"/>
      <c r="E8" s="1"/>
      <c r="F8" s="1"/>
      <c r="G8" s="27">
        <f>SUM(G6:G7)</f>
        <v>17</v>
      </c>
      <c r="H8" s="1"/>
      <c r="I8" s="1"/>
    </row>
    <row r="9" spans="1:9" x14ac:dyDescent="0.35">
      <c r="A9" s="1"/>
      <c r="B9" s="1" t="s">
        <v>6</v>
      </c>
      <c r="C9" s="1"/>
      <c r="D9" s="26"/>
      <c r="E9" s="1"/>
      <c r="F9" s="1"/>
      <c r="G9" s="22">
        <v>3</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0</v>
      </c>
      <c r="D15" s="3">
        <v>2</v>
      </c>
      <c r="E15" s="3">
        <v>12</v>
      </c>
      <c r="F15" s="10">
        <f t="shared" ref="F15:F42" si="0">(C15*1.75)+(D15*0.5381)+E15</f>
        <v>13.0762</v>
      </c>
      <c r="G15" s="3">
        <v>3</v>
      </c>
      <c r="H15" s="31">
        <f>IFERROR(SUM(C15*1.75,D15*0.5381,E15)/G15,0)</f>
        <v>4.3587333333333333</v>
      </c>
      <c r="I15" s="1"/>
    </row>
    <row r="16" spans="1:9" x14ac:dyDescent="0.35">
      <c r="A16" s="1"/>
      <c r="B16" s="5">
        <v>45608</v>
      </c>
      <c r="C16" s="3">
        <v>0</v>
      </c>
      <c r="D16" s="3">
        <v>2</v>
      </c>
      <c r="E16" s="3">
        <v>9</v>
      </c>
      <c r="F16" s="10">
        <f t="shared" si="0"/>
        <v>10.0762</v>
      </c>
      <c r="G16" s="3">
        <v>3</v>
      </c>
      <c r="H16" s="31">
        <f t="shared" ref="H16:H21" si="1">IFERROR(SUM(C16*1.75,D16*0.5381,E16)/G16,0)</f>
        <v>3.3587333333333333</v>
      </c>
      <c r="I16" s="1"/>
    </row>
    <row r="17" spans="1:10" x14ac:dyDescent="0.35">
      <c r="A17" s="1"/>
      <c r="B17" s="5">
        <v>45609</v>
      </c>
      <c r="C17" s="3">
        <v>0</v>
      </c>
      <c r="D17" s="3">
        <v>1</v>
      </c>
      <c r="E17" s="3">
        <v>12</v>
      </c>
      <c r="F17" s="10">
        <f t="shared" si="0"/>
        <v>12.5381</v>
      </c>
      <c r="G17" s="3">
        <v>3</v>
      </c>
      <c r="H17" s="31">
        <f t="shared" si="1"/>
        <v>4.1793666666666667</v>
      </c>
      <c r="I17" s="1"/>
    </row>
    <row r="18" spans="1:10" x14ac:dyDescent="0.35">
      <c r="A18" s="1"/>
      <c r="B18" s="5">
        <v>45610</v>
      </c>
      <c r="C18" s="3">
        <v>0</v>
      </c>
      <c r="D18" s="3">
        <v>1</v>
      </c>
      <c r="E18" s="3">
        <v>13</v>
      </c>
      <c r="F18" s="10">
        <f t="shared" si="0"/>
        <v>13.5381</v>
      </c>
      <c r="G18" s="3">
        <v>3</v>
      </c>
      <c r="H18" s="31">
        <f t="shared" si="1"/>
        <v>4.5126999999999997</v>
      </c>
      <c r="I18" s="32"/>
    </row>
    <row r="19" spans="1:10" x14ac:dyDescent="0.35">
      <c r="A19" s="1"/>
      <c r="B19" s="5">
        <v>45611</v>
      </c>
      <c r="C19" s="3">
        <v>0</v>
      </c>
      <c r="D19" s="3">
        <v>0</v>
      </c>
      <c r="E19" s="3">
        <v>13</v>
      </c>
      <c r="F19" s="10">
        <f t="shared" si="0"/>
        <v>13</v>
      </c>
      <c r="G19" s="3">
        <v>3</v>
      </c>
      <c r="H19" s="31">
        <f t="shared" si="1"/>
        <v>4.333333333333333</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0</v>
      </c>
      <c r="D22" s="3">
        <v>1</v>
      </c>
      <c r="E22" s="3">
        <v>12</v>
      </c>
      <c r="F22" s="10">
        <f t="shared" si="0"/>
        <v>12.5381</v>
      </c>
      <c r="G22" s="3">
        <v>3</v>
      </c>
      <c r="H22" s="31">
        <f>IFERROR(SUM(C22*1.75,D22*0.5381,E22)/G22,0)</f>
        <v>4.1793666666666667</v>
      </c>
      <c r="I22" s="1"/>
    </row>
    <row r="23" spans="1:10" x14ac:dyDescent="0.35">
      <c r="A23" s="1"/>
      <c r="B23" s="5">
        <v>45615</v>
      </c>
      <c r="C23" s="3">
        <v>0</v>
      </c>
      <c r="D23" s="3">
        <v>1</v>
      </c>
      <c r="E23" s="3">
        <v>11</v>
      </c>
      <c r="F23" s="10">
        <f t="shared" si="0"/>
        <v>11.5381</v>
      </c>
      <c r="G23" s="3">
        <v>3</v>
      </c>
      <c r="H23" s="31">
        <f t="shared" ref="H23:H28" si="2">IFERROR(SUM(C23*1.75,D23*0.5381,E23)/G23,0)</f>
        <v>3.8460333333333332</v>
      </c>
      <c r="I23" s="1"/>
    </row>
    <row r="24" spans="1:10" x14ac:dyDescent="0.35">
      <c r="A24" s="1"/>
      <c r="B24" s="5">
        <v>45616</v>
      </c>
      <c r="C24" s="3">
        <v>0</v>
      </c>
      <c r="D24" s="3">
        <v>1</v>
      </c>
      <c r="E24" s="3">
        <v>11</v>
      </c>
      <c r="F24" s="10">
        <f t="shared" si="0"/>
        <v>11.5381</v>
      </c>
      <c r="G24" s="3">
        <v>3</v>
      </c>
      <c r="H24" s="31">
        <f t="shared" si="2"/>
        <v>3.8460333333333332</v>
      </c>
      <c r="I24" s="1"/>
    </row>
    <row r="25" spans="1:10" x14ac:dyDescent="0.35">
      <c r="A25" s="1"/>
      <c r="B25" s="5">
        <v>45617</v>
      </c>
      <c r="C25" s="3">
        <v>0</v>
      </c>
      <c r="D25" s="3">
        <v>1</v>
      </c>
      <c r="E25" s="3">
        <v>10</v>
      </c>
      <c r="F25" s="10">
        <f t="shared" si="0"/>
        <v>10.5381</v>
      </c>
      <c r="G25" s="3">
        <v>3</v>
      </c>
      <c r="H25" s="31">
        <f t="shared" si="2"/>
        <v>3.5127000000000002</v>
      </c>
      <c r="I25" s="1"/>
      <c r="J25" t="s">
        <v>24</v>
      </c>
    </row>
    <row r="26" spans="1:10" x14ac:dyDescent="0.35">
      <c r="A26" s="1"/>
      <c r="B26" s="5">
        <v>45618</v>
      </c>
      <c r="C26" s="3">
        <v>0</v>
      </c>
      <c r="D26" s="3">
        <v>1</v>
      </c>
      <c r="E26" s="3">
        <v>9</v>
      </c>
      <c r="F26" s="10">
        <f t="shared" si="0"/>
        <v>9.5381</v>
      </c>
      <c r="G26" s="3">
        <v>2</v>
      </c>
      <c r="H26" s="31">
        <f t="shared" si="2"/>
        <v>4.76905</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0</v>
      </c>
      <c r="D29" s="3">
        <v>2</v>
      </c>
      <c r="E29" s="3">
        <v>14</v>
      </c>
      <c r="F29" s="10">
        <f t="shared" si="0"/>
        <v>15.0762</v>
      </c>
      <c r="G29" s="3">
        <v>3</v>
      </c>
      <c r="H29" s="31">
        <f>IFERROR(SUM(C29*1.75,D29*0.5381,E29)/G29,0)</f>
        <v>5.0254000000000003</v>
      </c>
      <c r="I29" s="1"/>
    </row>
    <row r="30" spans="1:10" x14ac:dyDescent="0.35">
      <c r="A30" s="1"/>
      <c r="B30" s="5">
        <v>45671</v>
      </c>
      <c r="C30" s="3">
        <v>0</v>
      </c>
      <c r="D30" s="3">
        <v>1</v>
      </c>
      <c r="E30" s="3">
        <v>15</v>
      </c>
      <c r="F30" s="10">
        <f t="shared" si="0"/>
        <v>15.5381</v>
      </c>
      <c r="G30" s="3">
        <v>3</v>
      </c>
      <c r="H30" s="31">
        <f t="shared" ref="H30:H35" si="3">IFERROR(SUM(C30*1.75,D30*0.5381,E30)/G30,0)</f>
        <v>5.1793666666666667</v>
      </c>
      <c r="I30" s="1"/>
    </row>
    <row r="31" spans="1:10" x14ac:dyDescent="0.35">
      <c r="A31" s="1"/>
      <c r="B31" s="5">
        <v>45672</v>
      </c>
      <c r="C31" s="3">
        <v>0</v>
      </c>
      <c r="D31" s="3">
        <v>1</v>
      </c>
      <c r="E31" s="3">
        <v>15</v>
      </c>
      <c r="F31" s="10">
        <f t="shared" si="0"/>
        <v>15.5381</v>
      </c>
      <c r="G31" s="3">
        <v>3</v>
      </c>
      <c r="H31" s="31">
        <f t="shared" si="3"/>
        <v>5.1793666666666667</v>
      </c>
      <c r="I31" s="1"/>
    </row>
    <row r="32" spans="1:10" x14ac:dyDescent="0.35">
      <c r="A32" s="1"/>
      <c r="B32" s="5">
        <v>45673</v>
      </c>
      <c r="C32" s="3">
        <v>0</v>
      </c>
      <c r="D32" s="3">
        <v>1</v>
      </c>
      <c r="E32" s="3">
        <v>15</v>
      </c>
      <c r="F32" s="10">
        <f t="shared" si="0"/>
        <v>15.5381</v>
      </c>
      <c r="G32" s="3">
        <v>2</v>
      </c>
      <c r="H32" s="31">
        <f t="shared" si="3"/>
        <v>7.76905</v>
      </c>
      <c r="I32" s="1"/>
    </row>
    <row r="33" spans="1:9" x14ac:dyDescent="0.35">
      <c r="A33" s="1"/>
      <c r="B33" s="5">
        <v>45674</v>
      </c>
      <c r="C33" s="3">
        <v>0</v>
      </c>
      <c r="D33" s="3">
        <v>4</v>
      </c>
      <c r="E33" s="3">
        <v>12</v>
      </c>
      <c r="F33" s="10">
        <f t="shared" si="0"/>
        <v>14.1524</v>
      </c>
      <c r="G33" s="3">
        <v>2</v>
      </c>
      <c r="H33" s="31">
        <f t="shared" si="3"/>
        <v>7.0762</v>
      </c>
      <c r="I33" s="1"/>
    </row>
    <row r="34" spans="1:9" x14ac:dyDescent="0.35">
      <c r="A34" s="1"/>
      <c r="B34" s="5">
        <v>45675</v>
      </c>
      <c r="C34" s="3">
        <v>0</v>
      </c>
      <c r="D34" s="3">
        <v>0</v>
      </c>
      <c r="E34" s="3">
        <v>0</v>
      </c>
      <c r="F34" s="10">
        <f t="shared" si="0"/>
        <v>0</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0</v>
      </c>
      <c r="D36" s="3">
        <v>2</v>
      </c>
      <c r="E36" s="3">
        <v>15</v>
      </c>
      <c r="F36" s="10">
        <f t="shared" si="0"/>
        <v>16.0762</v>
      </c>
      <c r="G36" s="3">
        <v>2</v>
      </c>
      <c r="H36" s="31">
        <f>IFERROR(SUM(C36*1.75,D36*0.5381,E36)/G36,0)</f>
        <v>8.0381</v>
      </c>
      <c r="I36" s="1"/>
    </row>
    <row r="37" spans="1:9" x14ac:dyDescent="0.35">
      <c r="A37" s="1"/>
      <c r="B37" s="5">
        <v>45678</v>
      </c>
      <c r="C37" s="3">
        <v>0</v>
      </c>
      <c r="D37" s="3">
        <v>1</v>
      </c>
      <c r="E37" s="3">
        <v>15</v>
      </c>
      <c r="F37" s="10">
        <f t="shared" si="0"/>
        <v>15.5381</v>
      </c>
      <c r="G37" s="3">
        <v>2</v>
      </c>
      <c r="H37" s="31">
        <f t="shared" ref="H37:H42" si="4">IFERROR(SUM(C37*1.75,D37*0.5381,E37)/G37,0)</f>
        <v>7.76905</v>
      </c>
      <c r="I37" s="1"/>
    </row>
    <row r="38" spans="1:9" x14ac:dyDescent="0.35">
      <c r="A38" s="1"/>
      <c r="B38" s="5">
        <v>45679</v>
      </c>
      <c r="C38" s="3">
        <v>0</v>
      </c>
      <c r="D38" s="3">
        <v>1</v>
      </c>
      <c r="E38" s="3">
        <v>14</v>
      </c>
      <c r="F38" s="10">
        <f t="shared" si="0"/>
        <v>14.5381</v>
      </c>
      <c r="G38" s="3">
        <v>3</v>
      </c>
      <c r="H38" s="31">
        <f t="shared" si="4"/>
        <v>4.8460333333333336</v>
      </c>
      <c r="I38" s="1"/>
    </row>
    <row r="39" spans="1:9" x14ac:dyDescent="0.35">
      <c r="A39" s="1"/>
      <c r="B39" s="5">
        <v>45680</v>
      </c>
      <c r="C39" s="3">
        <v>0</v>
      </c>
      <c r="D39" s="3">
        <v>3</v>
      </c>
      <c r="E39" s="3">
        <v>12</v>
      </c>
      <c r="F39" s="10">
        <f t="shared" si="0"/>
        <v>13.6143</v>
      </c>
      <c r="G39" s="3">
        <v>3</v>
      </c>
      <c r="H39" s="31">
        <f t="shared" si="4"/>
        <v>4.5381</v>
      </c>
      <c r="I39" s="1"/>
    </row>
    <row r="40" spans="1:9" x14ac:dyDescent="0.35">
      <c r="A40" s="1"/>
      <c r="B40" s="5">
        <v>45681</v>
      </c>
      <c r="C40" s="3">
        <v>0</v>
      </c>
      <c r="D40" s="3">
        <v>5</v>
      </c>
      <c r="E40" s="3">
        <v>10</v>
      </c>
      <c r="F40" s="10">
        <f t="shared" si="0"/>
        <v>12.6905</v>
      </c>
      <c r="G40" s="3">
        <v>3</v>
      </c>
      <c r="H40" s="31">
        <f t="shared" si="4"/>
        <v>4.2301666666666664</v>
      </c>
      <c r="I40" s="1"/>
    </row>
    <row r="41" spans="1:9" x14ac:dyDescent="0.35">
      <c r="A41" s="1"/>
      <c r="B41" s="5">
        <v>45682</v>
      </c>
      <c r="C41" s="3">
        <v>0</v>
      </c>
      <c r="D41" s="3">
        <v>0</v>
      </c>
      <c r="E41" s="3">
        <v>0</v>
      </c>
      <c r="F41" s="10">
        <f t="shared" si="0"/>
        <v>0</v>
      </c>
      <c r="G41" s="3">
        <v>0</v>
      </c>
      <c r="H41" s="31">
        <f t="shared" si="4"/>
        <v>0</v>
      </c>
      <c r="I41" s="1"/>
    </row>
    <row r="42" spans="1:9" x14ac:dyDescent="0.35">
      <c r="A42" s="1"/>
      <c r="B42" s="5">
        <v>45683</v>
      </c>
      <c r="C42" s="3">
        <v>0</v>
      </c>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t="s">
        <v>38</v>
      </c>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24" priority="1" operator="greaterThan">
      <formula>21</formula>
    </cfRule>
  </conditionalFormatting>
  <conditionalFormatting sqref="H15:H42">
    <cfRule type="cellIs" dxfId="23" priority="2" operator="greaterThan">
      <formula>7</formula>
    </cfRule>
    <cfRule type="cellIs" dxfId="22" priority="3" operator="greaterThan">
      <formula>8</formula>
    </cfRule>
  </conditionalFormatting>
  <conditionalFormatting sqref="H44">
    <cfRule type="cellIs" dxfId="21" priority="4" operator="greaterThan">
      <formula>7</formula>
    </cfRule>
    <cfRule type="cellIs" dxfId="20" priority="5" operator="greaterThan">
      <formula>8</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971E-3247-4486-855E-974E4D88BA32}">
  <dimension ref="A1:J61"/>
  <sheetViews>
    <sheetView topLeftCell="A9" zoomScaleNormal="100" workbookViewId="0">
      <selection activeCell="G40" sqref="G40"/>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34</v>
      </c>
      <c r="F5" s="40"/>
      <c r="G5" s="41"/>
      <c r="H5" s="1"/>
      <c r="I5" s="1"/>
    </row>
    <row r="6" spans="1:9" x14ac:dyDescent="0.35">
      <c r="A6" s="1"/>
      <c r="B6" s="1" t="s">
        <v>16</v>
      </c>
      <c r="C6" s="1"/>
      <c r="D6" s="26"/>
      <c r="E6" s="1"/>
      <c r="F6" s="1"/>
      <c r="G6" s="22">
        <v>0</v>
      </c>
      <c r="H6" s="1"/>
      <c r="I6" s="1"/>
    </row>
    <row r="7" spans="1:9" x14ac:dyDescent="0.35">
      <c r="A7" s="1"/>
      <c r="B7" s="1" t="s">
        <v>17</v>
      </c>
      <c r="C7" s="1"/>
      <c r="D7" s="26"/>
      <c r="E7" s="1"/>
      <c r="F7" s="1"/>
      <c r="G7" s="22">
        <v>20</v>
      </c>
      <c r="H7" s="1"/>
      <c r="I7" s="1"/>
    </row>
    <row r="8" spans="1:9" x14ac:dyDescent="0.35">
      <c r="A8" s="1"/>
      <c r="B8" s="1" t="s">
        <v>18</v>
      </c>
      <c r="C8" s="1"/>
      <c r="D8" s="26"/>
      <c r="E8" s="1"/>
      <c r="F8" s="1"/>
      <c r="G8" s="27">
        <f>SUM(G6:G7)</f>
        <v>20</v>
      </c>
      <c r="H8" s="1"/>
      <c r="I8" s="1"/>
    </row>
    <row r="9" spans="1:9" x14ac:dyDescent="0.35">
      <c r="A9" s="1"/>
      <c r="B9" s="1" t="s">
        <v>6</v>
      </c>
      <c r="C9" s="1"/>
      <c r="D9" s="26"/>
      <c r="E9" s="1"/>
      <c r="F9" s="1"/>
      <c r="G9" s="22">
        <v>3</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0</v>
      </c>
      <c r="D15" s="3">
        <v>1</v>
      </c>
      <c r="E15" s="3">
        <v>17</v>
      </c>
      <c r="F15" s="10">
        <f t="shared" ref="F15:F42" si="0">(C15*1.75)+(D15*0.5381)+E15</f>
        <v>17.5381</v>
      </c>
      <c r="G15" s="3">
        <v>3</v>
      </c>
      <c r="H15" s="31">
        <f>IFERROR(SUM(C15*1.75,D15*0.5381,E15)/G15,0)</f>
        <v>5.8460333333333336</v>
      </c>
      <c r="I15" s="1"/>
    </row>
    <row r="16" spans="1:9" x14ac:dyDescent="0.35">
      <c r="A16" s="1"/>
      <c r="B16" s="5">
        <v>45608</v>
      </c>
      <c r="C16" s="3">
        <v>0</v>
      </c>
      <c r="D16" s="3">
        <v>1</v>
      </c>
      <c r="E16" s="3">
        <v>16</v>
      </c>
      <c r="F16" s="10">
        <f t="shared" si="0"/>
        <v>16.5381</v>
      </c>
      <c r="G16" s="3">
        <v>3</v>
      </c>
      <c r="H16" s="31">
        <f t="shared" ref="H16:H21" si="1">IFERROR(SUM(C16*1.75,D16*0.5381,E16)/G16,0)</f>
        <v>5.5126999999999997</v>
      </c>
      <c r="I16" s="1"/>
    </row>
    <row r="17" spans="1:10" x14ac:dyDescent="0.35">
      <c r="A17" s="1"/>
      <c r="B17" s="5">
        <v>45609</v>
      </c>
      <c r="C17" s="3">
        <v>0</v>
      </c>
      <c r="D17" s="3">
        <v>1</v>
      </c>
      <c r="E17" s="3">
        <v>15</v>
      </c>
      <c r="F17" s="10">
        <f t="shared" si="0"/>
        <v>15.5381</v>
      </c>
      <c r="G17" s="3">
        <v>3</v>
      </c>
      <c r="H17" s="31">
        <f t="shared" si="1"/>
        <v>5.1793666666666667</v>
      </c>
      <c r="I17" s="1"/>
    </row>
    <row r="18" spans="1:10" x14ac:dyDescent="0.35">
      <c r="A18" s="1"/>
      <c r="B18" s="5">
        <v>45610</v>
      </c>
      <c r="C18" s="3">
        <v>0</v>
      </c>
      <c r="D18" s="3">
        <v>1</v>
      </c>
      <c r="E18" s="3">
        <v>16</v>
      </c>
      <c r="F18" s="10">
        <f t="shared" si="0"/>
        <v>16.5381</v>
      </c>
      <c r="G18" s="3">
        <v>3</v>
      </c>
      <c r="H18" s="31">
        <f t="shared" si="1"/>
        <v>5.5126999999999997</v>
      </c>
      <c r="I18" s="32"/>
    </row>
    <row r="19" spans="1:10" x14ac:dyDescent="0.35">
      <c r="A19" s="1"/>
      <c r="B19" s="5">
        <v>45611</v>
      </c>
      <c r="C19" s="3">
        <v>0</v>
      </c>
      <c r="D19" s="3">
        <v>1</v>
      </c>
      <c r="E19" s="3">
        <v>17</v>
      </c>
      <c r="F19" s="10">
        <f t="shared" si="0"/>
        <v>17.5381</v>
      </c>
      <c r="G19" s="3">
        <v>3</v>
      </c>
      <c r="H19" s="31">
        <f t="shared" si="1"/>
        <v>5.8460333333333336</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0</v>
      </c>
      <c r="D22" s="3">
        <v>1</v>
      </c>
      <c r="E22" s="3">
        <v>15</v>
      </c>
      <c r="F22" s="10">
        <f t="shared" si="0"/>
        <v>15.5381</v>
      </c>
      <c r="G22" s="3">
        <v>3</v>
      </c>
      <c r="H22" s="31">
        <f>IFERROR(SUM(C22*1.75,D22*0.5381,E22)/G22,0)</f>
        <v>5.1793666666666667</v>
      </c>
      <c r="I22" s="1"/>
    </row>
    <row r="23" spans="1:10" x14ac:dyDescent="0.35">
      <c r="A23" s="1"/>
      <c r="B23" s="5">
        <v>45615</v>
      </c>
      <c r="C23" s="3">
        <v>0</v>
      </c>
      <c r="D23" s="3">
        <v>0</v>
      </c>
      <c r="E23" s="3">
        <v>18</v>
      </c>
      <c r="F23" s="10">
        <f t="shared" si="0"/>
        <v>18</v>
      </c>
      <c r="G23" s="3">
        <v>3</v>
      </c>
      <c r="H23" s="31">
        <f t="shared" ref="H23:H28" si="2">IFERROR(SUM(C23*1.75,D23*0.5381,E23)/G23,0)</f>
        <v>6</v>
      </c>
      <c r="I23" s="1"/>
    </row>
    <row r="24" spans="1:10" x14ac:dyDescent="0.35">
      <c r="A24" s="1"/>
      <c r="B24" s="5">
        <v>45616</v>
      </c>
      <c r="C24" s="3">
        <v>0</v>
      </c>
      <c r="D24" s="3">
        <v>0</v>
      </c>
      <c r="E24" s="3">
        <v>16</v>
      </c>
      <c r="F24" s="10">
        <f t="shared" si="0"/>
        <v>16</v>
      </c>
      <c r="G24" s="3">
        <v>3</v>
      </c>
      <c r="H24" s="31">
        <f t="shared" si="2"/>
        <v>5.333333333333333</v>
      </c>
      <c r="I24" s="1"/>
    </row>
    <row r="25" spans="1:10" x14ac:dyDescent="0.35">
      <c r="A25" s="1"/>
      <c r="B25" s="5">
        <v>45617</v>
      </c>
      <c r="C25" s="3">
        <v>0</v>
      </c>
      <c r="D25" s="3">
        <v>1</v>
      </c>
      <c r="E25" s="3">
        <v>18</v>
      </c>
      <c r="F25" s="10">
        <f t="shared" si="0"/>
        <v>18.5381</v>
      </c>
      <c r="G25" s="3">
        <v>3</v>
      </c>
      <c r="H25" s="31">
        <f t="shared" si="2"/>
        <v>6.1793666666666667</v>
      </c>
      <c r="I25" s="1"/>
      <c r="J25" t="s">
        <v>24</v>
      </c>
    </row>
    <row r="26" spans="1:10" x14ac:dyDescent="0.35">
      <c r="A26" s="1"/>
      <c r="B26" s="5">
        <v>45618</v>
      </c>
      <c r="C26" s="3">
        <v>0</v>
      </c>
      <c r="D26" s="3">
        <v>1</v>
      </c>
      <c r="E26" s="3">
        <v>14</v>
      </c>
      <c r="F26" s="10">
        <f t="shared" si="0"/>
        <v>14.5381</v>
      </c>
      <c r="G26" s="3">
        <v>3</v>
      </c>
      <c r="H26" s="31">
        <f t="shared" si="2"/>
        <v>4.8460333333333336</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0</v>
      </c>
      <c r="D29" s="3">
        <v>1</v>
      </c>
      <c r="E29" s="3">
        <v>16</v>
      </c>
      <c r="F29" s="10">
        <f t="shared" si="0"/>
        <v>16.5381</v>
      </c>
      <c r="G29" s="3">
        <v>3</v>
      </c>
      <c r="H29" s="31">
        <f>IFERROR(SUM(C29*1.75,D29*0.5381,E29)/G29,0)</f>
        <v>5.5126999999999997</v>
      </c>
      <c r="I29" s="1"/>
    </row>
    <row r="30" spans="1:10" x14ac:dyDescent="0.35">
      <c r="A30" s="1"/>
      <c r="B30" s="5">
        <v>45671</v>
      </c>
      <c r="C30" s="3">
        <v>0</v>
      </c>
      <c r="D30" s="3">
        <v>1</v>
      </c>
      <c r="E30" s="3">
        <v>15</v>
      </c>
      <c r="F30" s="10">
        <f t="shared" si="0"/>
        <v>15.5381</v>
      </c>
      <c r="G30" s="3">
        <v>3</v>
      </c>
      <c r="H30" s="31">
        <f t="shared" ref="H30:H35" si="3">IFERROR(SUM(C30*1.75,D30*0.5381,E30)/G30,0)</f>
        <v>5.1793666666666667</v>
      </c>
      <c r="I30" s="1"/>
    </row>
    <row r="31" spans="1:10" x14ac:dyDescent="0.35">
      <c r="A31" s="1"/>
      <c r="B31" s="5">
        <v>45672</v>
      </c>
      <c r="C31" s="3">
        <v>0</v>
      </c>
      <c r="D31" s="3">
        <v>1</v>
      </c>
      <c r="E31" s="3">
        <v>15</v>
      </c>
      <c r="F31" s="10">
        <f t="shared" si="0"/>
        <v>15.5381</v>
      </c>
      <c r="G31" s="3">
        <v>3</v>
      </c>
      <c r="H31" s="31">
        <f t="shared" si="3"/>
        <v>5.1793666666666667</v>
      </c>
      <c r="I31" s="1"/>
    </row>
    <row r="32" spans="1:10" x14ac:dyDescent="0.35">
      <c r="A32" s="1"/>
      <c r="B32" s="5">
        <v>45673</v>
      </c>
      <c r="C32" s="3">
        <v>0</v>
      </c>
      <c r="D32" s="3">
        <v>0</v>
      </c>
      <c r="E32" s="3">
        <v>15</v>
      </c>
      <c r="F32" s="10">
        <f t="shared" si="0"/>
        <v>15</v>
      </c>
      <c r="G32" s="3">
        <v>3</v>
      </c>
      <c r="H32" s="31">
        <f t="shared" si="3"/>
        <v>5</v>
      </c>
      <c r="I32" s="1"/>
    </row>
    <row r="33" spans="1:9" x14ac:dyDescent="0.35">
      <c r="A33" s="1"/>
      <c r="B33" s="5">
        <v>45674</v>
      </c>
      <c r="C33" s="3">
        <v>0</v>
      </c>
      <c r="D33" s="3">
        <v>0</v>
      </c>
      <c r="E33" s="3">
        <v>13</v>
      </c>
      <c r="F33" s="10">
        <f t="shared" si="0"/>
        <v>13</v>
      </c>
      <c r="G33" s="3">
        <v>2</v>
      </c>
      <c r="H33" s="31">
        <f t="shared" si="3"/>
        <v>6.5</v>
      </c>
      <c r="I33" s="1"/>
    </row>
    <row r="34" spans="1:9" x14ac:dyDescent="0.35">
      <c r="A34" s="1"/>
      <c r="B34" s="5">
        <v>45675</v>
      </c>
      <c r="C34" s="3">
        <v>0</v>
      </c>
      <c r="D34" s="3">
        <v>0</v>
      </c>
      <c r="E34" s="3">
        <v>0</v>
      </c>
      <c r="F34" s="10">
        <f t="shared" si="0"/>
        <v>0</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0</v>
      </c>
      <c r="D36" s="3">
        <v>1</v>
      </c>
      <c r="E36" s="3">
        <v>15</v>
      </c>
      <c r="F36" s="10">
        <f t="shared" si="0"/>
        <v>15.5381</v>
      </c>
      <c r="G36" s="3">
        <v>3</v>
      </c>
      <c r="H36" s="31">
        <f>IFERROR(SUM(C36*1.75,D36*0.5381,E36)/G36,0)</f>
        <v>5.1793666666666667</v>
      </c>
      <c r="I36" s="1"/>
    </row>
    <row r="37" spans="1:9" x14ac:dyDescent="0.35">
      <c r="A37" s="1"/>
      <c r="B37" s="5">
        <v>45678</v>
      </c>
      <c r="C37" s="3">
        <v>0</v>
      </c>
      <c r="D37" s="3">
        <v>1</v>
      </c>
      <c r="E37" s="3">
        <v>17</v>
      </c>
      <c r="F37" s="10">
        <f t="shared" si="0"/>
        <v>17.5381</v>
      </c>
      <c r="G37" s="3">
        <v>3</v>
      </c>
      <c r="H37" s="31">
        <f t="shared" ref="H37:H42" si="4">IFERROR(SUM(C37*1.75,D37*0.5381,E37)/G37,0)</f>
        <v>5.8460333333333336</v>
      </c>
      <c r="I37" s="1"/>
    </row>
    <row r="38" spans="1:9" x14ac:dyDescent="0.35">
      <c r="A38" s="1"/>
      <c r="B38" s="5">
        <v>45679</v>
      </c>
      <c r="C38" s="3">
        <v>0</v>
      </c>
      <c r="D38" s="3">
        <v>1</v>
      </c>
      <c r="E38" s="3">
        <v>16</v>
      </c>
      <c r="F38" s="10">
        <f t="shared" si="0"/>
        <v>16.5381</v>
      </c>
      <c r="G38" s="3">
        <v>3</v>
      </c>
      <c r="H38" s="31">
        <f t="shared" si="4"/>
        <v>5.5126999999999997</v>
      </c>
      <c r="I38" s="1"/>
    </row>
    <row r="39" spans="1:9" x14ac:dyDescent="0.35">
      <c r="A39" s="1"/>
      <c r="B39" s="5">
        <v>45680</v>
      </c>
      <c r="C39" s="3">
        <v>0</v>
      </c>
      <c r="D39" s="3">
        <v>1</v>
      </c>
      <c r="E39" s="3">
        <v>17</v>
      </c>
      <c r="F39" s="10">
        <f t="shared" si="0"/>
        <v>17.5381</v>
      </c>
      <c r="G39" s="3">
        <v>3</v>
      </c>
      <c r="H39" s="31">
        <f t="shared" si="4"/>
        <v>5.8460333333333336</v>
      </c>
      <c r="I39" s="1"/>
    </row>
    <row r="40" spans="1:9" x14ac:dyDescent="0.35">
      <c r="A40" s="1"/>
      <c r="B40" s="5">
        <v>45681</v>
      </c>
      <c r="C40" s="3">
        <v>0</v>
      </c>
      <c r="D40" s="3">
        <v>1</v>
      </c>
      <c r="E40" s="3">
        <v>16</v>
      </c>
      <c r="F40" s="10">
        <f t="shared" si="0"/>
        <v>16.5381</v>
      </c>
      <c r="G40" s="3">
        <v>3</v>
      </c>
      <c r="H40" s="31">
        <f t="shared" si="4"/>
        <v>5.5126999999999997</v>
      </c>
      <c r="I40" s="1"/>
    </row>
    <row r="41" spans="1:9" x14ac:dyDescent="0.35">
      <c r="A41" s="1"/>
      <c r="B41" s="5">
        <v>45682</v>
      </c>
      <c r="C41" s="3">
        <v>0</v>
      </c>
      <c r="D41" s="3">
        <v>0</v>
      </c>
      <c r="E41" s="3">
        <v>0</v>
      </c>
      <c r="F41" s="10">
        <f t="shared" si="0"/>
        <v>0</v>
      </c>
      <c r="G41" s="3">
        <v>0</v>
      </c>
      <c r="H41" s="31">
        <f t="shared" si="4"/>
        <v>0</v>
      </c>
      <c r="I41" s="1"/>
    </row>
    <row r="42" spans="1:9" x14ac:dyDescent="0.35">
      <c r="A42" s="1"/>
      <c r="B42" s="5">
        <v>45683</v>
      </c>
      <c r="C42" s="3">
        <v>0</v>
      </c>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19" priority="1" operator="greaterThan">
      <formula>21</formula>
    </cfRule>
  </conditionalFormatting>
  <conditionalFormatting sqref="H15:H42">
    <cfRule type="cellIs" dxfId="18" priority="2" operator="greaterThan">
      <formula>7</formula>
    </cfRule>
    <cfRule type="cellIs" dxfId="17" priority="3" operator="greaterThan">
      <formula>8</formula>
    </cfRule>
  </conditionalFormatting>
  <conditionalFormatting sqref="H44">
    <cfRule type="cellIs" dxfId="16" priority="4" operator="greaterThan">
      <formula>7</formula>
    </cfRule>
    <cfRule type="cellIs" dxfId="15" priority="5" operator="greaterThan">
      <formula>8</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B341-D9B7-4737-885B-FF0AB740F688}">
  <dimension ref="A1:J61"/>
  <sheetViews>
    <sheetView topLeftCell="A14" zoomScaleNormal="100" workbookViewId="0">
      <selection activeCell="B46" sqref="B46:H59"/>
    </sheetView>
  </sheetViews>
  <sheetFormatPr defaultRowHeight="14.5" x14ac:dyDescent="0.35"/>
  <cols>
    <col min="1" max="1" width="5.81640625" customWidth="1"/>
    <col min="2" max="3" width="10.26953125" customWidth="1"/>
    <col min="4" max="5" width="10.54296875" customWidth="1"/>
    <col min="6" max="6" width="10.26953125" customWidth="1"/>
    <col min="7" max="7" width="11.81640625" customWidth="1"/>
    <col min="8" max="8" width="10.26953125" customWidth="1"/>
    <col min="9" max="9" width="5.8164062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ht="18.5" x14ac:dyDescent="0.45">
      <c r="A3" s="1"/>
      <c r="B3" s="24" t="s">
        <v>14</v>
      </c>
      <c r="C3" s="25"/>
      <c r="D3" s="25"/>
      <c r="E3" s="1"/>
      <c r="F3" s="1"/>
      <c r="G3" s="1"/>
      <c r="H3" s="1"/>
      <c r="I3" s="1"/>
    </row>
    <row r="4" spans="1:9" x14ac:dyDescent="0.35">
      <c r="A4" s="1"/>
      <c r="B4" s="1"/>
      <c r="C4" s="1"/>
      <c r="D4" s="1"/>
      <c r="E4" s="1"/>
      <c r="F4" s="1"/>
      <c r="G4" s="1"/>
      <c r="H4" s="1"/>
      <c r="I4" s="1"/>
    </row>
    <row r="5" spans="1:9" x14ac:dyDescent="0.35">
      <c r="A5" s="1"/>
      <c r="B5" s="1" t="s">
        <v>15</v>
      </c>
      <c r="C5" s="1"/>
      <c r="D5" s="26"/>
      <c r="E5" s="39" t="s">
        <v>35</v>
      </c>
      <c r="F5" s="40"/>
      <c r="G5" s="41"/>
      <c r="H5" s="1"/>
      <c r="I5" s="1"/>
    </row>
    <row r="6" spans="1:9" x14ac:dyDescent="0.35">
      <c r="A6" s="1"/>
      <c r="B6" s="1" t="s">
        <v>16</v>
      </c>
      <c r="C6" s="1"/>
      <c r="D6" s="26"/>
      <c r="E6" s="1"/>
      <c r="F6" s="1"/>
      <c r="G6" s="22">
        <v>11</v>
      </c>
      <c r="H6" s="1"/>
      <c r="I6" s="1"/>
    </row>
    <row r="7" spans="1:9" x14ac:dyDescent="0.35">
      <c r="A7" s="1"/>
      <c r="B7" s="1" t="s">
        <v>17</v>
      </c>
      <c r="C7" s="1"/>
      <c r="D7" s="26"/>
      <c r="E7" s="1"/>
      <c r="F7" s="1"/>
      <c r="G7" s="22">
        <v>0</v>
      </c>
      <c r="H7" s="1"/>
      <c r="I7" s="1"/>
    </row>
    <row r="8" spans="1:9" x14ac:dyDescent="0.35">
      <c r="A8" s="1"/>
      <c r="B8" s="1" t="s">
        <v>18</v>
      </c>
      <c r="C8" s="1"/>
      <c r="D8" s="26"/>
      <c r="E8" s="1"/>
      <c r="F8" s="1"/>
      <c r="G8" s="27">
        <f>SUM(G6:G7)</f>
        <v>11</v>
      </c>
      <c r="H8" s="1"/>
      <c r="I8" s="1"/>
    </row>
    <row r="9" spans="1:9" x14ac:dyDescent="0.35">
      <c r="A9" s="1"/>
      <c r="B9" s="1" t="s">
        <v>6</v>
      </c>
      <c r="C9" s="1"/>
      <c r="D9" s="26"/>
      <c r="E9" s="1"/>
      <c r="F9" s="1"/>
      <c r="G9" s="22">
        <v>3</v>
      </c>
      <c r="H9" s="1"/>
      <c r="I9" s="1"/>
    </row>
    <row r="10" spans="1:9" x14ac:dyDescent="0.35">
      <c r="A10" s="1"/>
      <c r="B10" s="1" t="s">
        <v>19</v>
      </c>
      <c r="C10" s="1"/>
      <c r="D10" s="26"/>
      <c r="E10" s="1"/>
      <c r="F10" s="1"/>
      <c r="G10" s="23" t="s">
        <v>27</v>
      </c>
      <c r="H10" s="1"/>
      <c r="I10" s="1"/>
    </row>
    <row r="11" spans="1:9" x14ac:dyDescent="0.35">
      <c r="A11" s="1"/>
      <c r="B11" s="1"/>
      <c r="C11" s="1"/>
      <c r="D11" s="26"/>
      <c r="E11" s="26"/>
      <c r="F11" s="26"/>
      <c r="G11" s="1"/>
      <c r="H11" s="1"/>
      <c r="I11" s="1"/>
    </row>
    <row r="12" spans="1:9" x14ac:dyDescent="0.35">
      <c r="A12" s="1"/>
      <c r="B12" s="9" t="s">
        <v>7</v>
      </c>
      <c r="C12" s="9"/>
      <c r="D12" s="9"/>
      <c r="E12" s="1"/>
      <c r="F12" s="1"/>
      <c r="G12" s="1"/>
      <c r="H12" s="1"/>
      <c r="I12" s="1"/>
    </row>
    <row r="13" spans="1:9" x14ac:dyDescent="0.35">
      <c r="A13" s="1"/>
      <c r="B13" s="9"/>
      <c r="C13" s="9"/>
      <c r="D13" s="9"/>
      <c r="E13" s="1"/>
      <c r="F13" s="1"/>
      <c r="G13" s="1"/>
      <c r="H13" s="1"/>
      <c r="I13" s="1"/>
    </row>
    <row r="14" spans="1:9" ht="35.15" customHeight="1" x14ac:dyDescent="0.35">
      <c r="A14" s="1"/>
      <c r="B14" s="28" t="s">
        <v>8</v>
      </c>
      <c r="C14" s="28" t="s">
        <v>20</v>
      </c>
      <c r="D14" s="29" t="s">
        <v>21</v>
      </c>
      <c r="E14" s="29" t="s">
        <v>22</v>
      </c>
      <c r="F14" s="29" t="s">
        <v>23</v>
      </c>
      <c r="G14" s="29" t="s">
        <v>12</v>
      </c>
      <c r="H14" s="30" t="s">
        <v>13</v>
      </c>
      <c r="I14" s="1"/>
    </row>
    <row r="15" spans="1:9" x14ac:dyDescent="0.35">
      <c r="A15" s="1"/>
      <c r="B15" s="5">
        <v>45607</v>
      </c>
      <c r="C15" s="3">
        <v>9</v>
      </c>
      <c r="D15" s="3">
        <v>0</v>
      </c>
      <c r="E15" s="3">
        <v>0</v>
      </c>
      <c r="F15" s="10">
        <f t="shared" ref="F15:F42" si="0">(C15*1.75)+(D15*0.5381)+E15</f>
        <v>15.75</v>
      </c>
      <c r="G15" s="3">
        <v>3</v>
      </c>
      <c r="H15" s="31">
        <f>IFERROR(SUM(C15*1.75,D15*0.5381,E15)/G15,0)</f>
        <v>5.25</v>
      </c>
      <c r="I15" s="1"/>
    </row>
    <row r="16" spans="1:9" x14ac:dyDescent="0.35">
      <c r="A16" s="1"/>
      <c r="B16" s="5">
        <v>45608</v>
      </c>
      <c r="C16" s="3">
        <v>10</v>
      </c>
      <c r="D16" s="3">
        <v>0</v>
      </c>
      <c r="E16" s="3">
        <v>0</v>
      </c>
      <c r="F16" s="10">
        <f t="shared" si="0"/>
        <v>17.5</v>
      </c>
      <c r="G16" s="3">
        <v>3</v>
      </c>
      <c r="H16" s="31">
        <f t="shared" ref="H16:H21" si="1">IFERROR(SUM(C16*1.75,D16*0.5381,E16)/G16,0)</f>
        <v>5.833333333333333</v>
      </c>
      <c r="I16" s="1"/>
    </row>
    <row r="17" spans="1:10" x14ac:dyDescent="0.35">
      <c r="A17" s="1"/>
      <c r="B17" s="5">
        <v>45609</v>
      </c>
      <c r="C17" s="3">
        <v>9</v>
      </c>
      <c r="D17" s="3">
        <v>0</v>
      </c>
      <c r="E17" s="3">
        <v>0</v>
      </c>
      <c r="F17" s="10">
        <f t="shared" si="0"/>
        <v>15.75</v>
      </c>
      <c r="G17" s="3">
        <v>3</v>
      </c>
      <c r="H17" s="31">
        <f t="shared" si="1"/>
        <v>5.25</v>
      </c>
      <c r="I17" s="1"/>
    </row>
    <row r="18" spans="1:10" x14ac:dyDescent="0.35">
      <c r="A18" s="1"/>
      <c r="B18" s="5">
        <v>45610</v>
      </c>
      <c r="C18" s="3">
        <v>10</v>
      </c>
      <c r="D18" s="3">
        <v>0</v>
      </c>
      <c r="E18" s="3">
        <v>0</v>
      </c>
      <c r="F18" s="10">
        <f t="shared" si="0"/>
        <v>17.5</v>
      </c>
      <c r="G18" s="3">
        <v>2</v>
      </c>
      <c r="H18" s="31">
        <f t="shared" si="1"/>
        <v>8.75</v>
      </c>
      <c r="I18" s="32"/>
    </row>
    <row r="19" spans="1:10" x14ac:dyDescent="0.35">
      <c r="A19" s="1"/>
      <c r="B19" s="5">
        <v>45611</v>
      </c>
      <c r="C19" s="3">
        <v>6</v>
      </c>
      <c r="D19" s="3">
        <v>0</v>
      </c>
      <c r="E19" s="3">
        <v>0</v>
      </c>
      <c r="F19" s="10">
        <f t="shared" si="0"/>
        <v>10.5</v>
      </c>
      <c r="G19" s="3">
        <v>3</v>
      </c>
      <c r="H19" s="31">
        <f t="shared" si="1"/>
        <v>3.5</v>
      </c>
      <c r="I19" s="32"/>
    </row>
    <row r="20" spans="1:10" x14ac:dyDescent="0.35">
      <c r="A20" s="1"/>
      <c r="B20" s="5">
        <v>45612</v>
      </c>
      <c r="C20" s="3">
        <v>0</v>
      </c>
      <c r="D20" s="3">
        <v>0</v>
      </c>
      <c r="E20" s="3">
        <v>0</v>
      </c>
      <c r="F20" s="10">
        <f t="shared" si="0"/>
        <v>0</v>
      </c>
      <c r="G20" s="3">
        <v>0</v>
      </c>
      <c r="H20" s="31">
        <f t="shared" si="1"/>
        <v>0</v>
      </c>
      <c r="I20" s="1"/>
    </row>
    <row r="21" spans="1:10" x14ac:dyDescent="0.35">
      <c r="A21" s="1"/>
      <c r="B21" s="5">
        <v>45613</v>
      </c>
      <c r="C21" s="3">
        <v>0</v>
      </c>
      <c r="D21" s="3">
        <v>0</v>
      </c>
      <c r="E21" s="3">
        <v>0</v>
      </c>
      <c r="F21" s="10">
        <f t="shared" si="0"/>
        <v>0</v>
      </c>
      <c r="G21" s="3">
        <v>0</v>
      </c>
      <c r="H21" s="31">
        <f t="shared" si="1"/>
        <v>0</v>
      </c>
      <c r="I21" s="1"/>
    </row>
    <row r="22" spans="1:10" x14ac:dyDescent="0.35">
      <c r="A22" s="1"/>
      <c r="B22" s="5">
        <v>45614</v>
      </c>
      <c r="C22" s="3">
        <v>8</v>
      </c>
      <c r="D22" s="3">
        <v>0</v>
      </c>
      <c r="E22" s="3">
        <v>0</v>
      </c>
      <c r="F22" s="10">
        <f t="shared" si="0"/>
        <v>14</v>
      </c>
      <c r="G22" s="3">
        <v>3</v>
      </c>
      <c r="H22" s="31">
        <f>IFERROR(SUM(C22*1.75,D22*0.5381,E22)/G22,0)</f>
        <v>4.666666666666667</v>
      </c>
      <c r="I22" s="1"/>
    </row>
    <row r="23" spans="1:10" x14ac:dyDescent="0.35">
      <c r="A23" s="1"/>
      <c r="B23" s="5">
        <v>45615</v>
      </c>
      <c r="C23" s="3">
        <v>7</v>
      </c>
      <c r="D23" s="3">
        <v>0</v>
      </c>
      <c r="E23" s="3">
        <v>0</v>
      </c>
      <c r="F23" s="10">
        <f t="shared" si="0"/>
        <v>12.25</v>
      </c>
      <c r="G23" s="3">
        <v>3</v>
      </c>
      <c r="H23" s="31">
        <f t="shared" ref="H23:H28" si="2">IFERROR(SUM(C23*1.75,D23*0.5381,E23)/G23,0)</f>
        <v>4.083333333333333</v>
      </c>
      <c r="I23" s="1"/>
    </row>
    <row r="24" spans="1:10" x14ac:dyDescent="0.35">
      <c r="A24" s="1"/>
      <c r="B24" s="5">
        <v>45616</v>
      </c>
      <c r="C24" s="3">
        <v>8</v>
      </c>
      <c r="D24" s="3">
        <v>0</v>
      </c>
      <c r="E24" s="3">
        <v>0</v>
      </c>
      <c r="F24" s="10">
        <f t="shared" si="0"/>
        <v>14</v>
      </c>
      <c r="G24" s="3">
        <v>3</v>
      </c>
      <c r="H24" s="31">
        <f t="shared" si="2"/>
        <v>4.666666666666667</v>
      </c>
      <c r="I24" s="1"/>
    </row>
    <row r="25" spans="1:10" x14ac:dyDescent="0.35">
      <c r="A25" s="1"/>
      <c r="B25" s="5">
        <v>45617</v>
      </c>
      <c r="C25" s="3">
        <v>9</v>
      </c>
      <c r="D25" s="3">
        <v>0</v>
      </c>
      <c r="E25" s="3">
        <v>0</v>
      </c>
      <c r="F25" s="10">
        <f t="shared" si="0"/>
        <v>15.75</v>
      </c>
      <c r="G25" s="3">
        <v>3</v>
      </c>
      <c r="H25" s="31">
        <f t="shared" si="2"/>
        <v>5.25</v>
      </c>
      <c r="I25" s="1"/>
      <c r="J25" t="s">
        <v>24</v>
      </c>
    </row>
    <row r="26" spans="1:10" x14ac:dyDescent="0.35">
      <c r="A26" s="1"/>
      <c r="B26" s="5">
        <v>45618</v>
      </c>
      <c r="C26" s="3">
        <v>8</v>
      </c>
      <c r="D26" s="3">
        <v>0</v>
      </c>
      <c r="E26" s="3">
        <v>0</v>
      </c>
      <c r="F26" s="10">
        <f t="shared" si="0"/>
        <v>14</v>
      </c>
      <c r="G26" s="3">
        <v>3</v>
      </c>
      <c r="H26" s="31">
        <f t="shared" si="2"/>
        <v>4.666666666666667</v>
      </c>
      <c r="I26" s="1"/>
    </row>
    <row r="27" spans="1:10" x14ac:dyDescent="0.35">
      <c r="A27" s="1"/>
      <c r="B27" s="5">
        <v>45619</v>
      </c>
      <c r="C27" s="3">
        <v>0</v>
      </c>
      <c r="D27" s="3">
        <v>0</v>
      </c>
      <c r="E27" s="3">
        <v>0</v>
      </c>
      <c r="F27" s="10">
        <f t="shared" si="0"/>
        <v>0</v>
      </c>
      <c r="G27" s="3">
        <v>0</v>
      </c>
      <c r="H27" s="31">
        <f t="shared" si="2"/>
        <v>0</v>
      </c>
      <c r="I27" s="1"/>
    </row>
    <row r="28" spans="1:10" x14ac:dyDescent="0.35">
      <c r="A28" s="1"/>
      <c r="B28" s="5">
        <v>45620</v>
      </c>
      <c r="C28" s="3">
        <v>0</v>
      </c>
      <c r="D28" s="3">
        <v>0</v>
      </c>
      <c r="E28" s="3">
        <v>0</v>
      </c>
      <c r="F28" s="10">
        <f t="shared" si="0"/>
        <v>0</v>
      </c>
      <c r="G28" s="3">
        <v>0</v>
      </c>
      <c r="H28" s="31">
        <f t="shared" si="2"/>
        <v>0</v>
      </c>
      <c r="I28" s="1"/>
    </row>
    <row r="29" spans="1:10" x14ac:dyDescent="0.35">
      <c r="A29" s="1"/>
      <c r="B29" s="5">
        <v>45670</v>
      </c>
      <c r="C29" s="3">
        <v>10</v>
      </c>
      <c r="D29" s="3">
        <v>0</v>
      </c>
      <c r="E29" s="3">
        <v>0</v>
      </c>
      <c r="F29" s="10">
        <f t="shared" si="0"/>
        <v>17.5</v>
      </c>
      <c r="G29" s="3">
        <v>3</v>
      </c>
      <c r="H29" s="31">
        <f>IFERROR(SUM(C29*1.75,D29*0.5381,E29)/G29,0)</f>
        <v>5.833333333333333</v>
      </c>
      <c r="I29" s="1"/>
    </row>
    <row r="30" spans="1:10" x14ac:dyDescent="0.35">
      <c r="A30" s="1"/>
      <c r="B30" s="5">
        <v>45671</v>
      </c>
      <c r="C30" s="3">
        <v>10</v>
      </c>
      <c r="D30" s="3">
        <v>0</v>
      </c>
      <c r="E30" s="3">
        <v>0</v>
      </c>
      <c r="F30" s="10">
        <f t="shared" si="0"/>
        <v>17.5</v>
      </c>
      <c r="G30" s="3">
        <v>3</v>
      </c>
      <c r="H30" s="31">
        <f t="shared" ref="H30:H35" si="3">IFERROR(SUM(C30*1.75,D30*0.5381,E30)/G30,0)</f>
        <v>5.833333333333333</v>
      </c>
      <c r="I30" s="1"/>
    </row>
    <row r="31" spans="1:10" x14ac:dyDescent="0.35">
      <c r="A31" s="1"/>
      <c r="B31" s="5">
        <v>45672</v>
      </c>
      <c r="C31" s="3">
        <v>11</v>
      </c>
      <c r="D31" s="3">
        <v>0</v>
      </c>
      <c r="E31" s="3">
        <v>0</v>
      </c>
      <c r="F31" s="10">
        <f t="shared" si="0"/>
        <v>19.25</v>
      </c>
      <c r="G31" s="3">
        <v>3</v>
      </c>
      <c r="H31" s="31">
        <f t="shared" si="3"/>
        <v>6.416666666666667</v>
      </c>
      <c r="I31" s="1"/>
    </row>
    <row r="32" spans="1:10" x14ac:dyDescent="0.35">
      <c r="A32" s="1"/>
      <c r="B32" s="5">
        <v>45673</v>
      </c>
      <c r="C32" s="3">
        <v>8</v>
      </c>
      <c r="D32" s="3">
        <v>0</v>
      </c>
      <c r="E32" s="3">
        <v>0</v>
      </c>
      <c r="F32" s="10">
        <f t="shared" si="0"/>
        <v>14</v>
      </c>
      <c r="G32" s="3">
        <v>3</v>
      </c>
      <c r="H32" s="31">
        <f t="shared" si="3"/>
        <v>4.666666666666667</v>
      </c>
      <c r="I32" s="1"/>
    </row>
    <row r="33" spans="1:9" x14ac:dyDescent="0.35">
      <c r="A33" s="1"/>
      <c r="B33" s="5">
        <v>45674</v>
      </c>
      <c r="C33" s="3">
        <v>8</v>
      </c>
      <c r="D33" s="3">
        <v>0</v>
      </c>
      <c r="E33" s="3">
        <v>0</v>
      </c>
      <c r="F33" s="10">
        <f t="shared" si="0"/>
        <v>14</v>
      </c>
      <c r="G33" s="3">
        <v>3</v>
      </c>
      <c r="H33" s="31">
        <f t="shared" si="3"/>
        <v>4.666666666666667</v>
      </c>
      <c r="I33" s="1"/>
    </row>
    <row r="34" spans="1:9" x14ac:dyDescent="0.35">
      <c r="A34" s="1"/>
      <c r="B34" s="5">
        <v>45675</v>
      </c>
      <c r="C34" s="3">
        <v>0</v>
      </c>
      <c r="D34" s="3">
        <v>0</v>
      </c>
      <c r="E34" s="3">
        <v>0</v>
      </c>
      <c r="F34" s="10">
        <f t="shared" si="0"/>
        <v>0</v>
      </c>
      <c r="G34" s="3">
        <v>0</v>
      </c>
      <c r="H34" s="31">
        <f t="shared" si="3"/>
        <v>0</v>
      </c>
      <c r="I34" s="1"/>
    </row>
    <row r="35" spans="1:9" x14ac:dyDescent="0.35">
      <c r="A35" s="1"/>
      <c r="B35" s="5">
        <v>45676</v>
      </c>
      <c r="C35" s="3">
        <v>0</v>
      </c>
      <c r="D35" s="3">
        <v>0</v>
      </c>
      <c r="E35" s="3">
        <v>0</v>
      </c>
      <c r="F35" s="10">
        <f t="shared" si="0"/>
        <v>0</v>
      </c>
      <c r="G35" s="3">
        <v>0</v>
      </c>
      <c r="H35" s="31">
        <f t="shared" si="3"/>
        <v>0</v>
      </c>
      <c r="I35" s="1"/>
    </row>
    <row r="36" spans="1:9" x14ac:dyDescent="0.35">
      <c r="A36" s="1"/>
      <c r="B36" s="5">
        <v>45677</v>
      </c>
      <c r="C36" s="3">
        <v>8</v>
      </c>
      <c r="D36" s="3">
        <v>0</v>
      </c>
      <c r="E36" s="3">
        <v>0</v>
      </c>
      <c r="F36" s="10">
        <f t="shared" si="0"/>
        <v>14</v>
      </c>
      <c r="G36" s="3">
        <v>2</v>
      </c>
      <c r="H36" s="31">
        <f>IFERROR(SUM(C36*1.75,D36*0.5381,E36)/G36,0)</f>
        <v>7</v>
      </c>
      <c r="I36" s="1"/>
    </row>
    <row r="37" spans="1:9" x14ac:dyDescent="0.35">
      <c r="A37" s="1"/>
      <c r="B37" s="5">
        <v>45678</v>
      </c>
      <c r="C37" s="3">
        <v>9</v>
      </c>
      <c r="D37" s="3">
        <v>0</v>
      </c>
      <c r="E37" s="3">
        <v>0</v>
      </c>
      <c r="F37" s="10">
        <f t="shared" si="0"/>
        <v>15.75</v>
      </c>
      <c r="G37" s="3">
        <v>3</v>
      </c>
      <c r="H37" s="31">
        <f t="shared" ref="H37:H42" si="4">IFERROR(SUM(C37*1.75,D37*0.5381,E37)/G37,0)</f>
        <v>5.25</v>
      </c>
      <c r="I37" s="1"/>
    </row>
    <row r="38" spans="1:9" x14ac:dyDescent="0.35">
      <c r="A38" s="1"/>
      <c r="B38" s="5">
        <v>45679</v>
      </c>
      <c r="C38" s="3">
        <v>8</v>
      </c>
      <c r="D38" s="3">
        <v>0</v>
      </c>
      <c r="E38" s="3">
        <v>0</v>
      </c>
      <c r="F38" s="10">
        <f t="shared" si="0"/>
        <v>14</v>
      </c>
      <c r="G38" s="3">
        <v>3</v>
      </c>
      <c r="H38" s="31">
        <f t="shared" si="4"/>
        <v>4.666666666666667</v>
      </c>
      <c r="I38" s="1"/>
    </row>
    <row r="39" spans="1:9" x14ac:dyDescent="0.35">
      <c r="A39" s="1"/>
      <c r="B39" s="5">
        <v>45680</v>
      </c>
      <c r="C39" s="3">
        <v>10</v>
      </c>
      <c r="D39" s="3">
        <v>0</v>
      </c>
      <c r="E39" s="3">
        <v>0</v>
      </c>
      <c r="F39" s="10">
        <f t="shared" si="0"/>
        <v>17.5</v>
      </c>
      <c r="G39" s="3">
        <v>3</v>
      </c>
      <c r="H39" s="31">
        <f t="shared" si="4"/>
        <v>5.833333333333333</v>
      </c>
      <c r="I39" s="1"/>
    </row>
    <row r="40" spans="1:9" x14ac:dyDescent="0.35">
      <c r="A40" s="1"/>
      <c r="B40" s="5">
        <v>45681</v>
      </c>
      <c r="C40" s="3">
        <v>9</v>
      </c>
      <c r="D40" s="3">
        <v>0</v>
      </c>
      <c r="E40" s="3">
        <v>0</v>
      </c>
      <c r="F40" s="10">
        <f t="shared" si="0"/>
        <v>15.75</v>
      </c>
      <c r="G40" s="3">
        <v>3</v>
      </c>
      <c r="H40" s="31">
        <f t="shared" si="4"/>
        <v>5.25</v>
      </c>
      <c r="I40" s="1"/>
    </row>
    <row r="41" spans="1:9" x14ac:dyDescent="0.35">
      <c r="A41" s="1"/>
      <c r="B41" s="5">
        <v>45682</v>
      </c>
      <c r="C41" s="3"/>
      <c r="D41" s="3">
        <v>0</v>
      </c>
      <c r="E41" s="3">
        <v>0</v>
      </c>
      <c r="F41" s="10">
        <f t="shared" si="0"/>
        <v>0</v>
      </c>
      <c r="G41" s="3">
        <v>0</v>
      </c>
      <c r="H41" s="31">
        <f t="shared" si="4"/>
        <v>0</v>
      </c>
      <c r="I41" s="1"/>
    </row>
    <row r="42" spans="1:9" x14ac:dyDescent="0.35">
      <c r="A42" s="1"/>
      <c r="B42" s="5">
        <v>45683</v>
      </c>
      <c r="C42" s="3"/>
      <c r="D42" s="3">
        <v>0</v>
      </c>
      <c r="E42" s="3">
        <v>0</v>
      </c>
      <c r="F42" s="10">
        <f t="shared" si="0"/>
        <v>0</v>
      </c>
      <c r="G42" s="3">
        <v>0</v>
      </c>
      <c r="H42" s="31">
        <f t="shared" si="4"/>
        <v>0</v>
      </c>
      <c r="I42" s="1"/>
    </row>
    <row r="43" spans="1:9" x14ac:dyDescent="0.35">
      <c r="A43" s="1"/>
      <c r="B43" s="1"/>
      <c r="C43" s="1"/>
      <c r="D43" s="1"/>
      <c r="E43" s="1"/>
      <c r="F43" s="1"/>
      <c r="G43" s="1"/>
      <c r="H43" s="1"/>
      <c r="I43" s="1"/>
    </row>
    <row r="44" spans="1:9" x14ac:dyDescent="0.35">
      <c r="A44" s="1"/>
      <c r="B44" s="33"/>
      <c r="C44" s="34"/>
      <c r="D44" s="34"/>
      <c r="E44" s="34"/>
      <c r="F44" s="34"/>
      <c r="G44" s="34"/>
      <c r="H44" s="35"/>
      <c r="I44" s="1"/>
    </row>
    <row r="45" spans="1:9" x14ac:dyDescent="0.35">
      <c r="A45" s="14"/>
      <c r="B45" s="36" t="s">
        <v>25</v>
      </c>
      <c r="C45" s="37"/>
      <c r="D45" s="37"/>
      <c r="E45" s="37"/>
      <c r="F45" s="14"/>
      <c r="G45" s="14"/>
      <c r="H45" s="14"/>
      <c r="I45" s="14"/>
    </row>
    <row r="46" spans="1:9" x14ac:dyDescent="0.35">
      <c r="A46" s="14"/>
      <c r="B46" s="42" t="s">
        <v>38</v>
      </c>
      <c r="C46" s="43"/>
      <c r="D46" s="43"/>
      <c r="E46" s="43"/>
      <c r="F46" s="43"/>
      <c r="G46" s="43"/>
      <c r="H46" s="44"/>
      <c r="I46" s="14"/>
    </row>
    <row r="47" spans="1:9" x14ac:dyDescent="0.35">
      <c r="A47" s="14"/>
      <c r="B47" s="45"/>
      <c r="C47" s="46"/>
      <c r="D47" s="46"/>
      <c r="E47" s="46"/>
      <c r="F47" s="46"/>
      <c r="G47" s="46"/>
      <c r="H47" s="47"/>
      <c r="I47" s="14"/>
    </row>
    <row r="48" spans="1:9" x14ac:dyDescent="0.35">
      <c r="A48" s="14"/>
      <c r="B48" s="45"/>
      <c r="C48" s="46"/>
      <c r="D48" s="46"/>
      <c r="E48" s="46"/>
      <c r="F48" s="46"/>
      <c r="G48" s="46"/>
      <c r="H48" s="47"/>
      <c r="I48" s="14"/>
    </row>
    <row r="49" spans="1:9" x14ac:dyDescent="0.35">
      <c r="A49" s="14"/>
      <c r="B49" s="45"/>
      <c r="C49" s="46"/>
      <c r="D49" s="46"/>
      <c r="E49" s="46"/>
      <c r="F49" s="46"/>
      <c r="G49" s="46"/>
      <c r="H49" s="47"/>
      <c r="I49" s="14"/>
    </row>
    <row r="50" spans="1:9" x14ac:dyDescent="0.35">
      <c r="A50" s="14"/>
      <c r="B50" s="45"/>
      <c r="C50" s="46"/>
      <c r="D50" s="46"/>
      <c r="E50" s="46"/>
      <c r="F50" s="46"/>
      <c r="G50" s="46"/>
      <c r="H50" s="47"/>
      <c r="I50" s="14"/>
    </row>
    <row r="51" spans="1:9" x14ac:dyDescent="0.35">
      <c r="A51" s="14"/>
      <c r="B51" s="45"/>
      <c r="C51" s="46"/>
      <c r="D51" s="46"/>
      <c r="E51" s="46"/>
      <c r="F51" s="46"/>
      <c r="G51" s="46"/>
      <c r="H51" s="47"/>
      <c r="I51" s="14"/>
    </row>
    <row r="52" spans="1:9" x14ac:dyDescent="0.35">
      <c r="A52" s="14"/>
      <c r="B52" s="45"/>
      <c r="C52" s="46"/>
      <c r="D52" s="46"/>
      <c r="E52" s="46"/>
      <c r="F52" s="46"/>
      <c r="G52" s="46"/>
      <c r="H52" s="47"/>
      <c r="I52" s="14"/>
    </row>
    <row r="53" spans="1:9" x14ac:dyDescent="0.35">
      <c r="A53" s="14"/>
      <c r="B53" s="45"/>
      <c r="C53" s="46"/>
      <c r="D53" s="46"/>
      <c r="E53" s="46"/>
      <c r="F53" s="46"/>
      <c r="G53" s="46"/>
      <c r="H53" s="47"/>
      <c r="I53" s="14"/>
    </row>
    <row r="54" spans="1:9" x14ac:dyDescent="0.35">
      <c r="A54" s="14"/>
      <c r="B54" s="45"/>
      <c r="C54" s="46"/>
      <c r="D54" s="46"/>
      <c r="E54" s="46"/>
      <c r="F54" s="46"/>
      <c r="G54" s="46"/>
      <c r="H54" s="47"/>
      <c r="I54" s="14"/>
    </row>
    <row r="55" spans="1:9" x14ac:dyDescent="0.35">
      <c r="A55" s="14"/>
      <c r="B55" s="45"/>
      <c r="C55" s="46"/>
      <c r="D55" s="46"/>
      <c r="E55" s="46"/>
      <c r="F55" s="46"/>
      <c r="G55" s="46"/>
      <c r="H55" s="47"/>
      <c r="I55" s="14"/>
    </row>
    <row r="56" spans="1:9" x14ac:dyDescent="0.35">
      <c r="A56" s="14"/>
      <c r="B56" s="45"/>
      <c r="C56" s="46"/>
      <c r="D56" s="46"/>
      <c r="E56" s="46"/>
      <c r="F56" s="46"/>
      <c r="G56" s="46"/>
      <c r="H56" s="47"/>
      <c r="I56" s="14"/>
    </row>
    <row r="57" spans="1:9" x14ac:dyDescent="0.35">
      <c r="A57" s="14"/>
      <c r="B57" s="45"/>
      <c r="C57" s="46"/>
      <c r="D57" s="46"/>
      <c r="E57" s="46"/>
      <c r="F57" s="46"/>
      <c r="G57" s="46"/>
      <c r="H57" s="47"/>
      <c r="I57" s="14"/>
    </row>
    <row r="58" spans="1:9" x14ac:dyDescent="0.35">
      <c r="A58" s="14"/>
      <c r="B58" s="45"/>
      <c r="C58" s="46"/>
      <c r="D58" s="46"/>
      <c r="E58" s="46"/>
      <c r="F58" s="46"/>
      <c r="G58" s="46"/>
      <c r="H58" s="47"/>
      <c r="I58" s="14"/>
    </row>
    <row r="59" spans="1:9" x14ac:dyDescent="0.35">
      <c r="A59" s="14"/>
      <c r="B59" s="48"/>
      <c r="C59" s="49"/>
      <c r="D59" s="49"/>
      <c r="E59" s="49"/>
      <c r="F59" s="49"/>
      <c r="G59" s="49"/>
      <c r="H59" s="50"/>
      <c r="I59" s="14"/>
    </row>
    <row r="60" spans="1:9" x14ac:dyDescent="0.35">
      <c r="A60" s="14"/>
      <c r="B60" s="14"/>
      <c r="C60" s="14"/>
      <c r="D60" s="14"/>
      <c r="E60" s="14"/>
      <c r="F60" s="14"/>
      <c r="G60" s="14"/>
      <c r="H60" s="14"/>
      <c r="I60" s="14"/>
    </row>
    <row r="61" spans="1:9" x14ac:dyDescent="0.35">
      <c r="A61" s="14"/>
      <c r="B61" s="14"/>
      <c r="C61" s="14"/>
      <c r="D61" s="14"/>
      <c r="E61" s="14"/>
      <c r="F61" s="14"/>
      <c r="G61" s="14"/>
      <c r="H61" s="14"/>
      <c r="I61" s="14"/>
    </row>
  </sheetData>
  <sheetProtection sheet="1" selectLockedCells="1"/>
  <protectedRanges>
    <protectedRange sqref="E5 G6:G7 G9:G10 C15:E42 G15:G42 B46" name="Alue1"/>
  </protectedRanges>
  <mergeCells count="2">
    <mergeCell ref="E5:G5"/>
    <mergeCell ref="B46:H59"/>
  </mergeCells>
  <conditionalFormatting sqref="F15:F42">
    <cfRule type="cellIs" dxfId="14" priority="1" operator="greaterThan">
      <formula>21</formula>
    </cfRule>
  </conditionalFormatting>
  <conditionalFormatting sqref="H15:H42">
    <cfRule type="cellIs" dxfId="13" priority="2" operator="greaterThan">
      <formula>7</formula>
    </cfRule>
    <cfRule type="cellIs" dxfId="12" priority="3" operator="greaterThan">
      <formula>8</formula>
    </cfRule>
  </conditionalFormatting>
  <conditionalFormatting sqref="H44">
    <cfRule type="cellIs" dxfId="11" priority="4" operator="greaterThan">
      <formula>7</formula>
    </cfRule>
    <cfRule type="cellIs" dxfId="10" priority="5" operator="greaterThan">
      <formula>8</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270CBCEC24304284FA29986BB6D030" ma:contentTypeVersion="9" ma:contentTypeDescription="Create a new document." ma:contentTypeScope="" ma:versionID="55ddba22042d05b9729040c18ab72549">
  <xsd:schema xmlns:xsd="http://www.w3.org/2001/XMLSchema" xmlns:xs="http://www.w3.org/2001/XMLSchema" xmlns:p="http://schemas.microsoft.com/office/2006/metadata/properties" xmlns:ns2="32171dfd-52ad-4a2a-b48c-ff15a44b4867" xmlns:ns3="384ec8e5-bc8d-403f-91f6-8f4f13c25a83" targetNamespace="http://schemas.microsoft.com/office/2006/metadata/properties" ma:root="true" ma:fieldsID="e9775793d73a7eb51cd230af3c6cf283" ns2:_="" ns3:_="">
    <xsd:import namespace="32171dfd-52ad-4a2a-b48c-ff15a44b4867"/>
    <xsd:import namespace="384ec8e5-bc8d-403f-91f6-8f4f13c25a8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71dfd-52ad-4a2a-b48c-ff15a44b4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4ec8e5-bc8d-403f-91f6-8f4f13c25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5FE78F-ECDF-4754-B9D5-33F595A5E4B7}">
  <ds:schemaRefs>
    <ds:schemaRef ds:uri="http://schemas.microsoft.com/sharepoint/v3/contenttype/forms"/>
  </ds:schemaRefs>
</ds:datastoreItem>
</file>

<file path=customXml/itemProps2.xml><?xml version="1.0" encoding="utf-8"?>
<ds:datastoreItem xmlns:ds="http://schemas.openxmlformats.org/officeDocument/2006/customXml" ds:itemID="{E9047D54-DC3B-4B7E-884B-1022A04FE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71dfd-52ad-4a2a-b48c-ff15a44b4867"/>
    <ds:schemaRef ds:uri="384ec8e5-bc8d-403f-91f6-8f4f13c25a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0A6E0F-CF44-4F81-A16A-27EA364FF545}">
  <ds:schemaRefs>
    <ds:schemaRef ds:uri="http://schemas.microsoft.com/office/2006/documentManagement/type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 ds:uri="384ec8e5-bc8d-403f-91f6-8f4f13c25a83"/>
    <ds:schemaRef ds:uri="32171dfd-52ad-4a2a-b48c-ff15a44b486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11</vt:i4>
      </vt:variant>
    </vt:vector>
  </HeadingPairs>
  <TitlesOfParts>
    <vt:vector size="11" baseType="lpstr">
      <vt:lpstr>Päiväkodin henkilöstömitoitus</vt:lpstr>
      <vt:lpstr>Hiirenkätkö</vt:lpstr>
      <vt:lpstr>Honkametsä</vt:lpstr>
      <vt:lpstr>Ketunleivät</vt:lpstr>
      <vt:lpstr>Kissankäpälä</vt:lpstr>
      <vt:lpstr>Käpylehto</vt:lpstr>
      <vt:lpstr>Metsätähdet</vt:lpstr>
      <vt:lpstr>Mäyränkolo</vt:lpstr>
      <vt:lpstr>Oravanpesä</vt:lpstr>
      <vt:lpstr>Siilinpiilo</vt:lpstr>
      <vt:lpstr>Tammenterhot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 Kivikangas</dc:creator>
  <cp:keywords/>
  <dc:description/>
  <cp:lastModifiedBy>Leppänen Satu</cp:lastModifiedBy>
  <cp:revision/>
  <dcterms:created xsi:type="dcterms:W3CDTF">2020-01-10T08:56:08Z</dcterms:created>
  <dcterms:modified xsi:type="dcterms:W3CDTF">2025-03-24T13:02:54Z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0x010100A2270CBCEC24304284FA29986BB6D030</vt:lpwstr>
  </property>
</Properties>
</file>