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ku-my.sharepoint.com/personal/satu_leppanen_turku_fi/Documents/eVaka/Tietopyynnöt/AVI 2_2025/"/>
    </mc:Choice>
  </mc:AlternateContent>
  <xr:revisionPtr revIDLastSave="454" documentId="8_{91D76941-5CE0-4035-8FA0-C240A2BA8581}" xr6:coauthVersionLast="47" xr6:coauthVersionMax="47" xr10:uidLastSave="{185FF3DF-C192-4619-A481-0F42BCD2016B}"/>
  <bookViews>
    <workbookView xWindow="-19310" yWindow="-110" windowWidth="19420" windowHeight="10420" firstSheet="1" activeTab="1" xr2:uid="{9F8050BF-D31B-48A4-BD91-868553549419}"/>
  </bookViews>
  <sheets>
    <sheet name="Päiväkodin henkilöstömitoitus" sheetId="4" r:id="rId1"/>
    <sheet name="Helmivarpaat" sheetId="6" r:id="rId2"/>
    <sheet name="Hymyhuulet" sheetId="8" r:id="rId3"/>
    <sheet name="Nöpönenät" sheetId="7" r:id="rId4"/>
    <sheet name="Punaposket" sheetId="5" r:id="rId5"/>
    <sheet name="Päivänsäteet" sheetId="9" r:id="rId6"/>
    <sheet name="Tähtisilmät" sheetId="10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14" i="4"/>
  <c r="D15" i="4"/>
  <c r="E15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E29" i="4"/>
  <c r="D30" i="4"/>
  <c r="E30" i="4"/>
  <c r="D31" i="4"/>
  <c r="E31" i="4"/>
  <c r="D32" i="4"/>
  <c r="E32" i="4"/>
  <c r="D33" i="4"/>
  <c r="E33" i="4"/>
  <c r="D34" i="4"/>
  <c r="E34" i="4"/>
  <c r="D35" i="4"/>
  <c r="E35" i="4"/>
  <c r="D36" i="4"/>
  <c r="E36" i="4"/>
  <c r="D37" i="4"/>
  <c r="E37" i="4"/>
  <c r="D38" i="4"/>
  <c r="E38" i="4"/>
  <c r="D39" i="4"/>
  <c r="E39" i="4"/>
  <c r="D40" i="4"/>
  <c r="E40" i="4"/>
  <c r="D41" i="4"/>
  <c r="E41" i="4"/>
  <c r="D14" i="4"/>
  <c r="E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14" i="4"/>
  <c r="H42" i="10"/>
  <c r="F42" i="10"/>
  <c r="H41" i="10"/>
  <c r="F41" i="10"/>
  <c r="H40" i="10"/>
  <c r="F40" i="10"/>
  <c r="H39" i="10"/>
  <c r="F39" i="10"/>
  <c r="H38" i="10"/>
  <c r="F38" i="10"/>
  <c r="H37" i="10"/>
  <c r="F37" i="10"/>
  <c r="H36" i="10"/>
  <c r="F36" i="10"/>
  <c r="H35" i="10"/>
  <c r="F35" i="10"/>
  <c r="H34" i="10"/>
  <c r="F34" i="10"/>
  <c r="H33" i="10"/>
  <c r="F33" i="10"/>
  <c r="H32" i="10"/>
  <c r="F32" i="10"/>
  <c r="H31" i="10"/>
  <c r="F31" i="10"/>
  <c r="H30" i="10"/>
  <c r="F30" i="10"/>
  <c r="H29" i="10"/>
  <c r="F29" i="10"/>
  <c r="H28" i="10"/>
  <c r="F28" i="10"/>
  <c r="H27" i="10"/>
  <c r="F27" i="10"/>
  <c r="H26" i="10"/>
  <c r="F26" i="10"/>
  <c r="H25" i="10"/>
  <c r="F25" i="10"/>
  <c r="H24" i="10"/>
  <c r="F24" i="10"/>
  <c r="H23" i="10"/>
  <c r="F23" i="10"/>
  <c r="H22" i="10"/>
  <c r="F22" i="10"/>
  <c r="H21" i="10"/>
  <c r="F21" i="10"/>
  <c r="H20" i="10"/>
  <c r="F20" i="10"/>
  <c r="H19" i="10"/>
  <c r="F19" i="10"/>
  <c r="H18" i="10"/>
  <c r="F18" i="10"/>
  <c r="H17" i="10"/>
  <c r="F17" i="10"/>
  <c r="H16" i="10"/>
  <c r="F16" i="10"/>
  <c r="H15" i="10"/>
  <c r="F15" i="10"/>
  <c r="G8" i="10"/>
  <c r="H42" i="9"/>
  <c r="F42" i="9"/>
  <c r="H41" i="9"/>
  <c r="F41" i="9"/>
  <c r="H40" i="9"/>
  <c r="F40" i="9"/>
  <c r="H39" i="9"/>
  <c r="F39" i="9"/>
  <c r="H38" i="9"/>
  <c r="F38" i="9"/>
  <c r="H37" i="9"/>
  <c r="F37" i="9"/>
  <c r="H36" i="9"/>
  <c r="F36" i="9"/>
  <c r="H35" i="9"/>
  <c r="F35" i="9"/>
  <c r="H34" i="9"/>
  <c r="F34" i="9"/>
  <c r="H33" i="9"/>
  <c r="F33" i="9"/>
  <c r="H32" i="9"/>
  <c r="F32" i="9"/>
  <c r="H31" i="9"/>
  <c r="F31" i="9"/>
  <c r="H30" i="9"/>
  <c r="F30" i="9"/>
  <c r="H29" i="9"/>
  <c r="F29" i="9"/>
  <c r="H28" i="9"/>
  <c r="F28" i="9"/>
  <c r="H27" i="9"/>
  <c r="F27" i="9"/>
  <c r="H26" i="9"/>
  <c r="F26" i="9"/>
  <c r="H25" i="9"/>
  <c r="F25" i="9"/>
  <c r="H24" i="9"/>
  <c r="F24" i="9"/>
  <c r="H23" i="9"/>
  <c r="F23" i="9"/>
  <c r="H22" i="9"/>
  <c r="F22" i="9"/>
  <c r="H21" i="9"/>
  <c r="F21" i="9"/>
  <c r="H20" i="9"/>
  <c r="F20" i="9"/>
  <c r="H19" i="9"/>
  <c r="F19" i="9"/>
  <c r="H18" i="9"/>
  <c r="F18" i="9"/>
  <c r="H17" i="9"/>
  <c r="F17" i="9"/>
  <c r="H16" i="9"/>
  <c r="F16" i="9"/>
  <c r="H15" i="9"/>
  <c r="F15" i="9"/>
  <c r="G8" i="9"/>
  <c r="H42" i="8"/>
  <c r="F42" i="8"/>
  <c r="H41" i="8"/>
  <c r="F41" i="8"/>
  <c r="H40" i="8"/>
  <c r="F40" i="8"/>
  <c r="H39" i="8"/>
  <c r="F39" i="8"/>
  <c r="H38" i="8"/>
  <c r="F38" i="8"/>
  <c r="H37" i="8"/>
  <c r="F37" i="8"/>
  <c r="H36" i="8"/>
  <c r="F36" i="8"/>
  <c r="H35" i="8"/>
  <c r="F35" i="8"/>
  <c r="H34" i="8"/>
  <c r="F34" i="8"/>
  <c r="H33" i="8"/>
  <c r="F33" i="8"/>
  <c r="H32" i="8"/>
  <c r="F32" i="8"/>
  <c r="H31" i="8"/>
  <c r="F31" i="8"/>
  <c r="H30" i="8"/>
  <c r="F30" i="8"/>
  <c r="H29" i="8"/>
  <c r="F29" i="8"/>
  <c r="H28" i="8"/>
  <c r="F28" i="8"/>
  <c r="H27" i="8"/>
  <c r="F27" i="8"/>
  <c r="H26" i="8"/>
  <c r="F26" i="8"/>
  <c r="H25" i="8"/>
  <c r="F25" i="8"/>
  <c r="H24" i="8"/>
  <c r="F24" i="8"/>
  <c r="H23" i="8"/>
  <c r="F23" i="8"/>
  <c r="H22" i="8"/>
  <c r="F22" i="8"/>
  <c r="H21" i="8"/>
  <c r="F21" i="8"/>
  <c r="H20" i="8"/>
  <c r="F20" i="8"/>
  <c r="H19" i="8"/>
  <c r="F19" i="8"/>
  <c r="H18" i="8"/>
  <c r="F18" i="8"/>
  <c r="H17" i="8"/>
  <c r="F17" i="8"/>
  <c r="H16" i="8"/>
  <c r="F16" i="8"/>
  <c r="H15" i="8"/>
  <c r="F15" i="8"/>
  <c r="G8" i="8"/>
  <c r="H42" i="7"/>
  <c r="F42" i="7"/>
  <c r="H41" i="7"/>
  <c r="F41" i="7"/>
  <c r="H40" i="7"/>
  <c r="F40" i="7"/>
  <c r="H39" i="7"/>
  <c r="F39" i="7"/>
  <c r="H38" i="7"/>
  <c r="F38" i="7"/>
  <c r="H37" i="7"/>
  <c r="F37" i="7"/>
  <c r="H36" i="7"/>
  <c r="F36" i="7"/>
  <c r="H35" i="7"/>
  <c r="F35" i="7"/>
  <c r="H34" i="7"/>
  <c r="F34" i="7"/>
  <c r="H33" i="7"/>
  <c r="F33" i="7"/>
  <c r="H32" i="7"/>
  <c r="F32" i="7"/>
  <c r="H31" i="7"/>
  <c r="F31" i="7"/>
  <c r="H30" i="7"/>
  <c r="F30" i="7"/>
  <c r="H29" i="7"/>
  <c r="F29" i="7"/>
  <c r="H28" i="7"/>
  <c r="F28" i="7"/>
  <c r="H27" i="7"/>
  <c r="F27" i="7"/>
  <c r="H26" i="7"/>
  <c r="F26" i="7"/>
  <c r="H25" i="7"/>
  <c r="F25" i="7"/>
  <c r="H24" i="7"/>
  <c r="F24" i="7"/>
  <c r="H23" i="7"/>
  <c r="F23" i="7"/>
  <c r="H22" i="7"/>
  <c r="F22" i="7"/>
  <c r="H21" i="7"/>
  <c r="F21" i="7"/>
  <c r="H20" i="7"/>
  <c r="F20" i="7"/>
  <c r="H19" i="7"/>
  <c r="F19" i="7"/>
  <c r="H18" i="7"/>
  <c r="F18" i="7"/>
  <c r="H17" i="7"/>
  <c r="F17" i="7"/>
  <c r="H16" i="7"/>
  <c r="F16" i="7"/>
  <c r="H15" i="7"/>
  <c r="F15" i="7"/>
  <c r="G8" i="7"/>
  <c r="H42" i="6"/>
  <c r="F42" i="6"/>
  <c r="H41" i="6"/>
  <c r="F41" i="6"/>
  <c r="H40" i="6"/>
  <c r="F40" i="6"/>
  <c r="H39" i="6"/>
  <c r="F39" i="6"/>
  <c r="H38" i="6"/>
  <c r="F38" i="6"/>
  <c r="H37" i="6"/>
  <c r="F37" i="6"/>
  <c r="H36" i="6"/>
  <c r="F36" i="6"/>
  <c r="H35" i="6"/>
  <c r="F35" i="6"/>
  <c r="H34" i="6"/>
  <c r="F34" i="6"/>
  <c r="H33" i="6"/>
  <c r="F33" i="6"/>
  <c r="H32" i="6"/>
  <c r="F32" i="6"/>
  <c r="H31" i="6"/>
  <c r="F31" i="6"/>
  <c r="H30" i="6"/>
  <c r="F30" i="6"/>
  <c r="H29" i="6"/>
  <c r="F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7" i="6"/>
  <c r="F17" i="6"/>
  <c r="H16" i="6"/>
  <c r="F16" i="6"/>
  <c r="H15" i="6"/>
  <c r="F15" i="6"/>
  <c r="G8" i="6"/>
  <c r="H36" i="5"/>
  <c r="G8" i="5"/>
  <c r="H42" i="5"/>
  <c r="F42" i="5"/>
  <c r="H41" i="5"/>
  <c r="F41" i="5"/>
  <c r="H40" i="5"/>
  <c r="F40" i="5"/>
  <c r="H39" i="5"/>
  <c r="F39" i="5"/>
  <c r="H38" i="5"/>
  <c r="F38" i="5"/>
  <c r="H37" i="5"/>
  <c r="F37" i="5"/>
  <c r="F36" i="5"/>
  <c r="H35" i="5"/>
  <c r="F35" i="5"/>
  <c r="H34" i="5"/>
  <c r="F34" i="5"/>
  <c r="H33" i="5"/>
  <c r="F33" i="5"/>
  <c r="H32" i="5"/>
  <c r="F32" i="5"/>
  <c r="H31" i="5"/>
  <c r="F31" i="5"/>
  <c r="H30" i="5"/>
  <c r="F30" i="5"/>
  <c r="H29" i="5"/>
  <c r="F29" i="5"/>
  <c r="H28" i="5"/>
  <c r="F28" i="5"/>
  <c r="H27" i="5"/>
  <c r="F27" i="5"/>
  <c r="H26" i="5"/>
  <c r="F26" i="5"/>
  <c r="H25" i="5"/>
  <c r="F25" i="5"/>
  <c r="H24" i="5"/>
  <c r="F24" i="5"/>
  <c r="H23" i="5"/>
  <c r="F23" i="5"/>
  <c r="H22" i="5"/>
  <c r="F22" i="5"/>
  <c r="F16" i="5"/>
  <c r="F17" i="5"/>
  <c r="F18" i="5"/>
  <c r="F19" i="5"/>
  <c r="F20" i="5"/>
  <c r="F21" i="5"/>
  <c r="H15" i="5"/>
  <c r="F15" i="5"/>
  <c r="H21" i="5"/>
  <c r="H20" i="5"/>
  <c r="H19" i="5"/>
  <c r="H18" i="5"/>
  <c r="H17" i="5"/>
  <c r="H16" i="5"/>
  <c r="G38" i="4" l="1"/>
  <c r="G36" i="4"/>
  <c r="G28" i="4"/>
  <c r="G35" i="4"/>
  <c r="G34" i="4"/>
  <c r="G18" i="4"/>
  <c r="G26" i="4"/>
  <c r="G27" i="4"/>
  <c r="G20" i="4"/>
  <c r="G19" i="4"/>
  <c r="G40" i="4"/>
  <c r="G24" i="4"/>
  <c r="G39" i="4"/>
  <c r="G23" i="4"/>
  <c r="G32" i="4"/>
  <c r="G31" i="4"/>
  <c r="G33" i="4"/>
  <c r="G25" i="4"/>
  <c r="G17" i="4"/>
  <c r="G16" i="4"/>
  <c r="G15" i="4"/>
  <c r="G41" i="4"/>
  <c r="G30" i="4"/>
  <c r="G22" i="4"/>
  <c r="G29" i="4"/>
  <c r="G37" i="4"/>
  <c r="G21" i="4"/>
  <c r="G14" i="4"/>
</calcChain>
</file>

<file path=xl/sharedStrings.xml><?xml version="1.0" encoding="utf-8"?>
<sst xmlns="http://schemas.openxmlformats.org/spreadsheetml/2006/main" count="130" uniqueCount="35">
  <si>
    <t>Päiväkodin henkilöstömitoitus</t>
  </si>
  <si>
    <t>Kunta</t>
  </si>
  <si>
    <t>Turku</t>
  </si>
  <si>
    <t>Päiväkodin nimi</t>
  </si>
  <si>
    <t>Vuorohoitoyksikkö (kyllä/ei)</t>
  </si>
  <si>
    <t>Päiväkodissa on lapsiryhmiä (lkm)</t>
  </si>
  <si>
    <t>Mitoitukseen laskettava henkilöstö (lkm)</t>
  </si>
  <si>
    <t>Täytetään vain valkoiset solut</t>
  </si>
  <si>
    <t>Pvm</t>
  </si>
  <si>
    <t>Alle 3v</t>
  </si>
  <si>
    <r>
      <t xml:space="preserve">Yli 3v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5 h
osapäivä</t>
    </r>
  </si>
  <si>
    <t>Yli 3v &gt; 5 h
kokopäivä</t>
  </si>
  <si>
    <t>Henkilökunta</t>
  </si>
  <si>
    <t>Suhdeluku</t>
  </si>
  <si>
    <t>Lapsiryhmän toteutuneet läsnäolot</t>
  </si>
  <si>
    <t>Ryhmän nimi</t>
  </si>
  <si>
    <t>Ryhmän lapsimäärä alle 3-vuotiaat (lkm)</t>
  </si>
  <si>
    <t>Ryhmän lapsimäärä yli 3-vuotiaat (lkm)</t>
  </si>
  <si>
    <t>Ryhmän lapsimäärä</t>
  </si>
  <si>
    <t>Vuorohoitoryhmä (kyllä/ei)</t>
  </si>
  <si>
    <t>Alle 3-v</t>
  </si>
  <si>
    <r>
      <t xml:space="preserve">Yli 3-v, </t>
    </r>
    <r>
      <rPr>
        <b/>
        <sz val="10"/>
        <color theme="1"/>
        <rFont val="Calibri"/>
        <family val="2"/>
      </rPr>
      <t>≤</t>
    </r>
    <r>
      <rPr>
        <b/>
        <sz val="10"/>
        <color theme="1"/>
        <rFont val="Calibri"/>
        <family val="2"/>
        <scheme val="minor"/>
      </rPr>
      <t xml:space="preserve"> 5h
osapäivä</t>
    </r>
  </si>
  <si>
    <t>Yli 3-v, &gt; 5 h
kokopäivä</t>
  </si>
  <si>
    <t>Lasten määrä</t>
  </si>
  <si>
    <t xml:space="preserve"> </t>
  </si>
  <si>
    <t>Selvitys, miksi ryhmän lasten määrä yhteensä/suhdeluku on ylittynyt:</t>
  </si>
  <si>
    <t>Helmivarpaat</t>
  </si>
  <si>
    <t>ei</t>
  </si>
  <si>
    <t>Hymyhuulet</t>
  </si>
  <si>
    <t>Nöpönenät</t>
  </si>
  <si>
    <t>Punaposket</t>
  </si>
  <si>
    <t xml:space="preserve">ei </t>
  </si>
  <si>
    <t>Päivänsäteet</t>
  </si>
  <si>
    <t>Tähtisilmät</t>
  </si>
  <si>
    <t>Stålarminkadun päiväkoti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</si>
</sst>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11"/>
      <color theme="8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1" xfId="0" applyFill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4" fontId="0" fillId="4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left"/>
    </xf>
    <xf numFmtId="0" fontId="7" fillId="2" borderId="0" xfId="0" applyFont="1" applyFill="1"/>
    <xf numFmtId="0" fontId="0" fillId="2" borderId="0" xfId="0" applyFill="1" applyAlignment="1" applyProtection="1">
      <alignment horizontal="left"/>
      <protection locked="0"/>
    </xf>
    <xf numFmtId="0" fontId="3" fillId="2" borderId="0" xfId="0" applyFont="1" applyFill="1"/>
    <xf numFmtId="2" fontId="0" fillId="4" borderId="1" xfId="0" applyNumberForma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8" fillId="2" borderId="0" xfId="0" applyFont="1" applyFill="1"/>
    <xf numFmtId="0" fontId="12" fillId="2" borderId="0" xfId="0" applyFont="1" applyFill="1"/>
    <xf numFmtId="0" fontId="15" fillId="2" borderId="0" xfId="0" applyFont="1" applyFill="1"/>
    <xf numFmtId="14" fontId="0" fillId="4" borderId="14" xfId="0" applyNumberForma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2" fontId="0" fillId="4" borderId="14" xfId="0" applyNumberFormat="1" applyFill="1" applyBorder="1" applyAlignment="1">
      <alignment horizontal="left"/>
    </xf>
    <xf numFmtId="14" fontId="0" fillId="4" borderId="13" xfId="0" applyNumberFormat="1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2" fontId="0" fillId="4" borderId="13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right"/>
      <protection locked="0"/>
    </xf>
    <xf numFmtId="0" fontId="11" fillId="3" borderId="1" xfId="0" applyFont="1" applyFill="1" applyBorder="1" applyAlignment="1" applyProtection="1">
      <alignment horizontal="right"/>
      <protection locked="0"/>
    </xf>
    <xf numFmtId="0" fontId="13" fillId="2" borderId="0" xfId="0" applyFont="1" applyFill="1"/>
    <xf numFmtId="0" fontId="2" fillId="2" borderId="0" xfId="0" applyFont="1" applyFill="1"/>
    <xf numFmtId="0" fontId="12" fillId="2" borderId="0" xfId="0" applyFont="1" applyFill="1" applyAlignment="1">
      <alignment horizontal="left"/>
    </xf>
    <xf numFmtId="0" fontId="0" fillId="2" borderId="1" xfId="0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0" fillId="2" borderId="1" xfId="0" applyFont="1" applyFill="1" applyBorder="1"/>
    <xf numFmtId="2" fontId="11" fillId="4" borderId="1" xfId="0" applyNumberFormat="1" applyFont="1" applyFill="1" applyBorder="1" applyAlignment="1">
      <alignment horizontal="left"/>
    </xf>
    <xf numFmtId="0" fontId="0" fillId="2" borderId="0" xfId="0" applyFill="1" applyAlignment="1">
      <alignment shrinkToFit="1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left"/>
    </xf>
    <xf numFmtId="0" fontId="6" fillId="2" borderId="0" xfId="0" applyFont="1" applyFill="1"/>
    <xf numFmtId="0" fontId="14" fillId="2" borderId="0" xfId="0" applyFont="1" applyFill="1"/>
    <xf numFmtId="0" fontId="0" fillId="3" borderId="1" xfId="0" applyFill="1" applyBorder="1" applyAlignment="1">
      <alignment horizontal="left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11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 applyProtection="1">
      <alignment vertical="top" wrapText="1"/>
      <protection locked="0"/>
    </xf>
  </cellXfs>
  <cellStyles count="1">
    <cellStyle name="Normaali" xfId="0" builtinId="0"/>
  </cellStyles>
  <dxfs count="3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8B170-5F0F-4167-A576-FF4B1550B2C1}">
  <dimension ref="A1:H44"/>
  <sheetViews>
    <sheetView showGridLines="0" topLeftCell="A8" zoomScaleNormal="100" workbookViewId="0">
      <selection activeCell="F14" sqref="F14:F41"/>
    </sheetView>
  </sheetViews>
  <sheetFormatPr defaultRowHeight="15" x14ac:dyDescent="0.25"/>
  <cols>
    <col min="2" max="5" width="10.5703125" customWidth="1"/>
    <col min="6" max="6" width="12.7109375" customWidth="1"/>
    <col min="7" max="7" width="10.5703125" customWidth="1"/>
    <col min="8" max="8" width="8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1"/>
      <c r="B3" s="7" t="s">
        <v>0</v>
      </c>
      <c r="C3" s="2"/>
      <c r="D3" s="2"/>
      <c r="E3" s="2"/>
      <c r="F3" s="2"/>
      <c r="G3" s="2"/>
      <c r="H3" s="2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 t="s">
        <v>1</v>
      </c>
      <c r="C5" s="1"/>
      <c r="D5" s="38" t="s">
        <v>2</v>
      </c>
      <c r="E5" s="38"/>
      <c r="F5" s="38"/>
      <c r="G5" s="15"/>
      <c r="H5" s="1"/>
    </row>
    <row r="6" spans="1:8" x14ac:dyDescent="0.25">
      <c r="A6" s="1"/>
      <c r="B6" s="1" t="s">
        <v>3</v>
      </c>
      <c r="C6" s="1"/>
      <c r="D6" s="38" t="s">
        <v>34</v>
      </c>
      <c r="E6" s="38"/>
      <c r="F6" s="38"/>
      <c r="G6" s="8"/>
      <c r="H6" s="1"/>
    </row>
    <row r="7" spans="1:8" x14ac:dyDescent="0.25">
      <c r="A7" s="1"/>
      <c r="B7" s="1" t="s">
        <v>4</v>
      </c>
      <c r="C7" s="1"/>
      <c r="D7" s="1"/>
      <c r="E7" s="4"/>
      <c r="F7" s="6" t="s">
        <v>27</v>
      </c>
      <c r="G7" s="1"/>
      <c r="H7" s="1"/>
    </row>
    <row r="8" spans="1:8" x14ac:dyDescent="0.25">
      <c r="A8" s="1"/>
      <c r="B8" s="1" t="s">
        <v>5</v>
      </c>
      <c r="C8" s="1"/>
      <c r="D8" s="1"/>
      <c r="E8" s="2"/>
      <c r="F8" s="6">
        <v>6</v>
      </c>
      <c r="G8" s="1"/>
      <c r="H8" s="1"/>
    </row>
    <row r="9" spans="1:8" x14ac:dyDescent="0.25">
      <c r="A9" s="1"/>
      <c r="B9" s="1" t="s">
        <v>6</v>
      </c>
      <c r="C9" s="1"/>
      <c r="D9" s="1"/>
      <c r="E9" s="2"/>
      <c r="F9" s="6">
        <v>14</v>
      </c>
      <c r="G9" s="1"/>
      <c r="H9" s="1"/>
    </row>
    <row r="10" spans="1:8" x14ac:dyDescent="0.25">
      <c r="A10" s="1"/>
      <c r="B10" s="1"/>
      <c r="C10" s="1"/>
      <c r="D10" s="1"/>
      <c r="E10" s="2"/>
      <c r="F10" s="13"/>
      <c r="G10" s="14"/>
      <c r="H10" s="1"/>
    </row>
    <row r="11" spans="1:8" x14ac:dyDescent="0.25">
      <c r="A11" s="1"/>
      <c r="B11" s="9" t="s">
        <v>7</v>
      </c>
      <c r="C11" s="9"/>
      <c r="D11" s="9"/>
      <c r="E11" s="1"/>
      <c r="F11" s="1"/>
      <c r="G11" s="1"/>
      <c r="H11" s="1"/>
    </row>
    <row r="12" spans="1:8" x14ac:dyDescent="0.25">
      <c r="A12" s="1"/>
      <c r="B12" s="9"/>
      <c r="C12" s="9"/>
      <c r="D12" s="9"/>
      <c r="E12" s="1"/>
      <c r="F12" s="1"/>
      <c r="G12" s="1"/>
      <c r="H12" s="1"/>
    </row>
    <row r="13" spans="1:8" ht="35.1" customHeight="1" x14ac:dyDescent="0.25">
      <c r="A13" s="1"/>
      <c r="B13" s="11" t="s">
        <v>8</v>
      </c>
      <c r="C13" s="11" t="s">
        <v>9</v>
      </c>
      <c r="D13" s="12" t="s">
        <v>10</v>
      </c>
      <c r="E13" s="12" t="s">
        <v>11</v>
      </c>
      <c r="F13" s="11" t="s">
        <v>12</v>
      </c>
      <c r="G13" s="11" t="s">
        <v>13</v>
      </c>
      <c r="H13" s="1"/>
    </row>
    <row r="14" spans="1:8" x14ac:dyDescent="0.25">
      <c r="A14" s="1"/>
      <c r="B14" s="5">
        <v>45607</v>
      </c>
      <c r="C14" s="3">
        <f>Helmivarpaat!C15+Hymyhuulet!C15+Nöpönenät!C15+Punaposket!C15+Päivänsäteet!C15+Tähtisilmät!C15</f>
        <v>25</v>
      </c>
      <c r="D14" s="3">
        <f>Helmivarpaat!D15+Hymyhuulet!D15+Nöpönenät!D15+Punaposket!D15+Päivänsäteet!D15+Tähtisilmät!D15</f>
        <v>0</v>
      </c>
      <c r="E14" s="3">
        <f>Helmivarpaat!E15+Hymyhuulet!E15+Nöpönenät!E15+Punaposket!E15+Päivänsäteet!E15+Tähtisilmät!E15</f>
        <v>29</v>
      </c>
      <c r="F14" s="3">
        <f>Helmivarpaat!G15+Hymyhuulet!G15+Nöpönenät!G15+Punaposket!G15+Päivänsäteet!G15+Tähtisilmät!G15</f>
        <v>14</v>
      </c>
      <c r="G14" s="10">
        <f>IFERROR(SUM(C14*1.75,D14*0.5381,E14)/F14,0)</f>
        <v>5.1964285714285712</v>
      </c>
      <c r="H14" s="1"/>
    </row>
    <row r="15" spans="1:8" x14ac:dyDescent="0.25">
      <c r="A15" s="1"/>
      <c r="B15" s="5">
        <v>45608</v>
      </c>
      <c r="C15" s="3">
        <f>Helmivarpaat!C16+Hymyhuulet!C16+Nöpönenät!C16+Punaposket!C16+Päivänsäteet!C16+Tähtisilmät!C16</f>
        <v>26</v>
      </c>
      <c r="D15" s="3">
        <f>Helmivarpaat!D16+Hymyhuulet!D16+Nöpönenät!D16+Punaposket!D16+Päivänsäteet!D16+Tähtisilmät!D16</f>
        <v>0</v>
      </c>
      <c r="E15" s="3">
        <f>Helmivarpaat!E16+Hymyhuulet!E16+Nöpönenät!E16+Punaposket!E16+Päivänsäteet!E16+Tähtisilmät!E16</f>
        <v>28</v>
      </c>
      <c r="F15" s="3">
        <f>Helmivarpaat!G16+Hymyhuulet!G16+Nöpönenät!G16+Punaposket!G16+Päivänsäteet!G16+Tähtisilmät!G16</f>
        <v>14</v>
      </c>
      <c r="G15" s="10">
        <f t="shared" ref="G15:G20" si="0">IFERROR(SUM(C15*1.75,D15*0.5381,E15)/F15,0)</f>
        <v>5.25</v>
      </c>
      <c r="H15" s="1"/>
    </row>
    <row r="16" spans="1:8" x14ac:dyDescent="0.25">
      <c r="A16" s="1"/>
      <c r="B16" s="5">
        <v>45609</v>
      </c>
      <c r="C16" s="3">
        <f>Helmivarpaat!C17+Hymyhuulet!C17+Nöpönenät!C17+Punaposket!C17+Päivänsäteet!C17+Tähtisilmät!C17</f>
        <v>24</v>
      </c>
      <c r="D16" s="3">
        <f>Helmivarpaat!D17+Hymyhuulet!D17+Nöpönenät!D17+Punaposket!D17+Päivänsäteet!D17+Tähtisilmät!D17</f>
        <v>0</v>
      </c>
      <c r="E16" s="3">
        <f>Helmivarpaat!E17+Hymyhuulet!E17+Nöpönenät!E17+Punaposket!E17+Päivänsäteet!E17+Tähtisilmät!E17</f>
        <v>35</v>
      </c>
      <c r="F16" s="3">
        <f>Helmivarpaat!G17+Hymyhuulet!G17+Nöpönenät!G17+Punaposket!G17+Päivänsäteet!G17+Tähtisilmät!G17</f>
        <v>14</v>
      </c>
      <c r="G16" s="10">
        <f t="shared" si="0"/>
        <v>5.5</v>
      </c>
      <c r="H16" s="1"/>
    </row>
    <row r="17" spans="1:8" x14ac:dyDescent="0.25">
      <c r="A17" s="1"/>
      <c r="B17" s="5">
        <v>45610</v>
      </c>
      <c r="C17" s="3">
        <f>Helmivarpaat!C18+Hymyhuulet!C18+Nöpönenät!C18+Punaposket!C18+Päivänsäteet!C18+Tähtisilmät!C18</f>
        <v>24</v>
      </c>
      <c r="D17" s="3">
        <f>Helmivarpaat!D18+Hymyhuulet!D18+Nöpönenät!D18+Punaposket!D18+Päivänsäteet!D18+Tähtisilmät!D18</f>
        <v>0</v>
      </c>
      <c r="E17" s="3">
        <f>Helmivarpaat!E18+Hymyhuulet!E18+Nöpönenät!E18+Punaposket!E18+Päivänsäteet!E18+Tähtisilmät!E18</f>
        <v>33</v>
      </c>
      <c r="F17" s="3">
        <f>Helmivarpaat!G18+Hymyhuulet!G18+Nöpönenät!G18+Punaposket!G18+Päivänsäteet!G18+Tähtisilmät!G18</f>
        <v>15</v>
      </c>
      <c r="G17" s="10">
        <f t="shared" si="0"/>
        <v>5</v>
      </c>
      <c r="H17" s="1"/>
    </row>
    <row r="18" spans="1:8" x14ac:dyDescent="0.25">
      <c r="A18" s="1"/>
      <c r="B18" s="5">
        <v>45611</v>
      </c>
      <c r="C18" s="3">
        <f>Helmivarpaat!C19+Hymyhuulet!C19+Nöpönenät!C19+Punaposket!C19+Päivänsäteet!C19+Tähtisilmät!C19</f>
        <v>21</v>
      </c>
      <c r="D18" s="3">
        <f>Helmivarpaat!D19+Hymyhuulet!D19+Nöpönenät!D19+Punaposket!D19+Päivänsäteet!D19+Tähtisilmät!D19</f>
        <v>0</v>
      </c>
      <c r="E18" s="3">
        <f>Helmivarpaat!E19+Hymyhuulet!E19+Nöpönenät!E19+Punaposket!E19+Päivänsäteet!E19+Tähtisilmät!E19</f>
        <v>30</v>
      </c>
      <c r="F18" s="3">
        <f>Helmivarpaat!G19+Hymyhuulet!G19+Nöpönenät!G19+Punaposket!G19+Päivänsäteet!G19+Tähtisilmät!G19</f>
        <v>14</v>
      </c>
      <c r="G18" s="10">
        <f t="shared" si="0"/>
        <v>4.7678571428571432</v>
      </c>
      <c r="H18" s="1"/>
    </row>
    <row r="19" spans="1:8" x14ac:dyDescent="0.25">
      <c r="A19" s="1"/>
      <c r="B19" s="5">
        <v>45612</v>
      </c>
      <c r="C19" s="3">
        <f>Helmivarpaat!C20+Hymyhuulet!C20+Nöpönenät!C20+Punaposket!C20+Päivänsäteet!C20+Tähtisilmät!C20</f>
        <v>0</v>
      </c>
      <c r="D19" s="3">
        <f>Helmivarpaat!D20+Hymyhuulet!D20+Nöpönenät!D20+Punaposket!D20+Päivänsäteet!D20+Tähtisilmät!D20</f>
        <v>0</v>
      </c>
      <c r="E19" s="3">
        <f>Helmivarpaat!E20+Hymyhuulet!E20+Nöpönenät!E20+Punaposket!E20+Päivänsäteet!E20+Tähtisilmät!E20</f>
        <v>0</v>
      </c>
      <c r="F19" s="3">
        <f>Helmivarpaat!G20+Hymyhuulet!G20+Nöpönenät!G20+Punaposket!G20+Päivänsäteet!G20+Tähtisilmät!G20</f>
        <v>0</v>
      </c>
      <c r="G19" s="10">
        <f t="shared" si="0"/>
        <v>0</v>
      </c>
      <c r="H19" s="1"/>
    </row>
    <row r="20" spans="1:8" ht="15.75" thickBot="1" x14ac:dyDescent="0.3">
      <c r="A20" s="1"/>
      <c r="B20" s="19">
        <v>45613</v>
      </c>
      <c r="C20" s="20">
        <f>Helmivarpaat!C21+Hymyhuulet!C21+Nöpönenät!C21+Punaposket!C21+Päivänsäteet!C21+Tähtisilmät!C21</f>
        <v>0</v>
      </c>
      <c r="D20" s="20">
        <f>Helmivarpaat!D21+Hymyhuulet!D21+Nöpönenät!D21+Punaposket!D21+Päivänsäteet!D21+Tähtisilmät!D21</f>
        <v>0</v>
      </c>
      <c r="E20" s="20">
        <f>Helmivarpaat!E21+Hymyhuulet!E21+Nöpönenät!E21+Punaposket!E21+Päivänsäteet!E21+Tähtisilmät!E21</f>
        <v>0</v>
      </c>
      <c r="F20" s="20">
        <f>Helmivarpaat!G21+Hymyhuulet!G21+Nöpönenät!G21+Punaposket!G21+Päivänsäteet!G21+Tähtisilmät!G21</f>
        <v>0</v>
      </c>
      <c r="G20" s="21">
        <f t="shared" si="0"/>
        <v>0</v>
      </c>
      <c r="H20" s="1"/>
    </row>
    <row r="21" spans="1:8" x14ac:dyDescent="0.25">
      <c r="A21" s="1"/>
      <c r="B21" s="5">
        <v>45614</v>
      </c>
      <c r="C21" s="17">
        <f>Helmivarpaat!C22+Hymyhuulet!C22+Nöpönenät!C22+Punaposket!C22+Päivänsäteet!C22+Tähtisilmät!C22</f>
        <v>21</v>
      </c>
      <c r="D21" s="17">
        <f>Helmivarpaat!D22+Hymyhuulet!D22+Nöpönenät!D22+Punaposket!D22+Päivänsäteet!D22+Tähtisilmät!D22</f>
        <v>0</v>
      </c>
      <c r="E21" s="17">
        <f>Helmivarpaat!E22+Hymyhuulet!E22+Nöpönenät!E22+Punaposket!E22+Päivänsäteet!E22+Tähtisilmät!E22</f>
        <v>34</v>
      </c>
      <c r="F21" s="17">
        <f>Helmivarpaat!G22+Hymyhuulet!G22+Nöpönenät!G22+Punaposket!G22+Päivänsäteet!G22+Tähtisilmät!G22</f>
        <v>13</v>
      </c>
      <c r="G21" s="18">
        <f>IFERROR(SUM(C21*1.75,D21*0.5381,E21)/F21,0)</f>
        <v>5.4423076923076925</v>
      </c>
      <c r="H21" s="1"/>
    </row>
    <row r="22" spans="1:8" x14ac:dyDescent="0.25">
      <c r="A22" s="1"/>
      <c r="B22" s="5">
        <v>45615</v>
      </c>
      <c r="C22" s="3">
        <f>Helmivarpaat!C23+Hymyhuulet!C23+Nöpönenät!C23+Punaposket!C23+Päivänsäteet!C23+Tähtisilmät!C23</f>
        <v>27</v>
      </c>
      <c r="D22" s="3">
        <f>Helmivarpaat!D23+Hymyhuulet!D23+Nöpönenät!D23+Punaposket!D23+Päivänsäteet!D23+Tähtisilmät!D23</f>
        <v>0</v>
      </c>
      <c r="E22" s="3">
        <f>Helmivarpaat!E23+Hymyhuulet!E23+Nöpönenät!E23+Punaposket!E23+Päivänsäteet!E23+Tähtisilmät!E23</f>
        <v>34</v>
      </c>
      <c r="F22" s="3">
        <f>Helmivarpaat!G23+Hymyhuulet!G23+Nöpönenät!G23+Punaposket!G23+Päivänsäteet!G23+Tähtisilmät!G23</f>
        <v>14</v>
      </c>
      <c r="G22" s="10">
        <f t="shared" ref="G22:G27" si="1">IFERROR(SUM(C22*1.75,D22*0.5381,E22)/F22,0)</f>
        <v>5.8035714285714288</v>
      </c>
      <c r="H22" s="1"/>
    </row>
    <row r="23" spans="1:8" x14ac:dyDescent="0.25">
      <c r="A23" s="1"/>
      <c r="B23" s="5">
        <v>45616</v>
      </c>
      <c r="C23" s="3">
        <f>Helmivarpaat!C24+Hymyhuulet!C24+Nöpönenät!C24+Punaposket!C24+Päivänsäteet!C24+Tähtisilmät!C24</f>
        <v>27</v>
      </c>
      <c r="D23" s="3">
        <f>Helmivarpaat!D24+Hymyhuulet!D24+Nöpönenät!D24+Punaposket!D24+Päivänsäteet!D24+Tähtisilmät!D24</f>
        <v>0</v>
      </c>
      <c r="E23" s="3">
        <f>Helmivarpaat!E24+Hymyhuulet!E24+Nöpönenät!E24+Punaposket!E24+Päivänsäteet!E24+Tähtisilmät!E24</f>
        <v>34</v>
      </c>
      <c r="F23" s="3">
        <f>Helmivarpaat!G24+Hymyhuulet!G24+Nöpönenät!G24+Punaposket!G24+Päivänsäteet!G24+Tähtisilmät!G24</f>
        <v>14</v>
      </c>
      <c r="G23" s="10">
        <f t="shared" si="1"/>
        <v>5.8035714285714288</v>
      </c>
      <c r="H23" s="1"/>
    </row>
    <row r="24" spans="1:8" x14ac:dyDescent="0.25">
      <c r="A24" s="1"/>
      <c r="B24" s="5">
        <v>45617</v>
      </c>
      <c r="C24" s="3">
        <f>Helmivarpaat!C25+Hymyhuulet!C25+Nöpönenät!C25+Punaposket!C25+Päivänsäteet!C25+Tähtisilmät!C25</f>
        <v>24</v>
      </c>
      <c r="D24" s="3">
        <f>Helmivarpaat!D25+Hymyhuulet!D25+Nöpönenät!D25+Punaposket!D25+Päivänsäteet!D25+Tähtisilmät!D25</f>
        <v>0</v>
      </c>
      <c r="E24" s="3">
        <f>Helmivarpaat!E25+Hymyhuulet!E25+Nöpönenät!E25+Punaposket!E25+Päivänsäteet!E25+Tähtisilmät!E25</f>
        <v>28</v>
      </c>
      <c r="F24" s="3">
        <f>Helmivarpaat!G25+Hymyhuulet!G25+Nöpönenät!G25+Punaposket!G25+Päivänsäteet!G25+Tähtisilmät!G25</f>
        <v>14</v>
      </c>
      <c r="G24" s="10">
        <f t="shared" si="1"/>
        <v>5</v>
      </c>
      <c r="H24" s="1"/>
    </row>
    <row r="25" spans="1:8" x14ac:dyDescent="0.25">
      <c r="A25" s="1"/>
      <c r="B25" s="5">
        <v>45618</v>
      </c>
      <c r="C25" s="3">
        <f>Helmivarpaat!C26+Hymyhuulet!C26+Nöpönenät!C26+Punaposket!C26+Päivänsäteet!C26+Tähtisilmät!C26</f>
        <v>19</v>
      </c>
      <c r="D25" s="3">
        <f>Helmivarpaat!D26+Hymyhuulet!D26+Nöpönenät!D26+Punaposket!D26+Päivänsäteet!D26+Tähtisilmät!D26</f>
        <v>0</v>
      </c>
      <c r="E25" s="3">
        <f>Helmivarpaat!E26+Hymyhuulet!E26+Nöpönenät!E26+Punaposket!E26+Päivänsäteet!E26+Tähtisilmät!E26</f>
        <v>24</v>
      </c>
      <c r="F25" s="3">
        <f>Helmivarpaat!G26+Hymyhuulet!G26+Nöpönenät!G26+Punaposket!G26+Päivänsäteet!G26+Tähtisilmät!G26</f>
        <v>13</v>
      </c>
      <c r="G25" s="10">
        <f t="shared" si="1"/>
        <v>4.4038461538461542</v>
      </c>
      <c r="H25" s="1"/>
    </row>
    <row r="26" spans="1:8" x14ac:dyDescent="0.25">
      <c r="A26" s="1"/>
      <c r="B26" s="5">
        <v>45619</v>
      </c>
      <c r="C26" s="3">
        <f>Helmivarpaat!C27+Hymyhuulet!C27+Nöpönenät!C27+Punaposket!C27+Päivänsäteet!C27+Tähtisilmät!C27</f>
        <v>0</v>
      </c>
      <c r="D26" s="3">
        <f>Helmivarpaat!D27+Hymyhuulet!D27+Nöpönenät!D27+Punaposket!D27+Päivänsäteet!D27+Tähtisilmät!D27</f>
        <v>0</v>
      </c>
      <c r="E26" s="3">
        <f>Helmivarpaat!E27+Hymyhuulet!E27+Nöpönenät!E27+Punaposket!E27+Päivänsäteet!E27+Tähtisilmät!E27</f>
        <v>0</v>
      </c>
      <c r="F26" s="3">
        <f>Helmivarpaat!G27+Hymyhuulet!G27+Nöpönenät!G27+Punaposket!G27+Päivänsäteet!G27+Tähtisilmät!G27</f>
        <v>0</v>
      </c>
      <c r="G26" s="10">
        <f t="shared" si="1"/>
        <v>0</v>
      </c>
      <c r="H26" s="1"/>
    </row>
    <row r="27" spans="1:8" ht="15.75" thickBot="1" x14ac:dyDescent="0.3">
      <c r="A27" s="1"/>
      <c r="B27" s="19">
        <v>45620</v>
      </c>
      <c r="C27" s="20">
        <f>Helmivarpaat!C28+Hymyhuulet!C28+Nöpönenät!C28+Punaposket!C28+Päivänsäteet!C28+Tähtisilmät!C28</f>
        <v>0</v>
      </c>
      <c r="D27" s="20">
        <f>Helmivarpaat!D28+Hymyhuulet!D28+Nöpönenät!D28+Punaposket!D28+Päivänsäteet!D28+Tähtisilmät!D28</f>
        <v>0</v>
      </c>
      <c r="E27" s="20">
        <f>Helmivarpaat!E28+Hymyhuulet!E28+Nöpönenät!E28+Punaposket!E28+Päivänsäteet!E28+Tähtisilmät!E28</f>
        <v>0</v>
      </c>
      <c r="F27" s="20">
        <f>Helmivarpaat!G28+Hymyhuulet!G28+Nöpönenät!G28+Punaposket!G28+Päivänsäteet!G28+Tähtisilmät!G28</f>
        <v>0</v>
      </c>
      <c r="G27" s="21">
        <f t="shared" si="1"/>
        <v>0</v>
      </c>
      <c r="H27" s="1"/>
    </row>
    <row r="28" spans="1:8" x14ac:dyDescent="0.25">
      <c r="A28" s="1"/>
      <c r="B28" s="16">
        <v>45670</v>
      </c>
      <c r="C28" s="17">
        <f>Helmivarpaat!C29+Hymyhuulet!C29+Nöpönenät!C29+Punaposket!C29+Päivänsäteet!C29+Tähtisilmät!C29</f>
        <v>22</v>
      </c>
      <c r="D28" s="17">
        <f>Helmivarpaat!D29+Hymyhuulet!D29+Nöpönenät!D29+Punaposket!D29+Päivänsäteet!D29+Tähtisilmät!D29</f>
        <v>0</v>
      </c>
      <c r="E28" s="17">
        <f>Helmivarpaat!E29+Hymyhuulet!E29+Nöpönenät!E29+Punaposket!E29+Päivänsäteet!E29+Tähtisilmät!E29</f>
        <v>37</v>
      </c>
      <c r="F28" s="17">
        <f>Helmivarpaat!G29+Hymyhuulet!G29+Nöpönenät!G29+Punaposket!G29+Päivänsäteet!G29+Tähtisilmät!G29</f>
        <v>14</v>
      </c>
      <c r="G28" s="18">
        <f>IFERROR(SUM(C28*1.75,D28*0.5381,E28)/F28,0)</f>
        <v>5.3928571428571432</v>
      </c>
      <c r="H28" s="1"/>
    </row>
    <row r="29" spans="1:8" x14ac:dyDescent="0.25">
      <c r="A29" s="1"/>
      <c r="B29" s="5">
        <v>45671</v>
      </c>
      <c r="C29" s="3">
        <f>Helmivarpaat!C30+Hymyhuulet!C30+Nöpönenät!C30+Punaposket!C30+Päivänsäteet!C30+Tähtisilmät!C30</f>
        <v>19</v>
      </c>
      <c r="D29" s="3">
        <f>Helmivarpaat!D30+Hymyhuulet!D30+Nöpönenät!D30+Punaposket!D30+Päivänsäteet!D30+Tähtisilmät!D30</f>
        <v>0</v>
      </c>
      <c r="E29" s="3">
        <f>Helmivarpaat!E30+Hymyhuulet!E30+Nöpönenät!E30+Punaposket!E30+Päivänsäteet!E30+Tähtisilmät!E30</f>
        <v>40</v>
      </c>
      <c r="F29" s="3">
        <f>Helmivarpaat!G30+Hymyhuulet!G30+Nöpönenät!G30+Punaposket!G30+Päivänsäteet!G30+Tähtisilmät!G30</f>
        <v>14</v>
      </c>
      <c r="G29" s="10">
        <f t="shared" ref="G29:G34" si="2">IFERROR(SUM(C29*1.75,D29*0.5381,E29)/F29,0)</f>
        <v>5.2321428571428568</v>
      </c>
      <c r="H29" s="1"/>
    </row>
    <row r="30" spans="1:8" x14ac:dyDescent="0.25">
      <c r="A30" s="1"/>
      <c r="B30" s="5">
        <v>45672</v>
      </c>
      <c r="C30" s="3">
        <f>Helmivarpaat!C31+Hymyhuulet!C31+Nöpönenät!C31+Punaposket!C31+Päivänsäteet!C31+Tähtisilmät!C31</f>
        <v>19</v>
      </c>
      <c r="D30" s="3">
        <f>Helmivarpaat!D31+Hymyhuulet!D31+Nöpönenät!D31+Punaposket!D31+Päivänsäteet!D31+Tähtisilmät!D31</f>
        <v>0</v>
      </c>
      <c r="E30" s="3">
        <f>Helmivarpaat!E31+Hymyhuulet!E31+Nöpönenät!E31+Punaposket!E31+Päivänsäteet!E31+Tähtisilmät!E31</f>
        <v>40</v>
      </c>
      <c r="F30" s="3">
        <f>Helmivarpaat!G31+Hymyhuulet!G31+Nöpönenät!G31+Punaposket!G31+Päivänsäteet!G31+Tähtisilmät!G31</f>
        <v>14</v>
      </c>
      <c r="G30" s="10">
        <f t="shared" si="2"/>
        <v>5.2321428571428568</v>
      </c>
      <c r="H30" s="1"/>
    </row>
    <row r="31" spans="1:8" x14ac:dyDescent="0.25">
      <c r="A31" s="1"/>
      <c r="B31" s="5">
        <v>45673</v>
      </c>
      <c r="C31" s="3">
        <f>Helmivarpaat!C32+Hymyhuulet!C32+Nöpönenät!C32+Punaposket!C32+Päivänsäteet!C32+Tähtisilmät!C32</f>
        <v>19</v>
      </c>
      <c r="D31" s="3">
        <f>Helmivarpaat!D32+Hymyhuulet!D32+Nöpönenät!D32+Punaposket!D32+Päivänsäteet!D32+Tähtisilmät!D32</f>
        <v>0</v>
      </c>
      <c r="E31" s="3">
        <f>Helmivarpaat!E32+Hymyhuulet!E32+Nöpönenät!E32+Punaposket!E32+Päivänsäteet!E32+Tähtisilmät!E32</f>
        <v>34</v>
      </c>
      <c r="F31" s="3">
        <f>Helmivarpaat!G32+Hymyhuulet!G32+Nöpönenät!G32+Punaposket!G32+Päivänsäteet!G32+Tähtisilmät!G32</f>
        <v>13</v>
      </c>
      <c r="G31" s="10">
        <f t="shared" si="2"/>
        <v>5.1730769230769234</v>
      </c>
      <c r="H31" s="1"/>
    </row>
    <row r="32" spans="1:8" x14ac:dyDescent="0.25">
      <c r="A32" s="1"/>
      <c r="B32" s="5">
        <v>45674</v>
      </c>
      <c r="C32" s="3">
        <f>Helmivarpaat!C33+Hymyhuulet!C33+Nöpönenät!C33+Punaposket!C33+Päivänsäteet!C33+Tähtisilmät!C33</f>
        <v>19</v>
      </c>
      <c r="D32" s="3">
        <f>Helmivarpaat!D33+Hymyhuulet!D33+Nöpönenät!D33+Punaposket!D33+Päivänsäteet!D33+Tähtisilmät!D33</f>
        <v>0</v>
      </c>
      <c r="E32" s="3">
        <f>Helmivarpaat!E33+Hymyhuulet!E33+Nöpönenät!E33+Punaposket!E33+Päivänsäteet!E33+Tähtisilmät!E33</f>
        <v>36</v>
      </c>
      <c r="F32" s="3">
        <f>Helmivarpaat!G33+Hymyhuulet!G33+Nöpönenät!G33+Punaposket!G33+Päivänsäteet!G33+Tähtisilmät!G33</f>
        <v>14</v>
      </c>
      <c r="G32" s="10">
        <f t="shared" si="2"/>
        <v>4.9464285714285712</v>
      </c>
      <c r="H32" s="1"/>
    </row>
    <row r="33" spans="1:8" x14ac:dyDescent="0.25">
      <c r="A33" s="1"/>
      <c r="B33" s="5">
        <v>45675</v>
      </c>
      <c r="C33" s="3">
        <f>Helmivarpaat!C34+Hymyhuulet!C34+Nöpönenät!C34+Punaposket!C34+Päivänsäteet!C34+Tähtisilmät!C34</f>
        <v>0</v>
      </c>
      <c r="D33" s="3">
        <f>Helmivarpaat!D34+Hymyhuulet!D34+Nöpönenät!D34+Punaposket!D34+Päivänsäteet!D34+Tähtisilmät!D34</f>
        <v>0</v>
      </c>
      <c r="E33" s="3">
        <f>Helmivarpaat!E34+Hymyhuulet!E34+Nöpönenät!E34+Punaposket!E34+Päivänsäteet!E34+Tähtisilmät!E34</f>
        <v>0</v>
      </c>
      <c r="F33" s="3">
        <f>Helmivarpaat!G34+Hymyhuulet!G34+Nöpönenät!G34+Punaposket!G34+Päivänsäteet!G34+Tähtisilmät!G34</f>
        <v>0</v>
      </c>
      <c r="G33" s="10">
        <f t="shared" si="2"/>
        <v>0</v>
      </c>
      <c r="H33" s="1"/>
    </row>
    <row r="34" spans="1:8" ht="15.75" thickBot="1" x14ac:dyDescent="0.3">
      <c r="A34" s="1"/>
      <c r="B34" s="19">
        <v>45676</v>
      </c>
      <c r="C34" s="20">
        <f>Helmivarpaat!C35+Hymyhuulet!C35+Nöpönenät!C35+Punaposket!C35+Päivänsäteet!C35+Tähtisilmät!C35</f>
        <v>0</v>
      </c>
      <c r="D34" s="20">
        <f>Helmivarpaat!D35+Hymyhuulet!D35+Nöpönenät!D35+Punaposket!D35+Päivänsäteet!D35+Tähtisilmät!D35</f>
        <v>0</v>
      </c>
      <c r="E34" s="20">
        <f>Helmivarpaat!E35+Hymyhuulet!E35+Nöpönenät!E35+Punaposket!E35+Päivänsäteet!E35+Tähtisilmät!E35</f>
        <v>0</v>
      </c>
      <c r="F34" s="20">
        <f>Helmivarpaat!G35+Hymyhuulet!G35+Nöpönenät!G35+Punaposket!G35+Päivänsäteet!G35+Tähtisilmät!G35</f>
        <v>0</v>
      </c>
      <c r="G34" s="21">
        <f t="shared" si="2"/>
        <v>0</v>
      </c>
      <c r="H34" s="1"/>
    </row>
    <row r="35" spans="1:8" x14ac:dyDescent="0.25">
      <c r="A35" s="1"/>
      <c r="B35" s="16">
        <v>45677</v>
      </c>
      <c r="C35" s="17">
        <f>Helmivarpaat!C36+Hymyhuulet!C36+Nöpönenät!C36+Punaposket!C36+Päivänsäteet!C36+Tähtisilmät!C36</f>
        <v>17</v>
      </c>
      <c r="D35" s="17">
        <f>Helmivarpaat!D36+Hymyhuulet!D36+Nöpönenät!D36+Punaposket!D36+Päivänsäteet!D36+Tähtisilmät!D36</f>
        <v>0</v>
      </c>
      <c r="E35" s="17">
        <f>Helmivarpaat!E36+Hymyhuulet!E36+Nöpönenät!E36+Punaposket!E36+Päivänsäteet!E36+Tähtisilmät!E36</f>
        <v>38</v>
      </c>
      <c r="F35" s="17">
        <f>Helmivarpaat!G36+Hymyhuulet!G36+Nöpönenät!G36+Punaposket!G36+Päivänsäteet!G36+Tähtisilmät!G36</f>
        <v>14</v>
      </c>
      <c r="G35" s="18">
        <f>IFERROR(SUM(C35*1.75,D35*0.5381,E35)/F35,0)</f>
        <v>4.8392857142857144</v>
      </c>
      <c r="H35" s="1"/>
    </row>
    <row r="36" spans="1:8" x14ac:dyDescent="0.25">
      <c r="A36" s="1"/>
      <c r="B36" s="5">
        <v>45678</v>
      </c>
      <c r="C36" s="3">
        <f>Helmivarpaat!C37+Hymyhuulet!C37+Nöpönenät!C37+Punaposket!C37+Päivänsäteet!C37+Tähtisilmät!C37</f>
        <v>18</v>
      </c>
      <c r="D36" s="3">
        <f>Helmivarpaat!D37+Hymyhuulet!D37+Nöpönenät!D37+Punaposket!D37+Päivänsäteet!D37+Tähtisilmät!D37</f>
        <v>0</v>
      </c>
      <c r="E36" s="3">
        <f>Helmivarpaat!E37+Hymyhuulet!E37+Nöpönenät!E37+Punaposket!E37+Päivänsäteet!E37+Tähtisilmät!E37</f>
        <v>39</v>
      </c>
      <c r="F36" s="3">
        <f>Helmivarpaat!G37+Hymyhuulet!G37+Nöpönenät!G37+Punaposket!G37+Päivänsäteet!G37+Tähtisilmät!G37</f>
        <v>14</v>
      </c>
      <c r="G36" s="10">
        <f t="shared" ref="G36:G41" si="3">IFERROR(SUM(C36*1.75,D36*0.5381,E36)/F36,0)</f>
        <v>5.0357142857142856</v>
      </c>
      <c r="H36" s="1"/>
    </row>
    <row r="37" spans="1:8" x14ac:dyDescent="0.25">
      <c r="A37" s="1"/>
      <c r="B37" s="5">
        <v>45679</v>
      </c>
      <c r="C37" s="3">
        <f>Helmivarpaat!C38+Hymyhuulet!C38+Nöpönenät!C38+Punaposket!C38+Päivänsäteet!C38+Tähtisilmät!C38</f>
        <v>23</v>
      </c>
      <c r="D37" s="3">
        <f>Helmivarpaat!D38+Hymyhuulet!D38+Nöpönenät!D38+Punaposket!D38+Päivänsäteet!D38+Tähtisilmät!D38</f>
        <v>0</v>
      </c>
      <c r="E37" s="3">
        <f>Helmivarpaat!E38+Hymyhuulet!E38+Nöpönenät!E38+Punaposket!E38+Päivänsäteet!E38+Tähtisilmät!E38</f>
        <v>39</v>
      </c>
      <c r="F37" s="3">
        <f>Helmivarpaat!G38+Hymyhuulet!G38+Nöpönenät!G38+Punaposket!G38+Päivänsäteet!G38+Tähtisilmät!G38</f>
        <v>14</v>
      </c>
      <c r="G37" s="10">
        <f t="shared" si="3"/>
        <v>5.6607142857142856</v>
      </c>
      <c r="H37" s="1"/>
    </row>
    <row r="38" spans="1:8" x14ac:dyDescent="0.25">
      <c r="A38" s="1"/>
      <c r="B38" s="5">
        <v>45680</v>
      </c>
      <c r="C38" s="3">
        <f>Helmivarpaat!C39+Hymyhuulet!C39+Nöpönenät!C39+Punaposket!C39+Päivänsäteet!C39+Tähtisilmät!C39</f>
        <v>16</v>
      </c>
      <c r="D38" s="3">
        <f>Helmivarpaat!D39+Hymyhuulet!D39+Nöpönenät!D39+Punaposket!D39+Päivänsäteet!D39+Tähtisilmät!D39</f>
        <v>0</v>
      </c>
      <c r="E38" s="3">
        <f>Helmivarpaat!E39+Hymyhuulet!E39+Nöpönenät!E39+Punaposket!E39+Päivänsäteet!E39+Tähtisilmät!E39</f>
        <v>39</v>
      </c>
      <c r="F38" s="3">
        <f>Helmivarpaat!G39+Hymyhuulet!G39+Nöpönenät!G39+Punaposket!G39+Päivänsäteet!G39+Tähtisilmät!G39</f>
        <v>14</v>
      </c>
      <c r="G38" s="10">
        <f t="shared" si="3"/>
        <v>4.7857142857142856</v>
      </c>
      <c r="H38" s="1"/>
    </row>
    <row r="39" spans="1:8" x14ac:dyDescent="0.25">
      <c r="A39" s="1"/>
      <c r="B39" s="5">
        <v>45681</v>
      </c>
      <c r="C39" s="3">
        <f>Helmivarpaat!C40+Hymyhuulet!C40+Nöpönenät!C40+Punaposket!C40+Päivänsäteet!C40+Tähtisilmät!C40</f>
        <v>19</v>
      </c>
      <c r="D39" s="3">
        <f>Helmivarpaat!D40+Hymyhuulet!D40+Nöpönenät!D40+Punaposket!D40+Päivänsäteet!D40+Tähtisilmät!D40</f>
        <v>0</v>
      </c>
      <c r="E39" s="3">
        <f>Helmivarpaat!E40+Hymyhuulet!E40+Nöpönenät!E40+Punaposket!E40+Päivänsäteet!E40+Tähtisilmät!E40</f>
        <v>29</v>
      </c>
      <c r="F39" s="3">
        <f>Helmivarpaat!G40+Hymyhuulet!G40+Nöpönenät!G40+Punaposket!G40+Päivänsäteet!G40+Tähtisilmät!G40</f>
        <v>14</v>
      </c>
      <c r="G39" s="10">
        <f t="shared" si="3"/>
        <v>4.4464285714285712</v>
      </c>
      <c r="H39" s="1"/>
    </row>
    <row r="40" spans="1:8" x14ac:dyDescent="0.25">
      <c r="A40" s="1"/>
      <c r="B40" s="5">
        <v>45682</v>
      </c>
      <c r="C40" s="3">
        <f>Helmivarpaat!C41+Hymyhuulet!C41+Nöpönenät!C41+Punaposket!C41+Päivänsäteet!C41+Tähtisilmät!C41</f>
        <v>0</v>
      </c>
      <c r="D40" s="3">
        <f>Helmivarpaat!D41+Hymyhuulet!D41+Nöpönenät!D41+Punaposket!D41+Päivänsäteet!D41+Tähtisilmät!D41</f>
        <v>0</v>
      </c>
      <c r="E40" s="3">
        <f>Helmivarpaat!E41+Hymyhuulet!E41+Nöpönenät!E41+Punaposket!E41+Päivänsäteet!E41+Tähtisilmät!E41</f>
        <v>0</v>
      </c>
      <c r="F40" s="3">
        <f>Helmivarpaat!G41+Hymyhuulet!G41+Nöpönenät!G41+Punaposket!G41+Päivänsäteet!G41+Tähtisilmät!G41</f>
        <v>0</v>
      </c>
      <c r="G40" s="10">
        <f t="shared" si="3"/>
        <v>0</v>
      </c>
      <c r="H40" s="1"/>
    </row>
    <row r="41" spans="1:8" ht="15.75" thickBot="1" x14ac:dyDescent="0.3">
      <c r="A41" s="1"/>
      <c r="B41" s="19">
        <v>45683</v>
      </c>
      <c r="C41" s="3">
        <f>Helmivarpaat!C42+Hymyhuulet!C42+Nöpönenät!C42+Punaposket!C42+Päivänsäteet!C42+Tähtisilmät!C42</f>
        <v>0</v>
      </c>
      <c r="D41" s="3">
        <f>Helmivarpaat!D42+Hymyhuulet!D42+Nöpönenät!D42+Punaposket!D42+Päivänsäteet!D42+Tähtisilmät!D42</f>
        <v>0</v>
      </c>
      <c r="E41" s="3">
        <f>Helmivarpaat!E42+Hymyhuulet!E42+Nöpönenät!E42+Punaposket!E42+Päivänsäteet!E42+Tähtisilmät!E42</f>
        <v>0</v>
      </c>
      <c r="F41" s="3">
        <f>Helmivarpaat!G42+Hymyhuulet!G42+Nöpönenät!G42+Punaposket!G42+Päivänsäteet!G42+Tähtisilmät!G42</f>
        <v>0</v>
      </c>
      <c r="G41" s="10">
        <f t="shared" si="3"/>
        <v>0</v>
      </c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</sheetData>
  <sheetProtection sheet="1" objects="1" scenarios="1"/>
  <protectedRanges>
    <protectedRange sqref="D5:F6 F7:F9 C14:F41" name="Alue1"/>
  </protectedRanges>
  <mergeCells count="2">
    <mergeCell ref="D5:F5"/>
    <mergeCell ref="D6:F6"/>
  </mergeCells>
  <conditionalFormatting sqref="G14:G41">
    <cfRule type="cellIs" dxfId="31" priority="1" operator="greaterThan">
      <formula>7</formula>
    </cfRule>
    <cfRule type="cellIs" dxfId="30" priority="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B7870-1B52-4C3A-A0C4-AB3632D48B07}">
  <dimension ref="A1:J61"/>
  <sheetViews>
    <sheetView tabSelected="1" topLeftCell="A27" zoomScaleNormal="100" workbookViewId="0">
      <selection activeCell="G42" sqref="G42"/>
    </sheetView>
  </sheetViews>
  <sheetFormatPr defaultRowHeight="15" x14ac:dyDescent="0.2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8.75" x14ac:dyDescent="0.3">
      <c r="A3" s="1"/>
      <c r="B3" s="24" t="s">
        <v>14</v>
      </c>
      <c r="C3" s="25"/>
      <c r="D3" s="25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 t="s">
        <v>15</v>
      </c>
      <c r="C5" s="1"/>
      <c r="D5" s="26"/>
      <c r="E5" s="39" t="s">
        <v>26</v>
      </c>
      <c r="F5" s="40"/>
      <c r="G5" s="41"/>
      <c r="H5" s="1"/>
      <c r="I5" s="1"/>
    </row>
    <row r="6" spans="1:9" x14ac:dyDescent="0.25">
      <c r="A6" s="1"/>
      <c r="B6" s="1" t="s">
        <v>16</v>
      </c>
      <c r="C6" s="1"/>
      <c r="D6" s="26"/>
      <c r="E6" s="1"/>
      <c r="F6" s="1"/>
      <c r="G6" s="22">
        <v>8</v>
      </c>
      <c r="H6" s="1"/>
      <c r="I6" s="1"/>
    </row>
    <row r="7" spans="1:9" x14ac:dyDescent="0.25">
      <c r="A7" s="1"/>
      <c r="B7" s="1" t="s">
        <v>17</v>
      </c>
      <c r="C7" s="1"/>
      <c r="D7" s="26"/>
      <c r="E7" s="1"/>
      <c r="F7" s="1"/>
      <c r="G7" s="22">
        <v>0</v>
      </c>
      <c r="H7" s="1"/>
      <c r="I7" s="1"/>
    </row>
    <row r="8" spans="1:9" x14ac:dyDescent="0.25">
      <c r="A8" s="1"/>
      <c r="B8" s="1" t="s">
        <v>18</v>
      </c>
      <c r="C8" s="1"/>
      <c r="D8" s="26"/>
      <c r="E8" s="1"/>
      <c r="F8" s="1"/>
      <c r="G8" s="27">
        <f>SUM(G6:G7)</f>
        <v>8</v>
      </c>
      <c r="H8" s="1"/>
      <c r="I8" s="1"/>
    </row>
    <row r="9" spans="1:9" x14ac:dyDescent="0.25">
      <c r="A9" s="1"/>
      <c r="B9" s="1" t="s">
        <v>6</v>
      </c>
      <c r="C9" s="1"/>
      <c r="D9" s="26"/>
      <c r="E9" s="1"/>
      <c r="F9" s="1"/>
      <c r="G9" s="22">
        <v>2</v>
      </c>
      <c r="H9" s="1"/>
      <c r="I9" s="1"/>
    </row>
    <row r="10" spans="1:9" x14ac:dyDescent="0.25">
      <c r="A10" s="1"/>
      <c r="B10" s="1" t="s">
        <v>19</v>
      </c>
      <c r="C10" s="1"/>
      <c r="D10" s="26"/>
      <c r="E10" s="1"/>
      <c r="F10" s="1"/>
      <c r="G10" s="23" t="s">
        <v>27</v>
      </c>
      <c r="H10" s="1"/>
      <c r="I10" s="1"/>
    </row>
    <row r="11" spans="1:9" x14ac:dyDescent="0.25">
      <c r="A11" s="1"/>
      <c r="B11" s="1"/>
      <c r="C11" s="1"/>
      <c r="D11" s="26"/>
      <c r="E11" s="26"/>
      <c r="F11" s="26"/>
      <c r="G11" s="1"/>
      <c r="H11" s="1"/>
      <c r="I11" s="1"/>
    </row>
    <row r="12" spans="1:9" x14ac:dyDescent="0.25">
      <c r="A12" s="1"/>
      <c r="B12" s="9" t="s">
        <v>7</v>
      </c>
      <c r="C12" s="9"/>
      <c r="D12" s="9"/>
      <c r="E12" s="1"/>
      <c r="F12" s="1"/>
      <c r="G12" s="1"/>
      <c r="H12" s="1"/>
      <c r="I12" s="1"/>
    </row>
    <row r="13" spans="1:9" x14ac:dyDescent="0.25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 x14ac:dyDescent="0.25">
      <c r="A14" s="1"/>
      <c r="B14" s="28" t="s">
        <v>8</v>
      </c>
      <c r="C14" s="28" t="s">
        <v>20</v>
      </c>
      <c r="D14" s="29" t="s">
        <v>21</v>
      </c>
      <c r="E14" s="29" t="s">
        <v>22</v>
      </c>
      <c r="F14" s="29" t="s">
        <v>23</v>
      </c>
      <c r="G14" s="29" t="s">
        <v>12</v>
      </c>
      <c r="H14" s="30" t="s">
        <v>13</v>
      </c>
      <c r="I14" s="1"/>
    </row>
    <row r="15" spans="1:9" x14ac:dyDescent="0.25">
      <c r="A15" s="1"/>
      <c r="B15" s="5">
        <v>45607</v>
      </c>
      <c r="C15" s="3">
        <v>7</v>
      </c>
      <c r="D15" s="3">
        <v>0</v>
      </c>
      <c r="E15" s="3">
        <v>0</v>
      </c>
      <c r="F15" s="10">
        <f t="shared" ref="F15:F42" si="0">(C15*1.75)+(D15*0.5381)+E15</f>
        <v>12.25</v>
      </c>
      <c r="G15" s="3">
        <v>2</v>
      </c>
      <c r="H15" s="31">
        <f>IFERROR(SUM(C15*1.75,D15*0.5381,E15)/G15,0)</f>
        <v>6.125</v>
      </c>
      <c r="I15" s="1"/>
    </row>
    <row r="16" spans="1:9" x14ac:dyDescent="0.25">
      <c r="A16" s="1"/>
      <c r="B16" s="5">
        <v>45608</v>
      </c>
      <c r="C16" s="3">
        <v>6</v>
      </c>
      <c r="D16" s="3">
        <v>0</v>
      </c>
      <c r="E16" s="3">
        <v>0</v>
      </c>
      <c r="F16" s="10">
        <f t="shared" si="0"/>
        <v>10.5</v>
      </c>
      <c r="G16" s="3">
        <v>2</v>
      </c>
      <c r="H16" s="31">
        <f t="shared" ref="H16:H21" si="1">IFERROR(SUM(C16*1.75,D16*0.5381,E16)/G16,0)</f>
        <v>5.25</v>
      </c>
      <c r="I16" s="1"/>
    </row>
    <row r="17" spans="1:10" x14ac:dyDescent="0.25">
      <c r="A17" s="1"/>
      <c r="B17" s="5">
        <v>45609</v>
      </c>
      <c r="C17" s="3">
        <v>7</v>
      </c>
      <c r="D17" s="3">
        <v>0</v>
      </c>
      <c r="E17" s="3">
        <v>0</v>
      </c>
      <c r="F17" s="10">
        <f t="shared" si="0"/>
        <v>12.25</v>
      </c>
      <c r="G17" s="3">
        <v>2</v>
      </c>
      <c r="H17" s="31">
        <f t="shared" si="1"/>
        <v>6.125</v>
      </c>
      <c r="I17" s="1"/>
    </row>
    <row r="18" spans="1:10" x14ac:dyDescent="0.25">
      <c r="A18" s="1"/>
      <c r="B18" s="5">
        <v>45610</v>
      </c>
      <c r="C18" s="3">
        <v>6</v>
      </c>
      <c r="D18" s="3">
        <v>0</v>
      </c>
      <c r="E18" s="3">
        <v>0</v>
      </c>
      <c r="F18" s="10">
        <f t="shared" si="0"/>
        <v>10.5</v>
      </c>
      <c r="G18" s="3">
        <v>2</v>
      </c>
      <c r="H18" s="31">
        <f t="shared" si="1"/>
        <v>5.25</v>
      </c>
      <c r="I18" s="32"/>
    </row>
    <row r="19" spans="1:10" x14ac:dyDescent="0.25">
      <c r="A19" s="1"/>
      <c r="B19" s="5">
        <v>45611</v>
      </c>
      <c r="C19" s="3">
        <v>6</v>
      </c>
      <c r="D19" s="3">
        <v>0</v>
      </c>
      <c r="E19" s="3">
        <v>0</v>
      </c>
      <c r="F19" s="10">
        <f t="shared" si="0"/>
        <v>10.5</v>
      </c>
      <c r="G19" s="3">
        <v>2</v>
      </c>
      <c r="H19" s="31">
        <f t="shared" si="1"/>
        <v>5.25</v>
      </c>
      <c r="I19" s="32"/>
    </row>
    <row r="20" spans="1:10" x14ac:dyDescent="0.25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 x14ac:dyDescent="0.25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 x14ac:dyDescent="0.25">
      <c r="A22" s="1"/>
      <c r="B22" s="5">
        <v>45614</v>
      </c>
      <c r="C22" s="3">
        <v>5</v>
      </c>
      <c r="D22" s="3">
        <v>0</v>
      </c>
      <c r="E22" s="3">
        <v>0</v>
      </c>
      <c r="F22" s="10">
        <f t="shared" si="0"/>
        <v>8.75</v>
      </c>
      <c r="G22" s="3">
        <v>2</v>
      </c>
      <c r="H22" s="31">
        <f>IFERROR(SUM(C22*1.75,D22*0.5381,E22)/G22,0)</f>
        <v>4.375</v>
      </c>
      <c r="I22" s="1"/>
    </row>
    <row r="23" spans="1:10" x14ac:dyDescent="0.25">
      <c r="A23" s="1"/>
      <c r="B23" s="5">
        <v>45615</v>
      </c>
      <c r="C23" s="3">
        <v>7</v>
      </c>
      <c r="D23" s="3">
        <v>0</v>
      </c>
      <c r="E23" s="3">
        <v>0</v>
      </c>
      <c r="F23" s="10">
        <f t="shared" si="0"/>
        <v>12.25</v>
      </c>
      <c r="G23" s="3">
        <v>2</v>
      </c>
      <c r="H23" s="31">
        <f t="shared" ref="H23:H28" si="2">IFERROR(SUM(C23*1.75,D23*0.5381,E23)/G23,0)</f>
        <v>6.125</v>
      </c>
      <c r="I23" s="1"/>
    </row>
    <row r="24" spans="1:10" x14ac:dyDescent="0.25">
      <c r="A24" s="1"/>
      <c r="B24" s="5">
        <v>45616</v>
      </c>
      <c r="C24" s="3">
        <v>8</v>
      </c>
      <c r="D24" s="3">
        <v>0</v>
      </c>
      <c r="E24" s="3">
        <v>0</v>
      </c>
      <c r="F24" s="10">
        <f t="shared" si="0"/>
        <v>14</v>
      </c>
      <c r="G24" s="3">
        <v>2</v>
      </c>
      <c r="H24" s="31">
        <f t="shared" si="2"/>
        <v>7</v>
      </c>
      <c r="I24" s="1"/>
    </row>
    <row r="25" spans="1:10" x14ac:dyDescent="0.25">
      <c r="A25" s="1"/>
      <c r="B25" s="5">
        <v>45617</v>
      </c>
      <c r="C25" s="3">
        <v>8</v>
      </c>
      <c r="D25" s="3">
        <v>0</v>
      </c>
      <c r="E25" s="3">
        <v>0</v>
      </c>
      <c r="F25" s="10">
        <f t="shared" si="0"/>
        <v>14</v>
      </c>
      <c r="G25" s="3">
        <v>2</v>
      </c>
      <c r="H25" s="31">
        <f t="shared" si="2"/>
        <v>7</v>
      </c>
      <c r="I25" s="1"/>
      <c r="J25" t="s">
        <v>24</v>
      </c>
    </row>
    <row r="26" spans="1:10" x14ac:dyDescent="0.25">
      <c r="A26" s="1"/>
      <c r="B26" s="5">
        <v>45618</v>
      </c>
      <c r="C26" s="3">
        <v>5</v>
      </c>
      <c r="D26" s="3">
        <v>0</v>
      </c>
      <c r="E26" s="3">
        <v>0</v>
      </c>
      <c r="F26" s="10">
        <f t="shared" si="0"/>
        <v>8.75</v>
      </c>
      <c r="G26" s="3">
        <v>2</v>
      </c>
      <c r="H26" s="31">
        <f t="shared" si="2"/>
        <v>4.375</v>
      </c>
      <c r="I26" s="1"/>
    </row>
    <row r="27" spans="1:10" x14ac:dyDescent="0.25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 x14ac:dyDescent="0.25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 x14ac:dyDescent="0.25">
      <c r="A29" s="1"/>
      <c r="B29" s="5">
        <v>45670</v>
      </c>
      <c r="C29" s="3">
        <v>6</v>
      </c>
      <c r="D29" s="3">
        <v>0</v>
      </c>
      <c r="E29" s="3">
        <v>0</v>
      </c>
      <c r="F29" s="10">
        <f t="shared" si="0"/>
        <v>10.5</v>
      </c>
      <c r="G29" s="3">
        <v>2</v>
      </c>
      <c r="H29" s="31">
        <f>IFERROR(SUM(C29*1.75,D29*0.5381,E29)/G29,0)</f>
        <v>5.25</v>
      </c>
      <c r="I29" s="1"/>
    </row>
    <row r="30" spans="1:10" x14ac:dyDescent="0.25">
      <c r="A30" s="1"/>
      <c r="B30" s="5">
        <v>45671</v>
      </c>
      <c r="C30" s="3">
        <v>5</v>
      </c>
      <c r="D30" s="3">
        <v>0</v>
      </c>
      <c r="E30" s="3">
        <v>0</v>
      </c>
      <c r="F30" s="10">
        <f t="shared" si="0"/>
        <v>8.75</v>
      </c>
      <c r="G30" s="3">
        <v>2</v>
      </c>
      <c r="H30" s="31">
        <f t="shared" ref="H30:H35" si="3">IFERROR(SUM(C30*1.75,D30*0.5381,E30)/G30,0)</f>
        <v>4.375</v>
      </c>
      <c r="I30" s="1"/>
    </row>
    <row r="31" spans="1:10" x14ac:dyDescent="0.25">
      <c r="A31" s="1"/>
      <c r="B31" s="5">
        <v>45672</v>
      </c>
      <c r="C31" s="3">
        <v>7</v>
      </c>
      <c r="D31" s="3">
        <v>0</v>
      </c>
      <c r="E31" s="3">
        <v>0</v>
      </c>
      <c r="F31" s="10">
        <f t="shared" si="0"/>
        <v>12.25</v>
      </c>
      <c r="G31" s="3">
        <v>2</v>
      </c>
      <c r="H31" s="31">
        <f t="shared" si="3"/>
        <v>6.125</v>
      </c>
      <c r="I31" s="1"/>
    </row>
    <row r="32" spans="1:10" x14ac:dyDescent="0.25">
      <c r="A32" s="1"/>
      <c r="B32" s="5">
        <v>45673</v>
      </c>
      <c r="C32" s="3">
        <v>5</v>
      </c>
      <c r="D32" s="3">
        <v>0</v>
      </c>
      <c r="E32" s="3">
        <v>0</v>
      </c>
      <c r="F32" s="10">
        <f t="shared" si="0"/>
        <v>8.75</v>
      </c>
      <c r="G32" s="3">
        <v>2</v>
      </c>
      <c r="H32" s="31">
        <f t="shared" si="3"/>
        <v>4.375</v>
      </c>
      <c r="I32" s="1"/>
    </row>
    <row r="33" spans="1:9" x14ac:dyDescent="0.25">
      <c r="A33" s="1"/>
      <c r="B33" s="5">
        <v>45674</v>
      </c>
      <c r="C33" s="3">
        <v>5</v>
      </c>
      <c r="D33" s="3">
        <v>0</v>
      </c>
      <c r="E33" s="3">
        <v>0</v>
      </c>
      <c r="F33" s="10">
        <f t="shared" si="0"/>
        <v>8.75</v>
      </c>
      <c r="G33" s="3">
        <v>2</v>
      </c>
      <c r="H33" s="31">
        <f t="shared" si="3"/>
        <v>4.375</v>
      </c>
      <c r="I33" s="1"/>
    </row>
    <row r="34" spans="1:9" x14ac:dyDescent="0.25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 x14ac:dyDescent="0.25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 x14ac:dyDescent="0.25">
      <c r="A36" s="1"/>
      <c r="B36" s="5">
        <v>45677</v>
      </c>
      <c r="C36" s="3">
        <v>4</v>
      </c>
      <c r="D36" s="3">
        <v>0</v>
      </c>
      <c r="E36" s="3">
        <v>0</v>
      </c>
      <c r="F36" s="10">
        <f t="shared" si="0"/>
        <v>7</v>
      </c>
      <c r="G36" s="3">
        <v>2</v>
      </c>
      <c r="H36" s="31">
        <f>IFERROR(SUM(C36*1.75,D36*0.5381,E36)/G36,0)</f>
        <v>3.5</v>
      </c>
      <c r="I36" s="1"/>
    </row>
    <row r="37" spans="1:9" x14ac:dyDescent="0.25">
      <c r="A37" s="1"/>
      <c r="B37" s="5">
        <v>45678</v>
      </c>
      <c r="C37" s="3">
        <v>4</v>
      </c>
      <c r="D37" s="3">
        <v>0</v>
      </c>
      <c r="E37" s="3">
        <v>0</v>
      </c>
      <c r="F37" s="10">
        <f t="shared" si="0"/>
        <v>7</v>
      </c>
      <c r="G37" s="3">
        <v>2</v>
      </c>
      <c r="H37" s="31">
        <f t="shared" ref="H37:H42" si="4">IFERROR(SUM(C37*1.75,D37*0.5381,E37)/G37,0)</f>
        <v>3.5</v>
      </c>
      <c r="I37" s="1"/>
    </row>
    <row r="38" spans="1:9" x14ac:dyDescent="0.25">
      <c r="A38" s="1"/>
      <c r="B38" s="5">
        <v>45679</v>
      </c>
      <c r="C38" s="3">
        <v>7</v>
      </c>
      <c r="D38" s="3">
        <v>0</v>
      </c>
      <c r="E38" s="3">
        <v>0</v>
      </c>
      <c r="F38" s="10">
        <f t="shared" si="0"/>
        <v>12.25</v>
      </c>
      <c r="G38" s="3">
        <v>2</v>
      </c>
      <c r="H38" s="31">
        <f t="shared" si="4"/>
        <v>6.125</v>
      </c>
      <c r="I38" s="1"/>
    </row>
    <row r="39" spans="1:9" x14ac:dyDescent="0.25">
      <c r="A39" s="1"/>
      <c r="B39" s="5">
        <v>45680</v>
      </c>
      <c r="C39" s="3">
        <v>4</v>
      </c>
      <c r="D39" s="3">
        <v>0</v>
      </c>
      <c r="E39" s="3">
        <v>0</v>
      </c>
      <c r="F39" s="10">
        <f t="shared" si="0"/>
        <v>7</v>
      </c>
      <c r="G39" s="3">
        <v>2</v>
      </c>
      <c r="H39" s="31">
        <f t="shared" si="4"/>
        <v>3.5</v>
      </c>
      <c r="I39" s="1"/>
    </row>
    <row r="40" spans="1:9" x14ac:dyDescent="0.25">
      <c r="A40" s="1"/>
      <c r="B40" s="5">
        <v>45681</v>
      </c>
      <c r="C40" s="3">
        <v>4</v>
      </c>
      <c r="D40" s="3">
        <v>0</v>
      </c>
      <c r="E40" s="3">
        <v>0</v>
      </c>
      <c r="F40" s="10">
        <f t="shared" si="0"/>
        <v>7</v>
      </c>
      <c r="G40" s="3">
        <v>2</v>
      </c>
      <c r="H40" s="31">
        <f t="shared" si="4"/>
        <v>3.5</v>
      </c>
      <c r="I40" s="1"/>
    </row>
    <row r="41" spans="1:9" x14ac:dyDescent="0.25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 x14ac:dyDescent="0.25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33"/>
      <c r="C44" s="34"/>
      <c r="D44" s="34"/>
      <c r="E44" s="34"/>
      <c r="F44" s="34"/>
      <c r="G44" s="34"/>
      <c r="H44" s="35"/>
      <c r="I44" s="1"/>
    </row>
    <row r="45" spans="1:9" x14ac:dyDescent="0.25">
      <c r="A45" s="14"/>
      <c r="B45" s="36" t="s">
        <v>25</v>
      </c>
      <c r="C45" s="37"/>
      <c r="D45" s="37"/>
      <c r="E45" s="37"/>
      <c r="F45" s="14"/>
      <c r="G45" s="14"/>
      <c r="H45" s="14"/>
      <c r="I45" s="14"/>
    </row>
    <row r="46" spans="1:9" x14ac:dyDescent="0.25">
      <c r="A46" s="14"/>
      <c r="B46" s="42"/>
      <c r="C46" s="43"/>
      <c r="D46" s="43"/>
      <c r="E46" s="43"/>
      <c r="F46" s="43"/>
      <c r="G46" s="43"/>
      <c r="H46" s="44"/>
      <c r="I46" s="14"/>
    </row>
    <row r="47" spans="1:9" x14ac:dyDescent="0.25">
      <c r="A47" s="14"/>
      <c r="B47" s="45"/>
      <c r="C47" s="46"/>
      <c r="D47" s="46"/>
      <c r="E47" s="46"/>
      <c r="F47" s="46"/>
      <c r="G47" s="46"/>
      <c r="H47" s="47"/>
      <c r="I47" s="14"/>
    </row>
    <row r="48" spans="1:9" x14ac:dyDescent="0.25">
      <c r="A48" s="14"/>
      <c r="B48" s="45"/>
      <c r="C48" s="46"/>
      <c r="D48" s="46"/>
      <c r="E48" s="46"/>
      <c r="F48" s="46"/>
      <c r="G48" s="46"/>
      <c r="H48" s="47"/>
      <c r="I48" s="14"/>
    </row>
    <row r="49" spans="1:9" x14ac:dyDescent="0.25">
      <c r="A49" s="14"/>
      <c r="B49" s="45"/>
      <c r="C49" s="46"/>
      <c r="D49" s="46"/>
      <c r="E49" s="46"/>
      <c r="F49" s="46"/>
      <c r="G49" s="46"/>
      <c r="H49" s="47"/>
      <c r="I49" s="14"/>
    </row>
    <row r="50" spans="1:9" x14ac:dyDescent="0.25">
      <c r="A50" s="14"/>
      <c r="B50" s="45"/>
      <c r="C50" s="46"/>
      <c r="D50" s="46"/>
      <c r="E50" s="46"/>
      <c r="F50" s="46"/>
      <c r="G50" s="46"/>
      <c r="H50" s="47"/>
      <c r="I50" s="14"/>
    </row>
    <row r="51" spans="1:9" x14ac:dyDescent="0.25">
      <c r="A51" s="14"/>
      <c r="B51" s="45"/>
      <c r="C51" s="46"/>
      <c r="D51" s="46"/>
      <c r="E51" s="46"/>
      <c r="F51" s="46"/>
      <c r="G51" s="46"/>
      <c r="H51" s="47"/>
      <c r="I51" s="14"/>
    </row>
    <row r="52" spans="1:9" x14ac:dyDescent="0.25">
      <c r="A52" s="14"/>
      <c r="B52" s="45"/>
      <c r="C52" s="46"/>
      <c r="D52" s="46"/>
      <c r="E52" s="46"/>
      <c r="F52" s="46"/>
      <c r="G52" s="46"/>
      <c r="H52" s="47"/>
      <c r="I52" s="14"/>
    </row>
    <row r="53" spans="1:9" x14ac:dyDescent="0.25">
      <c r="A53" s="14"/>
      <c r="B53" s="45"/>
      <c r="C53" s="46"/>
      <c r="D53" s="46"/>
      <c r="E53" s="46"/>
      <c r="F53" s="46"/>
      <c r="G53" s="46"/>
      <c r="H53" s="47"/>
      <c r="I53" s="14"/>
    </row>
    <row r="54" spans="1:9" x14ac:dyDescent="0.25">
      <c r="A54" s="14"/>
      <c r="B54" s="45"/>
      <c r="C54" s="46"/>
      <c r="D54" s="46"/>
      <c r="E54" s="46"/>
      <c r="F54" s="46"/>
      <c r="G54" s="46"/>
      <c r="H54" s="47"/>
      <c r="I54" s="14"/>
    </row>
    <row r="55" spans="1:9" x14ac:dyDescent="0.25">
      <c r="A55" s="14"/>
      <c r="B55" s="45"/>
      <c r="C55" s="46"/>
      <c r="D55" s="46"/>
      <c r="E55" s="46"/>
      <c r="F55" s="46"/>
      <c r="G55" s="46"/>
      <c r="H55" s="47"/>
      <c r="I55" s="14"/>
    </row>
    <row r="56" spans="1:9" x14ac:dyDescent="0.25">
      <c r="A56" s="14"/>
      <c r="B56" s="45"/>
      <c r="C56" s="46"/>
      <c r="D56" s="46"/>
      <c r="E56" s="46"/>
      <c r="F56" s="46"/>
      <c r="G56" s="46"/>
      <c r="H56" s="47"/>
      <c r="I56" s="14"/>
    </row>
    <row r="57" spans="1:9" x14ac:dyDescent="0.25">
      <c r="A57" s="14"/>
      <c r="B57" s="45"/>
      <c r="C57" s="46"/>
      <c r="D57" s="46"/>
      <c r="E57" s="46"/>
      <c r="F57" s="46"/>
      <c r="G57" s="46"/>
      <c r="H57" s="47"/>
      <c r="I57" s="14"/>
    </row>
    <row r="58" spans="1:9" x14ac:dyDescent="0.25">
      <c r="A58" s="14"/>
      <c r="B58" s="45"/>
      <c r="C58" s="46"/>
      <c r="D58" s="46"/>
      <c r="E58" s="46"/>
      <c r="F58" s="46"/>
      <c r="G58" s="46"/>
      <c r="H58" s="47"/>
      <c r="I58" s="14"/>
    </row>
    <row r="59" spans="1:9" x14ac:dyDescent="0.25">
      <c r="A59" s="14"/>
      <c r="B59" s="48"/>
      <c r="C59" s="49"/>
      <c r="D59" s="49"/>
      <c r="E59" s="49"/>
      <c r="F59" s="49"/>
      <c r="G59" s="49"/>
      <c r="H59" s="50"/>
      <c r="I59" s="14"/>
    </row>
    <row r="60" spans="1:9" x14ac:dyDescent="0.25">
      <c r="A60" s="14"/>
      <c r="B60" s="14"/>
      <c r="C60" s="14"/>
      <c r="D60" s="14"/>
      <c r="E60" s="14"/>
      <c r="F60" s="14"/>
      <c r="G60" s="14"/>
      <c r="H60" s="14"/>
      <c r="I60" s="14"/>
    </row>
    <row r="61" spans="1:9" x14ac:dyDescent="0.25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29" priority="1" operator="greaterThan">
      <formula>21</formula>
    </cfRule>
  </conditionalFormatting>
  <conditionalFormatting sqref="H15:H42">
    <cfRule type="cellIs" dxfId="28" priority="2" operator="greaterThan">
      <formula>7</formula>
    </cfRule>
    <cfRule type="cellIs" dxfId="27" priority="3" operator="greaterThan">
      <formula>8</formula>
    </cfRule>
  </conditionalFormatting>
  <conditionalFormatting sqref="H44">
    <cfRule type="cellIs" dxfId="26" priority="4" operator="greaterThan">
      <formula>7</formula>
    </cfRule>
    <cfRule type="cellIs" dxfId="25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BEFCF-BCFA-44CE-AB44-22DA6928E324}">
  <dimension ref="A1:J61"/>
  <sheetViews>
    <sheetView topLeftCell="A41" zoomScaleNormal="100" workbookViewId="0">
      <selection activeCell="B46" sqref="B46:H59"/>
    </sheetView>
  </sheetViews>
  <sheetFormatPr defaultRowHeight="15" x14ac:dyDescent="0.2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8.75" x14ac:dyDescent="0.3">
      <c r="A3" s="1"/>
      <c r="B3" s="24" t="s">
        <v>14</v>
      </c>
      <c r="C3" s="25"/>
      <c r="D3" s="25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 t="s">
        <v>15</v>
      </c>
      <c r="C5" s="1"/>
      <c r="D5" s="26"/>
      <c r="E5" s="39" t="s">
        <v>28</v>
      </c>
      <c r="F5" s="40"/>
      <c r="G5" s="41"/>
      <c r="H5" s="1"/>
      <c r="I5" s="1"/>
    </row>
    <row r="6" spans="1:9" x14ac:dyDescent="0.25">
      <c r="A6" s="1"/>
      <c r="B6" s="1" t="s">
        <v>16</v>
      </c>
      <c r="C6" s="1"/>
      <c r="D6" s="26"/>
      <c r="E6" s="1"/>
      <c r="F6" s="1"/>
      <c r="G6" s="22">
        <v>0</v>
      </c>
      <c r="H6" s="1"/>
      <c r="I6" s="1"/>
    </row>
    <row r="7" spans="1:9" x14ac:dyDescent="0.25">
      <c r="A7" s="1"/>
      <c r="B7" s="1" t="s">
        <v>17</v>
      </c>
      <c r="C7" s="1"/>
      <c r="D7" s="26"/>
      <c r="E7" s="1"/>
      <c r="F7" s="1"/>
      <c r="G7" s="22">
        <v>16</v>
      </c>
      <c r="H7" s="1"/>
      <c r="I7" s="1"/>
    </row>
    <row r="8" spans="1:9" x14ac:dyDescent="0.25">
      <c r="A8" s="1"/>
      <c r="B8" s="1" t="s">
        <v>18</v>
      </c>
      <c r="C8" s="1"/>
      <c r="D8" s="26"/>
      <c r="E8" s="1"/>
      <c r="F8" s="1"/>
      <c r="G8" s="27">
        <f>SUM(G6:G7)</f>
        <v>16</v>
      </c>
      <c r="H8" s="1"/>
      <c r="I8" s="1"/>
    </row>
    <row r="9" spans="1:9" x14ac:dyDescent="0.25">
      <c r="A9" s="1"/>
      <c r="B9" s="1" t="s">
        <v>6</v>
      </c>
      <c r="C9" s="1"/>
      <c r="D9" s="26"/>
      <c r="E9" s="1"/>
      <c r="F9" s="1"/>
      <c r="G9" s="22">
        <v>3</v>
      </c>
      <c r="H9" s="1"/>
      <c r="I9" s="1"/>
    </row>
    <row r="10" spans="1:9" x14ac:dyDescent="0.25">
      <c r="A10" s="1"/>
      <c r="B10" s="1" t="s">
        <v>19</v>
      </c>
      <c r="C10" s="1"/>
      <c r="D10" s="26"/>
      <c r="E10" s="1"/>
      <c r="F10" s="1"/>
      <c r="G10" s="23" t="s">
        <v>27</v>
      </c>
      <c r="H10" s="1"/>
      <c r="I10" s="1"/>
    </row>
    <row r="11" spans="1:9" x14ac:dyDescent="0.25">
      <c r="A11" s="1"/>
      <c r="B11" s="1"/>
      <c r="C11" s="1"/>
      <c r="D11" s="26"/>
      <c r="E11" s="26"/>
      <c r="F11" s="26"/>
      <c r="G11" s="1"/>
      <c r="H11" s="1"/>
      <c r="I11" s="1"/>
    </row>
    <row r="12" spans="1:9" x14ac:dyDescent="0.25">
      <c r="A12" s="1"/>
      <c r="B12" s="9" t="s">
        <v>7</v>
      </c>
      <c r="C12" s="9"/>
      <c r="D12" s="9"/>
      <c r="E12" s="1"/>
      <c r="F12" s="1"/>
      <c r="G12" s="1"/>
      <c r="H12" s="1"/>
      <c r="I12" s="1"/>
    </row>
    <row r="13" spans="1:9" x14ac:dyDescent="0.25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 x14ac:dyDescent="0.25">
      <c r="A14" s="1"/>
      <c r="B14" s="28" t="s">
        <v>8</v>
      </c>
      <c r="C14" s="28" t="s">
        <v>20</v>
      </c>
      <c r="D14" s="29" t="s">
        <v>21</v>
      </c>
      <c r="E14" s="29" t="s">
        <v>22</v>
      </c>
      <c r="F14" s="29" t="s">
        <v>23</v>
      </c>
      <c r="G14" s="29" t="s">
        <v>12</v>
      </c>
      <c r="H14" s="30" t="s">
        <v>13</v>
      </c>
      <c r="I14" s="1"/>
    </row>
    <row r="15" spans="1:9" x14ac:dyDescent="0.25">
      <c r="A15" s="1"/>
      <c r="B15" s="5">
        <v>45607</v>
      </c>
      <c r="C15" s="3">
        <v>0</v>
      </c>
      <c r="D15" s="3">
        <v>0</v>
      </c>
      <c r="E15" s="3">
        <v>13</v>
      </c>
      <c r="F15" s="10">
        <f t="shared" ref="F15:F42" si="0">(C15*1.75)+(D15*0.5381)+E15</f>
        <v>13</v>
      </c>
      <c r="G15" s="3">
        <v>3</v>
      </c>
      <c r="H15" s="31">
        <f>IFERROR(SUM(C15*1.75,D15*0.5381,E15)/G15,0)</f>
        <v>4.333333333333333</v>
      </c>
      <c r="I15" s="1"/>
    </row>
    <row r="16" spans="1:9" x14ac:dyDescent="0.25">
      <c r="A16" s="1"/>
      <c r="B16" s="5">
        <v>45608</v>
      </c>
      <c r="C16" s="3">
        <v>0</v>
      </c>
      <c r="D16" s="3">
        <v>0</v>
      </c>
      <c r="E16" s="3">
        <v>11</v>
      </c>
      <c r="F16" s="10">
        <f t="shared" si="0"/>
        <v>11</v>
      </c>
      <c r="G16" s="3">
        <v>3</v>
      </c>
      <c r="H16" s="31">
        <f t="shared" ref="H16:H21" si="1">IFERROR(SUM(C16*1.75,D16*0.5381,E16)/G16,0)</f>
        <v>3.6666666666666665</v>
      </c>
      <c r="I16" s="1"/>
    </row>
    <row r="17" spans="1:10" x14ac:dyDescent="0.25">
      <c r="A17" s="1"/>
      <c r="B17" s="5">
        <v>45609</v>
      </c>
      <c r="C17" s="3">
        <v>0</v>
      </c>
      <c r="D17" s="3">
        <v>0</v>
      </c>
      <c r="E17" s="3">
        <v>13</v>
      </c>
      <c r="F17" s="10">
        <f t="shared" si="0"/>
        <v>13</v>
      </c>
      <c r="G17" s="3">
        <v>3</v>
      </c>
      <c r="H17" s="31">
        <f t="shared" si="1"/>
        <v>4.333333333333333</v>
      </c>
      <c r="I17" s="1"/>
    </row>
    <row r="18" spans="1:10" x14ac:dyDescent="0.25">
      <c r="A18" s="1"/>
      <c r="B18" s="5">
        <v>45610</v>
      </c>
      <c r="C18" s="3">
        <v>0</v>
      </c>
      <c r="D18" s="3">
        <v>0</v>
      </c>
      <c r="E18" s="3">
        <v>11</v>
      </c>
      <c r="F18" s="10">
        <f t="shared" si="0"/>
        <v>11</v>
      </c>
      <c r="G18" s="3">
        <v>3</v>
      </c>
      <c r="H18" s="31">
        <f t="shared" si="1"/>
        <v>3.6666666666666665</v>
      </c>
      <c r="I18" s="32"/>
    </row>
    <row r="19" spans="1:10" x14ac:dyDescent="0.25">
      <c r="A19" s="1"/>
      <c r="B19" s="5">
        <v>45611</v>
      </c>
      <c r="C19" s="3">
        <v>0</v>
      </c>
      <c r="D19" s="3">
        <v>0</v>
      </c>
      <c r="E19" s="3">
        <v>10</v>
      </c>
      <c r="F19" s="10">
        <f t="shared" si="0"/>
        <v>10</v>
      </c>
      <c r="G19" s="3">
        <v>3</v>
      </c>
      <c r="H19" s="31">
        <f t="shared" si="1"/>
        <v>3.3333333333333335</v>
      </c>
      <c r="I19" s="32"/>
    </row>
    <row r="20" spans="1:10" x14ac:dyDescent="0.25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 x14ac:dyDescent="0.25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 x14ac:dyDescent="0.25">
      <c r="A22" s="1"/>
      <c r="B22" s="5">
        <v>45614</v>
      </c>
      <c r="C22" s="3">
        <v>0</v>
      </c>
      <c r="D22" s="3">
        <v>0</v>
      </c>
      <c r="E22" s="3">
        <v>14</v>
      </c>
      <c r="F22" s="10">
        <f t="shared" si="0"/>
        <v>14</v>
      </c>
      <c r="G22" s="3">
        <v>2</v>
      </c>
      <c r="H22" s="31">
        <f>IFERROR(SUM(C22*1.75,D22*0.5381,E22)/G22,0)</f>
        <v>7</v>
      </c>
      <c r="I22" s="1"/>
    </row>
    <row r="23" spans="1:10" x14ac:dyDescent="0.25">
      <c r="A23" s="1"/>
      <c r="B23" s="5">
        <v>45615</v>
      </c>
      <c r="C23" s="3">
        <v>0</v>
      </c>
      <c r="D23" s="3">
        <v>0</v>
      </c>
      <c r="E23" s="3">
        <v>16</v>
      </c>
      <c r="F23" s="10">
        <f t="shared" si="0"/>
        <v>16</v>
      </c>
      <c r="G23" s="3">
        <v>3</v>
      </c>
      <c r="H23" s="31">
        <f t="shared" ref="H23:H28" si="2">IFERROR(SUM(C23*1.75,D23*0.5381,E23)/G23,0)</f>
        <v>5.333333333333333</v>
      </c>
      <c r="I23" s="1"/>
    </row>
    <row r="24" spans="1:10" x14ac:dyDescent="0.25">
      <c r="A24" s="1"/>
      <c r="B24" s="5">
        <v>45616</v>
      </c>
      <c r="C24" s="3">
        <v>0</v>
      </c>
      <c r="D24" s="3">
        <v>0</v>
      </c>
      <c r="E24" s="3">
        <v>13</v>
      </c>
      <c r="F24" s="10">
        <f t="shared" si="0"/>
        <v>13</v>
      </c>
      <c r="G24" s="3">
        <v>3</v>
      </c>
      <c r="H24" s="31">
        <f t="shared" si="2"/>
        <v>4.333333333333333</v>
      </c>
      <c r="I24" s="1"/>
    </row>
    <row r="25" spans="1:10" x14ac:dyDescent="0.25">
      <c r="A25" s="1"/>
      <c r="B25" s="5">
        <v>45617</v>
      </c>
      <c r="C25" s="3">
        <v>0</v>
      </c>
      <c r="D25" s="3">
        <v>0</v>
      </c>
      <c r="E25" s="3">
        <v>11</v>
      </c>
      <c r="F25" s="10">
        <f t="shared" si="0"/>
        <v>11</v>
      </c>
      <c r="G25" s="3">
        <v>3</v>
      </c>
      <c r="H25" s="31">
        <f t="shared" si="2"/>
        <v>3.6666666666666665</v>
      </c>
      <c r="I25" s="1"/>
      <c r="J25" t="s">
        <v>24</v>
      </c>
    </row>
    <row r="26" spans="1:10" x14ac:dyDescent="0.25">
      <c r="A26" s="1"/>
      <c r="B26" s="5">
        <v>45618</v>
      </c>
      <c r="C26" s="3">
        <v>0</v>
      </c>
      <c r="D26" s="3">
        <v>0</v>
      </c>
      <c r="E26" s="3">
        <v>9</v>
      </c>
      <c r="F26" s="10">
        <f t="shared" si="0"/>
        <v>9</v>
      </c>
      <c r="G26" s="3">
        <v>2</v>
      </c>
      <c r="H26" s="31">
        <f t="shared" si="2"/>
        <v>4.5</v>
      </c>
      <c r="I26" s="1"/>
    </row>
    <row r="27" spans="1:10" x14ac:dyDescent="0.25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 x14ac:dyDescent="0.25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 x14ac:dyDescent="0.25">
      <c r="A29" s="1"/>
      <c r="B29" s="5">
        <v>45670</v>
      </c>
      <c r="C29" s="3">
        <v>0</v>
      </c>
      <c r="D29" s="3">
        <v>0</v>
      </c>
      <c r="E29" s="3">
        <v>13</v>
      </c>
      <c r="F29" s="10">
        <f t="shared" si="0"/>
        <v>13</v>
      </c>
      <c r="G29" s="3">
        <v>3</v>
      </c>
      <c r="H29" s="31">
        <f>IFERROR(SUM(C29*1.75,D29*0.5381,E29)/G29,0)</f>
        <v>4.333333333333333</v>
      </c>
      <c r="I29" s="1"/>
    </row>
    <row r="30" spans="1:10" x14ac:dyDescent="0.25">
      <c r="A30" s="1"/>
      <c r="B30" s="5">
        <v>45671</v>
      </c>
      <c r="C30" s="3">
        <v>0</v>
      </c>
      <c r="D30" s="3">
        <v>0</v>
      </c>
      <c r="E30" s="3">
        <v>14</v>
      </c>
      <c r="F30" s="10">
        <f t="shared" si="0"/>
        <v>14</v>
      </c>
      <c r="G30" s="3">
        <v>3</v>
      </c>
      <c r="H30" s="31">
        <f t="shared" ref="H30:H35" si="3">IFERROR(SUM(C30*1.75,D30*0.5381,E30)/G30,0)</f>
        <v>4.666666666666667</v>
      </c>
      <c r="I30" s="1"/>
    </row>
    <row r="31" spans="1:10" x14ac:dyDescent="0.25">
      <c r="A31" s="1"/>
      <c r="B31" s="5">
        <v>45672</v>
      </c>
      <c r="C31" s="3">
        <v>0</v>
      </c>
      <c r="D31" s="3">
        <v>0</v>
      </c>
      <c r="E31" s="3">
        <v>14</v>
      </c>
      <c r="F31" s="10">
        <f t="shared" si="0"/>
        <v>14</v>
      </c>
      <c r="G31" s="3">
        <v>3</v>
      </c>
      <c r="H31" s="31">
        <f t="shared" si="3"/>
        <v>4.666666666666667</v>
      </c>
      <c r="I31" s="1"/>
    </row>
    <row r="32" spans="1:10" x14ac:dyDescent="0.25">
      <c r="A32" s="1"/>
      <c r="B32" s="5">
        <v>45673</v>
      </c>
      <c r="C32" s="3">
        <v>0</v>
      </c>
      <c r="D32" s="3">
        <v>0</v>
      </c>
      <c r="E32" s="3">
        <v>12</v>
      </c>
      <c r="F32" s="10">
        <f t="shared" si="0"/>
        <v>12</v>
      </c>
      <c r="G32" s="3">
        <v>2</v>
      </c>
      <c r="H32" s="31">
        <f t="shared" si="3"/>
        <v>6</v>
      </c>
      <c r="I32" s="1"/>
    </row>
    <row r="33" spans="1:9" x14ac:dyDescent="0.25">
      <c r="A33" s="1"/>
      <c r="B33" s="5">
        <v>45674</v>
      </c>
      <c r="C33" s="3">
        <v>0</v>
      </c>
      <c r="D33" s="3">
        <v>0</v>
      </c>
      <c r="E33" s="3">
        <v>13</v>
      </c>
      <c r="F33" s="10">
        <f t="shared" si="0"/>
        <v>13</v>
      </c>
      <c r="G33" s="3">
        <v>3</v>
      </c>
      <c r="H33" s="31">
        <f t="shared" si="3"/>
        <v>4.333333333333333</v>
      </c>
      <c r="I33" s="1"/>
    </row>
    <row r="34" spans="1:9" x14ac:dyDescent="0.25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 x14ac:dyDescent="0.25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 x14ac:dyDescent="0.25">
      <c r="A36" s="1"/>
      <c r="B36" s="5">
        <v>45677</v>
      </c>
      <c r="C36" s="3">
        <v>0</v>
      </c>
      <c r="D36" s="3">
        <v>0</v>
      </c>
      <c r="E36" s="3">
        <v>13</v>
      </c>
      <c r="F36" s="10">
        <f t="shared" si="0"/>
        <v>13</v>
      </c>
      <c r="G36" s="3">
        <v>3</v>
      </c>
      <c r="H36" s="31">
        <f>IFERROR(SUM(C36*1.75,D36*0.5381,E36)/G36,0)</f>
        <v>4.333333333333333</v>
      </c>
      <c r="I36" s="1"/>
    </row>
    <row r="37" spans="1:9" x14ac:dyDescent="0.25">
      <c r="A37" s="1"/>
      <c r="B37" s="5">
        <v>45678</v>
      </c>
      <c r="C37" s="3">
        <v>0</v>
      </c>
      <c r="D37" s="3">
        <v>0</v>
      </c>
      <c r="E37" s="3">
        <v>14</v>
      </c>
      <c r="F37" s="10">
        <f t="shared" si="0"/>
        <v>14</v>
      </c>
      <c r="G37" s="3">
        <v>3</v>
      </c>
      <c r="H37" s="31">
        <f t="shared" ref="H37:H42" si="4">IFERROR(SUM(C37*1.75,D37*0.5381,E37)/G37,0)</f>
        <v>4.666666666666667</v>
      </c>
      <c r="I37" s="1"/>
    </row>
    <row r="38" spans="1:9" x14ac:dyDescent="0.25">
      <c r="A38" s="1"/>
      <c r="B38" s="5">
        <v>45679</v>
      </c>
      <c r="C38" s="3">
        <v>0</v>
      </c>
      <c r="D38" s="3">
        <v>0</v>
      </c>
      <c r="E38" s="3">
        <v>15</v>
      </c>
      <c r="F38" s="10">
        <f t="shared" si="0"/>
        <v>15</v>
      </c>
      <c r="G38" s="3">
        <v>3</v>
      </c>
      <c r="H38" s="31">
        <f t="shared" si="4"/>
        <v>5</v>
      </c>
      <c r="I38" s="1"/>
    </row>
    <row r="39" spans="1:9" x14ac:dyDescent="0.25">
      <c r="A39" s="1"/>
      <c r="B39" s="5">
        <v>45680</v>
      </c>
      <c r="C39" s="3">
        <v>0</v>
      </c>
      <c r="D39" s="3">
        <v>0</v>
      </c>
      <c r="E39" s="3">
        <v>15</v>
      </c>
      <c r="F39" s="10">
        <f t="shared" si="0"/>
        <v>15</v>
      </c>
      <c r="G39" s="3">
        <v>3</v>
      </c>
      <c r="H39" s="31">
        <f t="shared" si="4"/>
        <v>5</v>
      </c>
      <c r="I39" s="1"/>
    </row>
    <row r="40" spans="1:9" x14ac:dyDescent="0.25">
      <c r="A40" s="1"/>
      <c r="B40" s="5">
        <v>45681</v>
      </c>
      <c r="C40" s="3">
        <v>0</v>
      </c>
      <c r="D40" s="3">
        <v>0</v>
      </c>
      <c r="E40" s="3">
        <v>9</v>
      </c>
      <c r="F40" s="10">
        <f t="shared" si="0"/>
        <v>9</v>
      </c>
      <c r="G40" s="3">
        <v>3</v>
      </c>
      <c r="H40" s="31">
        <f t="shared" si="4"/>
        <v>3</v>
      </c>
      <c r="I40" s="1"/>
    </row>
    <row r="41" spans="1:9" x14ac:dyDescent="0.25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 x14ac:dyDescent="0.25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33"/>
      <c r="C44" s="34"/>
      <c r="D44" s="34"/>
      <c r="E44" s="34"/>
      <c r="F44" s="34"/>
      <c r="G44" s="34"/>
      <c r="H44" s="35"/>
      <c r="I44" s="1"/>
    </row>
    <row r="45" spans="1:9" x14ac:dyDescent="0.25">
      <c r="A45" s="14"/>
      <c r="B45" s="36" t="s">
        <v>25</v>
      </c>
      <c r="C45" s="37"/>
      <c r="D45" s="37"/>
      <c r="E45" s="37"/>
      <c r="F45" s="14"/>
      <c r="G45" s="14"/>
      <c r="H45" s="14"/>
      <c r="I45" s="14"/>
    </row>
    <row r="46" spans="1:9" x14ac:dyDescent="0.25">
      <c r="A46" s="14"/>
      <c r="B46" s="42"/>
      <c r="C46" s="43"/>
      <c r="D46" s="43"/>
      <c r="E46" s="43"/>
      <c r="F46" s="43"/>
      <c r="G46" s="43"/>
      <c r="H46" s="44"/>
      <c r="I46" s="14"/>
    </row>
    <row r="47" spans="1:9" x14ac:dyDescent="0.25">
      <c r="A47" s="14"/>
      <c r="B47" s="45"/>
      <c r="C47" s="46"/>
      <c r="D47" s="46"/>
      <c r="E47" s="46"/>
      <c r="F47" s="46"/>
      <c r="G47" s="46"/>
      <c r="H47" s="47"/>
      <c r="I47" s="14"/>
    </row>
    <row r="48" spans="1:9" x14ac:dyDescent="0.25">
      <c r="A48" s="14"/>
      <c r="B48" s="45"/>
      <c r="C48" s="46"/>
      <c r="D48" s="46"/>
      <c r="E48" s="46"/>
      <c r="F48" s="46"/>
      <c r="G48" s="46"/>
      <c r="H48" s="47"/>
      <c r="I48" s="14"/>
    </row>
    <row r="49" spans="1:9" x14ac:dyDescent="0.25">
      <c r="A49" s="14"/>
      <c r="B49" s="45"/>
      <c r="C49" s="46"/>
      <c r="D49" s="46"/>
      <c r="E49" s="46"/>
      <c r="F49" s="46"/>
      <c r="G49" s="46"/>
      <c r="H49" s="47"/>
      <c r="I49" s="14"/>
    </row>
    <row r="50" spans="1:9" x14ac:dyDescent="0.25">
      <c r="A50" s="14"/>
      <c r="B50" s="45"/>
      <c r="C50" s="46"/>
      <c r="D50" s="46"/>
      <c r="E50" s="46"/>
      <c r="F50" s="46"/>
      <c r="G50" s="46"/>
      <c r="H50" s="47"/>
      <c r="I50" s="14"/>
    </row>
    <row r="51" spans="1:9" x14ac:dyDescent="0.25">
      <c r="A51" s="14"/>
      <c r="B51" s="45"/>
      <c r="C51" s="46"/>
      <c r="D51" s="46"/>
      <c r="E51" s="46"/>
      <c r="F51" s="46"/>
      <c r="G51" s="46"/>
      <c r="H51" s="47"/>
      <c r="I51" s="14"/>
    </row>
    <row r="52" spans="1:9" x14ac:dyDescent="0.25">
      <c r="A52" s="14"/>
      <c r="B52" s="45"/>
      <c r="C52" s="46"/>
      <c r="D52" s="46"/>
      <c r="E52" s="46"/>
      <c r="F52" s="46"/>
      <c r="G52" s="46"/>
      <c r="H52" s="47"/>
      <c r="I52" s="14"/>
    </row>
    <row r="53" spans="1:9" x14ac:dyDescent="0.25">
      <c r="A53" s="14"/>
      <c r="B53" s="45"/>
      <c r="C53" s="46"/>
      <c r="D53" s="46"/>
      <c r="E53" s="46"/>
      <c r="F53" s="46"/>
      <c r="G53" s="46"/>
      <c r="H53" s="47"/>
      <c r="I53" s="14"/>
    </row>
    <row r="54" spans="1:9" x14ac:dyDescent="0.25">
      <c r="A54" s="14"/>
      <c r="B54" s="45"/>
      <c r="C54" s="46"/>
      <c r="D54" s="46"/>
      <c r="E54" s="46"/>
      <c r="F54" s="46"/>
      <c r="G54" s="46"/>
      <c r="H54" s="47"/>
      <c r="I54" s="14"/>
    </row>
    <row r="55" spans="1:9" x14ac:dyDescent="0.25">
      <c r="A55" s="14"/>
      <c r="B55" s="45"/>
      <c r="C55" s="46"/>
      <c r="D55" s="46"/>
      <c r="E55" s="46"/>
      <c r="F55" s="46"/>
      <c r="G55" s="46"/>
      <c r="H55" s="47"/>
      <c r="I55" s="14"/>
    </row>
    <row r="56" spans="1:9" x14ac:dyDescent="0.25">
      <c r="A56" s="14"/>
      <c r="B56" s="45"/>
      <c r="C56" s="46"/>
      <c r="D56" s="46"/>
      <c r="E56" s="46"/>
      <c r="F56" s="46"/>
      <c r="G56" s="46"/>
      <c r="H56" s="47"/>
      <c r="I56" s="14"/>
    </row>
    <row r="57" spans="1:9" x14ac:dyDescent="0.25">
      <c r="A57" s="14"/>
      <c r="B57" s="45"/>
      <c r="C57" s="46"/>
      <c r="D57" s="46"/>
      <c r="E57" s="46"/>
      <c r="F57" s="46"/>
      <c r="G57" s="46"/>
      <c r="H57" s="47"/>
      <c r="I57" s="14"/>
    </row>
    <row r="58" spans="1:9" x14ac:dyDescent="0.25">
      <c r="A58" s="14"/>
      <c r="B58" s="45"/>
      <c r="C58" s="46"/>
      <c r="D58" s="46"/>
      <c r="E58" s="46"/>
      <c r="F58" s="46"/>
      <c r="G58" s="46"/>
      <c r="H58" s="47"/>
      <c r="I58" s="14"/>
    </row>
    <row r="59" spans="1:9" x14ac:dyDescent="0.25">
      <c r="A59" s="14"/>
      <c r="B59" s="48"/>
      <c r="C59" s="49"/>
      <c r="D59" s="49"/>
      <c r="E59" s="49"/>
      <c r="F59" s="49"/>
      <c r="G59" s="49"/>
      <c r="H59" s="50"/>
      <c r="I59" s="14"/>
    </row>
    <row r="60" spans="1:9" x14ac:dyDescent="0.25">
      <c r="A60" s="14"/>
      <c r="B60" s="14"/>
      <c r="C60" s="14"/>
      <c r="D60" s="14"/>
      <c r="E60" s="14"/>
      <c r="F60" s="14"/>
      <c r="G60" s="14"/>
      <c r="H60" s="14"/>
      <c r="I60" s="14"/>
    </row>
    <row r="61" spans="1:9" x14ac:dyDescent="0.25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24" priority="1" operator="greaterThan">
      <formula>21</formula>
    </cfRule>
  </conditionalFormatting>
  <conditionalFormatting sqref="H15:H42">
    <cfRule type="cellIs" dxfId="23" priority="2" operator="greaterThan">
      <formula>7</formula>
    </cfRule>
    <cfRule type="cellIs" dxfId="22" priority="3" operator="greaterThan">
      <formula>8</formula>
    </cfRule>
  </conditionalFormatting>
  <conditionalFormatting sqref="H44">
    <cfRule type="cellIs" dxfId="21" priority="4" operator="greaterThan">
      <formula>7</formula>
    </cfRule>
    <cfRule type="cellIs" dxfId="20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A73A4-52ED-4DAD-B614-FB131998D3FE}">
  <dimension ref="A1:J61"/>
  <sheetViews>
    <sheetView topLeftCell="A16" zoomScaleNormal="100" workbookViewId="0">
      <selection activeCell="B46" sqref="B46:H59"/>
    </sheetView>
  </sheetViews>
  <sheetFormatPr defaultRowHeight="15" x14ac:dyDescent="0.2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8.75" x14ac:dyDescent="0.3">
      <c r="A3" s="1"/>
      <c r="B3" s="24" t="s">
        <v>14</v>
      </c>
      <c r="C3" s="25"/>
      <c r="D3" s="25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 t="s">
        <v>15</v>
      </c>
      <c r="C5" s="1"/>
      <c r="D5" s="26"/>
      <c r="E5" s="39" t="s">
        <v>29</v>
      </c>
      <c r="F5" s="40"/>
      <c r="G5" s="41"/>
      <c r="H5" s="1"/>
      <c r="I5" s="1"/>
    </row>
    <row r="6" spans="1:9" x14ac:dyDescent="0.25">
      <c r="A6" s="1"/>
      <c r="B6" s="1" t="s">
        <v>16</v>
      </c>
      <c r="C6" s="1"/>
      <c r="D6" s="26"/>
      <c r="E6" s="1"/>
      <c r="F6" s="1"/>
      <c r="G6" s="22">
        <v>12</v>
      </c>
      <c r="H6" s="1"/>
      <c r="I6" s="1"/>
    </row>
    <row r="7" spans="1:9" x14ac:dyDescent="0.25">
      <c r="A7" s="1"/>
      <c r="B7" s="1" t="s">
        <v>17</v>
      </c>
      <c r="C7" s="1"/>
      <c r="D7" s="26"/>
      <c r="E7" s="1"/>
      <c r="F7" s="1"/>
      <c r="G7" s="22">
        <v>0</v>
      </c>
      <c r="H7" s="1"/>
      <c r="I7" s="1"/>
    </row>
    <row r="8" spans="1:9" x14ac:dyDescent="0.25">
      <c r="A8" s="1"/>
      <c r="B8" s="1" t="s">
        <v>18</v>
      </c>
      <c r="C8" s="1"/>
      <c r="D8" s="26"/>
      <c r="E8" s="1"/>
      <c r="F8" s="1"/>
      <c r="G8" s="27">
        <f>SUM(G6:G7)</f>
        <v>12</v>
      </c>
      <c r="H8" s="1"/>
      <c r="I8" s="1"/>
    </row>
    <row r="9" spans="1:9" x14ac:dyDescent="0.25">
      <c r="A9" s="1"/>
      <c r="B9" s="1" t="s">
        <v>6</v>
      </c>
      <c r="C9" s="1"/>
      <c r="D9" s="26"/>
      <c r="E9" s="1"/>
      <c r="F9" s="1"/>
      <c r="G9" s="22">
        <v>3</v>
      </c>
      <c r="H9" s="1"/>
      <c r="I9" s="1"/>
    </row>
    <row r="10" spans="1:9" x14ac:dyDescent="0.25">
      <c r="A10" s="1"/>
      <c r="B10" s="1" t="s">
        <v>19</v>
      </c>
      <c r="C10" s="1"/>
      <c r="D10" s="26"/>
      <c r="E10" s="1"/>
      <c r="F10" s="1"/>
      <c r="G10" s="23" t="s">
        <v>27</v>
      </c>
      <c r="H10" s="1"/>
      <c r="I10" s="1"/>
    </row>
    <row r="11" spans="1:9" x14ac:dyDescent="0.25">
      <c r="A11" s="1"/>
      <c r="B11" s="1"/>
      <c r="C11" s="1"/>
      <c r="D11" s="26"/>
      <c r="E11" s="26"/>
      <c r="F11" s="26"/>
      <c r="G11" s="1"/>
      <c r="H11" s="1"/>
      <c r="I11" s="1"/>
    </row>
    <row r="12" spans="1:9" x14ac:dyDescent="0.25">
      <c r="A12" s="1"/>
      <c r="B12" s="9" t="s">
        <v>7</v>
      </c>
      <c r="C12" s="9"/>
      <c r="D12" s="9"/>
      <c r="E12" s="1"/>
      <c r="F12" s="1"/>
      <c r="G12" s="1"/>
      <c r="H12" s="1"/>
      <c r="I12" s="1"/>
    </row>
    <row r="13" spans="1:9" x14ac:dyDescent="0.25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 x14ac:dyDescent="0.25">
      <c r="A14" s="1"/>
      <c r="B14" s="28" t="s">
        <v>8</v>
      </c>
      <c r="C14" s="28" t="s">
        <v>20</v>
      </c>
      <c r="D14" s="29" t="s">
        <v>21</v>
      </c>
      <c r="E14" s="29" t="s">
        <v>22</v>
      </c>
      <c r="F14" s="29" t="s">
        <v>23</v>
      </c>
      <c r="G14" s="29" t="s">
        <v>12</v>
      </c>
      <c r="H14" s="30" t="s">
        <v>13</v>
      </c>
      <c r="I14" s="1"/>
    </row>
    <row r="15" spans="1:9" x14ac:dyDescent="0.25">
      <c r="A15" s="1"/>
      <c r="B15" s="5">
        <v>45607</v>
      </c>
      <c r="C15" s="3">
        <v>10</v>
      </c>
      <c r="D15" s="3">
        <v>0</v>
      </c>
      <c r="E15" s="3">
        <v>0</v>
      </c>
      <c r="F15" s="10">
        <f t="shared" ref="F15:F42" si="0">(C15*1.75)+(D15*0.5381)+E15</f>
        <v>17.5</v>
      </c>
      <c r="G15" s="3">
        <v>3</v>
      </c>
      <c r="H15" s="31">
        <f>IFERROR(SUM(C15*1.75,D15*0.5381,E15)/G15,0)</f>
        <v>5.833333333333333</v>
      </c>
      <c r="I15" s="1"/>
    </row>
    <row r="16" spans="1:9" x14ac:dyDescent="0.25">
      <c r="A16" s="1"/>
      <c r="B16" s="5">
        <v>45608</v>
      </c>
      <c r="C16" s="3">
        <v>11</v>
      </c>
      <c r="D16" s="3">
        <v>0</v>
      </c>
      <c r="E16" s="3">
        <v>0</v>
      </c>
      <c r="F16" s="10">
        <f t="shared" si="0"/>
        <v>19.25</v>
      </c>
      <c r="G16" s="3">
        <v>3</v>
      </c>
      <c r="H16" s="31">
        <f t="shared" ref="H16:H21" si="1">IFERROR(SUM(C16*1.75,D16*0.5381,E16)/G16,0)</f>
        <v>6.416666666666667</v>
      </c>
      <c r="I16" s="1"/>
    </row>
    <row r="17" spans="1:10" x14ac:dyDescent="0.25">
      <c r="A17" s="1"/>
      <c r="B17" s="5">
        <v>45609</v>
      </c>
      <c r="C17" s="3">
        <v>10</v>
      </c>
      <c r="D17" s="3">
        <v>0</v>
      </c>
      <c r="E17" s="3">
        <v>0</v>
      </c>
      <c r="F17" s="10">
        <f t="shared" si="0"/>
        <v>17.5</v>
      </c>
      <c r="G17" s="3">
        <v>3</v>
      </c>
      <c r="H17" s="31">
        <f t="shared" si="1"/>
        <v>5.833333333333333</v>
      </c>
      <c r="I17" s="1"/>
    </row>
    <row r="18" spans="1:10" x14ac:dyDescent="0.25">
      <c r="A18" s="1"/>
      <c r="B18" s="5">
        <v>45610</v>
      </c>
      <c r="C18" s="3">
        <v>10</v>
      </c>
      <c r="D18" s="3">
        <v>0</v>
      </c>
      <c r="E18" s="3">
        <v>0</v>
      </c>
      <c r="F18" s="10">
        <f t="shared" si="0"/>
        <v>17.5</v>
      </c>
      <c r="G18" s="3">
        <v>3</v>
      </c>
      <c r="H18" s="31">
        <f t="shared" si="1"/>
        <v>5.833333333333333</v>
      </c>
      <c r="I18" s="32"/>
    </row>
    <row r="19" spans="1:10" x14ac:dyDescent="0.25">
      <c r="A19" s="1"/>
      <c r="B19" s="5">
        <v>45611</v>
      </c>
      <c r="C19" s="3">
        <v>8</v>
      </c>
      <c r="D19" s="3">
        <v>0</v>
      </c>
      <c r="E19" s="3">
        <v>0</v>
      </c>
      <c r="F19" s="10">
        <f t="shared" si="0"/>
        <v>14</v>
      </c>
      <c r="G19" s="3">
        <v>3</v>
      </c>
      <c r="H19" s="31">
        <f t="shared" si="1"/>
        <v>4.666666666666667</v>
      </c>
      <c r="I19" s="32"/>
    </row>
    <row r="20" spans="1:10" x14ac:dyDescent="0.25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 x14ac:dyDescent="0.25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 x14ac:dyDescent="0.25">
      <c r="A22" s="1"/>
      <c r="B22" s="5">
        <v>45614</v>
      </c>
      <c r="C22" s="3">
        <v>9</v>
      </c>
      <c r="D22" s="3">
        <v>0</v>
      </c>
      <c r="E22" s="3">
        <v>0</v>
      </c>
      <c r="F22" s="10">
        <f t="shared" si="0"/>
        <v>15.75</v>
      </c>
      <c r="G22" s="3">
        <v>3</v>
      </c>
      <c r="H22" s="31">
        <f>IFERROR(SUM(C22*1.75,D22*0.5381,E22)/G22,0)</f>
        <v>5.25</v>
      </c>
      <c r="I22" s="1"/>
    </row>
    <row r="23" spans="1:10" x14ac:dyDescent="0.25">
      <c r="A23" s="1"/>
      <c r="B23" s="5">
        <v>45615</v>
      </c>
      <c r="C23" s="3">
        <v>11</v>
      </c>
      <c r="D23" s="3">
        <v>0</v>
      </c>
      <c r="E23" s="3">
        <v>0</v>
      </c>
      <c r="F23" s="10">
        <f t="shared" si="0"/>
        <v>19.25</v>
      </c>
      <c r="G23" s="3">
        <v>3</v>
      </c>
      <c r="H23" s="31">
        <f t="shared" ref="H23:H28" si="2">IFERROR(SUM(C23*1.75,D23*0.5381,E23)/G23,0)</f>
        <v>6.416666666666667</v>
      </c>
      <c r="I23" s="1"/>
    </row>
    <row r="24" spans="1:10" x14ac:dyDescent="0.25">
      <c r="A24" s="1"/>
      <c r="B24" s="5">
        <v>45616</v>
      </c>
      <c r="C24" s="3">
        <v>11</v>
      </c>
      <c r="D24" s="3">
        <v>0</v>
      </c>
      <c r="E24" s="3">
        <v>0</v>
      </c>
      <c r="F24" s="10">
        <f t="shared" si="0"/>
        <v>19.25</v>
      </c>
      <c r="G24" s="3">
        <v>3</v>
      </c>
      <c r="H24" s="31">
        <f t="shared" si="2"/>
        <v>6.416666666666667</v>
      </c>
      <c r="I24" s="1"/>
    </row>
    <row r="25" spans="1:10" x14ac:dyDescent="0.25">
      <c r="A25" s="1"/>
      <c r="B25" s="5">
        <v>45617</v>
      </c>
      <c r="C25" s="3">
        <v>10</v>
      </c>
      <c r="D25" s="3">
        <v>0</v>
      </c>
      <c r="E25" s="3">
        <v>0</v>
      </c>
      <c r="F25" s="10">
        <f t="shared" si="0"/>
        <v>17.5</v>
      </c>
      <c r="G25" s="3">
        <v>3</v>
      </c>
      <c r="H25" s="31">
        <f t="shared" si="2"/>
        <v>5.833333333333333</v>
      </c>
      <c r="I25" s="1"/>
      <c r="J25" t="s">
        <v>24</v>
      </c>
    </row>
    <row r="26" spans="1:10" x14ac:dyDescent="0.25">
      <c r="A26" s="1"/>
      <c r="B26" s="5">
        <v>45618</v>
      </c>
      <c r="C26" s="3">
        <v>7</v>
      </c>
      <c r="D26" s="3">
        <v>0</v>
      </c>
      <c r="E26" s="3">
        <v>0</v>
      </c>
      <c r="F26" s="10">
        <f t="shared" si="0"/>
        <v>12.25</v>
      </c>
      <c r="G26" s="3">
        <v>3</v>
      </c>
      <c r="H26" s="31">
        <f t="shared" si="2"/>
        <v>4.083333333333333</v>
      </c>
      <c r="I26" s="1"/>
    </row>
    <row r="27" spans="1:10" x14ac:dyDescent="0.25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 x14ac:dyDescent="0.25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 x14ac:dyDescent="0.25">
      <c r="A29" s="1"/>
      <c r="B29" s="5">
        <v>45670</v>
      </c>
      <c r="C29" s="3">
        <v>10</v>
      </c>
      <c r="D29" s="3">
        <v>0</v>
      </c>
      <c r="E29" s="3">
        <v>0</v>
      </c>
      <c r="F29" s="10">
        <f t="shared" si="0"/>
        <v>17.5</v>
      </c>
      <c r="G29" s="3">
        <v>3</v>
      </c>
      <c r="H29" s="31">
        <f>IFERROR(SUM(C29*1.75,D29*0.5381,E29)/G29,0)</f>
        <v>5.833333333333333</v>
      </c>
      <c r="I29" s="1"/>
    </row>
    <row r="30" spans="1:10" x14ac:dyDescent="0.25">
      <c r="A30" s="1"/>
      <c r="B30" s="5">
        <v>45671</v>
      </c>
      <c r="C30" s="3">
        <v>8</v>
      </c>
      <c r="D30" s="3">
        <v>0</v>
      </c>
      <c r="E30" s="3">
        <v>0</v>
      </c>
      <c r="F30" s="10">
        <f t="shared" si="0"/>
        <v>14</v>
      </c>
      <c r="G30" s="3">
        <v>3</v>
      </c>
      <c r="H30" s="31">
        <f t="shared" ref="H30:H35" si="3">IFERROR(SUM(C30*1.75,D30*0.5381,E30)/G30,0)</f>
        <v>4.666666666666667</v>
      </c>
      <c r="I30" s="1"/>
    </row>
    <row r="31" spans="1:10" x14ac:dyDescent="0.25">
      <c r="A31" s="1"/>
      <c r="B31" s="5">
        <v>45672</v>
      </c>
      <c r="C31" s="3">
        <v>7</v>
      </c>
      <c r="D31" s="3">
        <v>0</v>
      </c>
      <c r="E31" s="3">
        <v>0</v>
      </c>
      <c r="F31" s="10">
        <f t="shared" si="0"/>
        <v>12.25</v>
      </c>
      <c r="G31" s="3">
        <v>3</v>
      </c>
      <c r="H31" s="31">
        <f t="shared" si="3"/>
        <v>4.083333333333333</v>
      </c>
      <c r="I31" s="1"/>
    </row>
    <row r="32" spans="1:10" x14ac:dyDescent="0.25">
      <c r="A32" s="1"/>
      <c r="B32" s="5">
        <v>45673</v>
      </c>
      <c r="C32" s="3">
        <v>8</v>
      </c>
      <c r="D32" s="3">
        <v>0</v>
      </c>
      <c r="E32" s="3">
        <v>0</v>
      </c>
      <c r="F32" s="10">
        <f t="shared" si="0"/>
        <v>14</v>
      </c>
      <c r="G32" s="3">
        <v>3</v>
      </c>
      <c r="H32" s="31">
        <f t="shared" si="3"/>
        <v>4.666666666666667</v>
      </c>
      <c r="I32" s="1"/>
    </row>
    <row r="33" spans="1:9" x14ac:dyDescent="0.25">
      <c r="A33" s="1"/>
      <c r="B33" s="5">
        <v>45674</v>
      </c>
      <c r="C33" s="3">
        <v>7</v>
      </c>
      <c r="D33" s="3">
        <v>0</v>
      </c>
      <c r="E33" s="3">
        <v>0</v>
      </c>
      <c r="F33" s="10">
        <f t="shared" si="0"/>
        <v>12.25</v>
      </c>
      <c r="G33" s="3">
        <v>3</v>
      </c>
      <c r="H33" s="31">
        <f t="shared" si="3"/>
        <v>4.083333333333333</v>
      </c>
      <c r="I33" s="1"/>
    </row>
    <row r="34" spans="1:9" x14ac:dyDescent="0.25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 x14ac:dyDescent="0.25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 x14ac:dyDescent="0.25">
      <c r="A36" s="1"/>
      <c r="B36" s="5">
        <v>45677</v>
      </c>
      <c r="C36" s="3">
        <v>5</v>
      </c>
      <c r="D36" s="3">
        <v>0</v>
      </c>
      <c r="E36" s="3">
        <v>0</v>
      </c>
      <c r="F36" s="10">
        <f t="shared" si="0"/>
        <v>8.75</v>
      </c>
      <c r="G36" s="3">
        <v>3</v>
      </c>
      <c r="H36" s="31">
        <f>IFERROR(SUM(C36*1.75,D36*0.5381,E36)/G36,0)</f>
        <v>2.9166666666666665</v>
      </c>
      <c r="I36" s="1"/>
    </row>
    <row r="37" spans="1:9" x14ac:dyDescent="0.25">
      <c r="A37" s="1"/>
      <c r="B37" s="5">
        <v>45678</v>
      </c>
      <c r="C37" s="3">
        <v>7</v>
      </c>
      <c r="D37" s="3">
        <v>0</v>
      </c>
      <c r="E37" s="3">
        <v>0</v>
      </c>
      <c r="F37" s="10">
        <f t="shared" si="0"/>
        <v>12.25</v>
      </c>
      <c r="G37" s="3">
        <v>3</v>
      </c>
      <c r="H37" s="31">
        <f t="shared" ref="H37:H42" si="4">IFERROR(SUM(C37*1.75,D37*0.5381,E37)/G37,0)</f>
        <v>4.083333333333333</v>
      </c>
      <c r="I37" s="1"/>
    </row>
    <row r="38" spans="1:9" x14ac:dyDescent="0.25">
      <c r="A38" s="1"/>
      <c r="B38" s="5">
        <v>45679</v>
      </c>
      <c r="C38" s="3">
        <v>8</v>
      </c>
      <c r="D38" s="3">
        <v>0</v>
      </c>
      <c r="E38" s="3">
        <v>0</v>
      </c>
      <c r="F38" s="10">
        <f t="shared" si="0"/>
        <v>14</v>
      </c>
      <c r="G38" s="3">
        <v>3</v>
      </c>
      <c r="H38" s="31">
        <f t="shared" si="4"/>
        <v>4.666666666666667</v>
      </c>
      <c r="I38" s="1"/>
    </row>
    <row r="39" spans="1:9" x14ac:dyDescent="0.25">
      <c r="A39" s="1"/>
      <c r="B39" s="5">
        <v>45680</v>
      </c>
      <c r="C39" s="3">
        <v>8</v>
      </c>
      <c r="D39" s="3">
        <v>0</v>
      </c>
      <c r="E39" s="3">
        <v>0</v>
      </c>
      <c r="F39" s="10">
        <f t="shared" si="0"/>
        <v>14</v>
      </c>
      <c r="G39" s="3">
        <v>3</v>
      </c>
      <c r="H39" s="31">
        <f t="shared" si="4"/>
        <v>4.666666666666667</v>
      </c>
      <c r="I39" s="1"/>
    </row>
    <row r="40" spans="1:9" x14ac:dyDescent="0.25">
      <c r="A40" s="1"/>
      <c r="B40" s="5">
        <v>45681</v>
      </c>
      <c r="C40" s="3">
        <v>9</v>
      </c>
      <c r="D40" s="3">
        <v>0</v>
      </c>
      <c r="E40" s="3">
        <v>0</v>
      </c>
      <c r="F40" s="10">
        <f t="shared" si="0"/>
        <v>15.75</v>
      </c>
      <c r="G40" s="3">
        <v>3</v>
      </c>
      <c r="H40" s="31">
        <f t="shared" si="4"/>
        <v>5.25</v>
      </c>
      <c r="I40" s="1"/>
    </row>
    <row r="41" spans="1:9" x14ac:dyDescent="0.25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 x14ac:dyDescent="0.25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33"/>
      <c r="C44" s="34"/>
      <c r="D44" s="34"/>
      <c r="E44" s="34"/>
      <c r="F44" s="34"/>
      <c r="G44" s="34"/>
      <c r="H44" s="35"/>
      <c r="I44" s="1"/>
    </row>
    <row r="45" spans="1:9" x14ac:dyDescent="0.25">
      <c r="A45" s="14"/>
      <c r="B45" s="36" t="s">
        <v>25</v>
      </c>
      <c r="C45" s="37"/>
      <c r="D45" s="37"/>
      <c r="E45" s="37"/>
      <c r="F45" s="14"/>
      <c r="G45" s="14"/>
      <c r="H45" s="14"/>
      <c r="I45" s="14"/>
    </row>
    <row r="46" spans="1:9" x14ac:dyDescent="0.25">
      <c r="A46" s="14"/>
      <c r="B46" s="42"/>
      <c r="C46" s="43"/>
      <c r="D46" s="43"/>
      <c r="E46" s="43"/>
      <c r="F46" s="43"/>
      <c r="G46" s="43"/>
      <c r="H46" s="44"/>
      <c r="I46" s="14"/>
    </row>
    <row r="47" spans="1:9" x14ac:dyDescent="0.25">
      <c r="A47" s="14"/>
      <c r="B47" s="45"/>
      <c r="C47" s="46"/>
      <c r="D47" s="46"/>
      <c r="E47" s="46"/>
      <c r="F47" s="46"/>
      <c r="G47" s="46"/>
      <c r="H47" s="47"/>
      <c r="I47" s="14"/>
    </row>
    <row r="48" spans="1:9" x14ac:dyDescent="0.25">
      <c r="A48" s="14"/>
      <c r="B48" s="45"/>
      <c r="C48" s="46"/>
      <c r="D48" s="46"/>
      <c r="E48" s="46"/>
      <c r="F48" s="46"/>
      <c r="G48" s="46"/>
      <c r="H48" s="47"/>
      <c r="I48" s="14"/>
    </row>
    <row r="49" spans="1:9" x14ac:dyDescent="0.25">
      <c r="A49" s="14"/>
      <c r="B49" s="45"/>
      <c r="C49" s="46"/>
      <c r="D49" s="46"/>
      <c r="E49" s="46"/>
      <c r="F49" s="46"/>
      <c r="G49" s="46"/>
      <c r="H49" s="47"/>
      <c r="I49" s="14"/>
    </row>
    <row r="50" spans="1:9" x14ac:dyDescent="0.25">
      <c r="A50" s="14"/>
      <c r="B50" s="45"/>
      <c r="C50" s="46"/>
      <c r="D50" s="46"/>
      <c r="E50" s="46"/>
      <c r="F50" s="46"/>
      <c r="G50" s="46"/>
      <c r="H50" s="47"/>
      <c r="I50" s="14"/>
    </row>
    <row r="51" spans="1:9" x14ac:dyDescent="0.25">
      <c r="A51" s="14"/>
      <c r="B51" s="45"/>
      <c r="C51" s="46"/>
      <c r="D51" s="46"/>
      <c r="E51" s="46"/>
      <c r="F51" s="46"/>
      <c r="G51" s="46"/>
      <c r="H51" s="47"/>
      <c r="I51" s="14"/>
    </row>
    <row r="52" spans="1:9" x14ac:dyDescent="0.25">
      <c r="A52" s="14"/>
      <c r="B52" s="45"/>
      <c r="C52" s="46"/>
      <c r="D52" s="46"/>
      <c r="E52" s="46"/>
      <c r="F52" s="46"/>
      <c r="G52" s="46"/>
      <c r="H52" s="47"/>
      <c r="I52" s="14"/>
    </row>
    <row r="53" spans="1:9" x14ac:dyDescent="0.25">
      <c r="A53" s="14"/>
      <c r="B53" s="45"/>
      <c r="C53" s="46"/>
      <c r="D53" s="46"/>
      <c r="E53" s="46"/>
      <c r="F53" s="46"/>
      <c r="G53" s="46"/>
      <c r="H53" s="47"/>
      <c r="I53" s="14"/>
    </row>
    <row r="54" spans="1:9" x14ac:dyDescent="0.25">
      <c r="A54" s="14"/>
      <c r="B54" s="45"/>
      <c r="C54" s="46"/>
      <c r="D54" s="46"/>
      <c r="E54" s="46"/>
      <c r="F54" s="46"/>
      <c r="G54" s="46"/>
      <c r="H54" s="47"/>
      <c r="I54" s="14"/>
    </row>
    <row r="55" spans="1:9" x14ac:dyDescent="0.25">
      <c r="A55" s="14"/>
      <c r="B55" s="45"/>
      <c r="C55" s="46"/>
      <c r="D55" s="46"/>
      <c r="E55" s="46"/>
      <c r="F55" s="46"/>
      <c r="G55" s="46"/>
      <c r="H55" s="47"/>
      <c r="I55" s="14"/>
    </row>
    <row r="56" spans="1:9" x14ac:dyDescent="0.25">
      <c r="A56" s="14"/>
      <c r="B56" s="45"/>
      <c r="C56" s="46"/>
      <c r="D56" s="46"/>
      <c r="E56" s="46"/>
      <c r="F56" s="46"/>
      <c r="G56" s="46"/>
      <c r="H56" s="47"/>
      <c r="I56" s="14"/>
    </row>
    <row r="57" spans="1:9" x14ac:dyDescent="0.25">
      <c r="A57" s="14"/>
      <c r="B57" s="45"/>
      <c r="C57" s="46"/>
      <c r="D57" s="46"/>
      <c r="E57" s="46"/>
      <c r="F57" s="46"/>
      <c r="G57" s="46"/>
      <c r="H57" s="47"/>
      <c r="I57" s="14"/>
    </row>
    <row r="58" spans="1:9" x14ac:dyDescent="0.25">
      <c r="A58" s="14"/>
      <c r="B58" s="45"/>
      <c r="C58" s="46"/>
      <c r="D58" s="46"/>
      <c r="E58" s="46"/>
      <c r="F58" s="46"/>
      <c r="G58" s="46"/>
      <c r="H58" s="47"/>
      <c r="I58" s="14"/>
    </row>
    <row r="59" spans="1:9" x14ac:dyDescent="0.25">
      <c r="A59" s="14"/>
      <c r="B59" s="48"/>
      <c r="C59" s="49"/>
      <c r="D59" s="49"/>
      <c r="E59" s="49"/>
      <c r="F59" s="49"/>
      <c r="G59" s="49"/>
      <c r="H59" s="50"/>
      <c r="I59" s="14"/>
    </row>
    <row r="60" spans="1:9" x14ac:dyDescent="0.25">
      <c r="A60" s="14"/>
      <c r="B60" s="14"/>
      <c r="C60" s="14"/>
      <c r="D60" s="14"/>
      <c r="E60" s="14"/>
      <c r="F60" s="14"/>
      <c r="G60" s="14"/>
      <c r="H60" s="14"/>
      <c r="I60" s="14"/>
    </row>
    <row r="61" spans="1:9" x14ac:dyDescent="0.25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19" priority="1" operator="greaterThan">
      <formula>21</formula>
    </cfRule>
  </conditionalFormatting>
  <conditionalFormatting sqref="H15:H42">
    <cfRule type="cellIs" dxfId="18" priority="2" operator="greaterThan">
      <formula>7</formula>
    </cfRule>
    <cfRule type="cellIs" dxfId="17" priority="3" operator="greaterThan">
      <formula>8</formula>
    </cfRule>
  </conditionalFormatting>
  <conditionalFormatting sqref="H44">
    <cfRule type="cellIs" dxfId="16" priority="4" operator="greaterThan">
      <formula>7</formula>
    </cfRule>
    <cfRule type="cellIs" dxfId="15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68B4-F165-40AD-96D5-9E0EB476C2D5}">
  <dimension ref="A1:J61"/>
  <sheetViews>
    <sheetView topLeftCell="A8" zoomScaleNormal="100" workbookViewId="0">
      <selection activeCell="B46" sqref="B46:H59"/>
    </sheetView>
  </sheetViews>
  <sheetFormatPr defaultRowHeight="15" x14ac:dyDescent="0.2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8.75" x14ac:dyDescent="0.3">
      <c r="A3" s="1"/>
      <c r="B3" s="24" t="s">
        <v>14</v>
      </c>
      <c r="C3" s="25"/>
      <c r="D3" s="25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 t="s">
        <v>15</v>
      </c>
      <c r="C5" s="1"/>
      <c r="D5" s="26"/>
      <c r="E5" s="39" t="s">
        <v>30</v>
      </c>
      <c r="F5" s="40"/>
      <c r="G5" s="41"/>
      <c r="H5" s="1"/>
      <c r="I5" s="1"/>
    </row>
    <row r="6" spans="1:9" x14ac:dyDescent="0.25">
      <c r="A6" s="1"/>
      <c r="B6" s="1" t="s">
        <v>16</v>
      </c>
      <c r="C6" s="1"/>
      <c r="D6" s="26"/>
      <c r="E6" s="1"/>
      <c r="F6" s="1"/>
      <c r="G6" s="22">
        <v>12</v>
      </c>
      <c r="H6" s="1"/>
      <c r="I6" s="1"/>
    </row>
    <row r="7" spans="1:9" x14ac:dyDescent="0.25">
      <c r="A7" s="1"/>
      <c r="B7" s="1" t="s">
        <v>17</v>
      </c>
      <c r="C7" s="1"/>
      <c r="D7" s="26"/>
      <c r="E7" s="1"/>
      <c r="F7" s="1"/>
      <c r="G7" s="22">
        <v>0</v>
      </c>
      <c r="H7" s="1"/>
      <c r="I7" s="1"/>
    </row>
    <row r="8" spans="1:9" x14ac:dyDescent="0.25">
      <c r="A8" s="1"/>
      <c r="B8" s="1" t="s">
        <v>18</v>
      </c>
      <c r="C8" s="1"/>
      <c r="D8" s="26"/>
      <c r="E8" s="1"/>
      <c r="F8" s="1"/>
      <c r="G8" s="27">
        <f>SUM(G6:G7)</f>
        <v>12</v>
      </c>
      <c r="H8" s="1"/>
      <c r="I8" s="1"/>
    </row>
    <row r="9" spans="1:9" x14ac:dyDescent="0.25">
      <c r="A9" s="1"/>
      <c r="B9" s="1" t="s">
        <v>6</v>
      </c>
      <c r="C9" s="1"/>
      <c r="D9" s="26"/>
      <c r="E9" s="1"/>
      <c r="F9" s="1"/>
      <c r="G9" s="22">
        <v>3</v>
      </c>
      <c r="H9" s="1"/>
      <c r="I9" s="1"/>
    </row>
    <row r="10" spans="1:9" x14ac:dyDescent="0.25">
      <c r="A10" s="1"/>
      <c r="B10" s="1" t="s">
        <v>19</v>
      </c>
      <c r="C10" s="1"/>
      <c r="D10" s="26"/>
      <c r="E10" s="1"/>
      <c r="F10" s="1"/>
      <c r="G10" s="23" t="s">
        <v>31</v>
      </c>
      <c r="H10" s="1"/>
      <c r="I10" s="1"/>
    </row>
    <row r="11" spans="1:9" x14ac:dyDescent="0.25">
      <c r="A11" s="1"/>
      <c r="B11" s="1"/>
      <c r="C11" s="1"/>
      <c r="D11" s="26"/>
      <c r="E11" s="26"/>
      <c r="F11" s="26"/>
      <c r="G11" s="1"/>
      <c r="H11" s="1"/>
      <c r="I11" s="1"/>
    </row>
    <row r="12" spans="1:9" x14ac:dyDescent="0.25">
      <c r="A12" s="1"/>
      <c r="B12" s="9" t="s">
        <v>7</v>
      </c>
      <c r="C12" s="9"/>
      <c r="D12" s="9"/>
      <c r="E12" s="1"/>
      <c r="F12" s="1"/>
      <c r="G12" s="1"/>
      <c r="H12" s="1"/>
      <c r="I12" s="1"/>
    </row>
    <row r="13" spans="1:9" x14ac:dyDescent="0.25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 x14ac:dyDescent="0.25">
      <c r="A14" s="1"/>
      <c r="B14" s="28" t="s">
        <v>8</v>
      </c>
      <c r="C14" s="28" t="s">
        <v>20</v>
      </c>
      <c r="D14" s="29" t="s">
        <v>21</v>
      </c>
      <c r="E14" s="29" t="s">
        <v>22</v>
      </c>
      <c r="F14" s="29" t="s">
        <v>23</v>
      </c>
      <c r="G14" s="29" t="s">
        <v>12</v>
      </c>
      <c r="H14" s="30" t="s">
        <v>13</v>
      </c>
      <c r="I14" s="1"/>
    </row>
    <row r="15" spans="1:9" x14ac:dyDescent="0.25">
      <c r="A15" s="1"/>
      <c r="B15" s="5">
        <v>45607</v>
      </c>
      <c r="C15" s="3">
        <v>6</v>
      </c>
      <c r="D15" s="3">
        <v>0</v>
      </c>
      <c r="E15" s="3">
        <v>0</v>
      </c>
      <c r="F15" s="10">
        <f t="shared" ref="F15:F21" si="0">(C15*1.75)+(D15*0.5381)+E15</f>
        <v>10.5</v>
      </c>
      <c r="G15" s="3">
        <v>2</v>
      </c>
      <c r="H15" s="31">
        <f>IFERROR(SUM(C15*1.75,D15*0.5381,E15)/G15,0)</f>
        <v>5.25</v>
      </c>
      <c r="I15" s="1"/>
    </row>
    <row r="16" spans="1:9" x14ac:dyDescent="0.25">
      <c r="A16" s="1"/>
      <c r="B16" s="5">
        <v>45608</v>
      </c>
      <c r="C16" s="3">
        <v>7</v>
      </c>
      <c r="D16" s="3">
        <v>0</v>
      </c>
      <c r="E16" s="3">
        <v>0</v>
      </c>
      <c r="F16" s="10">
        <f t="shared" si="0"/>
        <v>12.25</v>
      </c>
      <c r="G16" s="3">
        <v>2</v>
      </c>
      <c r="H16" s="31">
        <f t="shared" ref="H16:H21" si="1">IFERROR(SUM(C16*1.75,D16*0.5381,E16)/G16,0)</f>
        <v>6.125</v>
      </c>
      <c r="I16" s="1"/>
    </row>
    <row r="17" spans="1:10" x14ac:dyDescent="0.25">
      <c r="A17" s="1"/>
      <c r="B17" s="5">
        <v>45609</v>
      </c>
      <c r="C17" s="3">
        <v>5</v>
      </c>
      <c r="D17" s="3">
        <v>0</v>
      </c>
      <c r="E17" s="3">
        <v>0</v>
      </c>
      <c r="F17" s="10">
        <f t="shared" si="0"/>
        <v>8.75</v>
      </c>
      <c r="G17" s="3">
        <v>2</v>
      </c>
      <c r="H17" s="31">
        <f t="shared" si="1"/>
        <v>4.375</v>
      </c>
      <c r="I17" s="1"/>
    </row>
    <row r="18" spans="1:10" x14ac:dyDescent="0.25">
      <c r="A18" s="1"/>
      <c r="B18" s="5">
        <v>45610</v>
      </c>
      <c r="C18" s="3">
        <v>7</v>
      </c>
      <c r="D18" s="3">
        <v>0</v>
      </c>
      <c r="E18" s="3">
        <v>0</v>
      </c>
      <c r="F18" s="10">
        <f t="shared" si="0"/>
        <v>12.25</v>
      </c>
      <c r="G18" s="3">
        <v>2</v>
      </c>
      <c r="H18" s="31">
        <f t="shared" si="1"/>
        <v>6.125</v>
      </c>
      <c r="I18" s="32"/>
    </row>
    <row r="19" spans="1:10" x14ac:dyDescent="0.25">
      <c r="A19" s="1"/>
      <c r="B19" s="5">
        <v>45611</v>
      </c>
      <c r="C19" s="3">
        <v>6</v>
      </c>
      <c r="D19" s="3">
        <v>0</v>
      </c>
      <c r="E19" s="3">
        <v>0</v>
      </c>
      <c r="F19" s="10">
        <f t="shared" si="0"/>
        <v>10.5</v>
      </c>
      <c r="G19" s="3">
        <v>2</v>
      </c>
      <c r="H19" s="31">
        <f t="shared" si="1"/>
        <v>5.25</v>
      </c>
      <c r="I19" s="32"/>
    </row>
    <row r="20" spans="1:10" x14ac:dyDescent="0.25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 x14ac:dyDescent="0.25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 x14ac:dyDescent="0.25">
      <c r="A22" s="1"/>
      <c r="B22" s="5">
        <v>45614</v>
      </c>
      <c r="C22" s="3">
        <v>6</v>
      </c>
      <c r="D22" s="3">
        <v>0</v>
      </c>
      <c r="E22" s="3">
        <v>0</v>
      </c>
      <c r="F22" s="10">
        <f t="shared" ref="F22:F42" si="2">(C22*1.75)+(D22*0.5381)+E22</f>
        <v>10.5</v>
      </c>
      <c r="G22" s="3">
        <v>2</v>
      </c>
      <c r="H22" s="31">
        <f>IFERROR(SUM(C22*1.75,D22*0.5381,E22)/G22,0)</f>
        <v>5.25</v>
      </c>
      <c r="I22" s="1"/>
    </row>
    <row r="23" spans="1:10" x14ac:dyDescent="0.25">
      <c r="A23" s="1"/>
      <c r="B23" s="5">
        <v>45615</v>
      </c>
      <c r="C23" s="3">
        <v>8</v>
      </c>
      <c r="D23" s="3">
        <v>0</v>
      </c>
      <c r="E23" s="3">
        <v>0</v>
      </c>
      <c r="F23" s="10">
        <f t="shared" si="2"/>
        <v>14</v>
      </c>
      <c r="G23" s="3">
        <v>2</v>
      </c>
      <c r="H23" s="31">
        <f t="shared" ref="H23:H28" si="3">IFERROR(SUM(C23*1.75,D23*0.5381,E23)/G23,0)</f>
        <v>7</v>
      </c>
      <c r="I23" s="1"/>
    </row>
    <row r="24" spans="1:10" x14ac:dyDescent="0.25">
      <c r="A24" s="1"/>
      <c r="B24" s="5">
        <v>45616</v>
      </c>
      <c r="C24" s="3">
        <v>7</v>
      </c>
      <c r="D24" s="3">
        <v>0</v>
      </c>
      <c r="E24" s="3">
        <v>0</v>
      </c>
      <c r="F24" s="10">
        <f t="shared" si="2"/>
        <v>12.25</v>
      </c>
      <c r="G24" s="3">
        <v>2</v>
      </c>
      <c r="H24" s="31">
        <f t="shared" si="3"/>
        <v>6.125</v>
      </c>
      <c r="I24" s="1"/>
    </row>
    <row r="25" spans="1:10" x14ac:dyDescent="0.25">
      <c r="A25" s="1"/>
      <c r="B25" s="5">
        <v>45617</v>
      </c>
      <c r="C25" s="3">
        <v>5</v>
      </c>
      <c r="D25" s="3">
        <v>0</v>
      </c>
      <c r="E25" s="3">
        <v>0</v>
      </c>
      <c r="F25" s="10">
        <f t="shared" si="2"/>
        <v>8.75</v>
      </c>
      <c r="G25" s="3">
        <v>2</v>
      </c>
      <c r="H25" s="31">
        <f t="shared" si="3"/>
        <v>4.375</v>
      </c>
      <c r="I25" s="1"/>
      <c r="J25" t="s">
        <v>24</v>
      </c>
    </row>
    <row r="26" spans="1:10" x14ac:dyDescent="0.25">
      <c r="A26" s="1"/>
      <c r="B26" s="5">
        <v>45618</v>
      </c>
      <c r="C26" s="3">
        <v>6</v>
      </c>
      <c r="D26" s="3">
        <v>0</v>
      </c>
      <c r="E26" s="3">
        <v>0</v>
      </c>
      <c r="F26" s="10">
        <f t="shared" si="2"/>
        <v>10.5</v>
      </c>
      <c r="G26" s="3">
        <v>2</v>
      </c>
      <c r="H26" s="31">
        <f t="shared" si="3"/>
        <v>5.25</v>
      </c>
      <c r="I26" s="1"/>
    </row>
    <row r="27" spans="1:10" x14ac:dyDescent="0.25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2"/>
        <v>0</v>
      </c>
      <c r="G27" s="3">
        <v>0</v>
      </c>
      <c r="H27" s="31">
        <f t="shared" si="3"/>
        <v>0</v>
      </c>
      <c r="I27" s="1"/>
    </row>
    <row r="28" spans="1:10" x14ac:dyDescent="0.25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2"/>
        <v>0</v>
      </c>
      <c r="G28" s="3">
        <v>0</v>
      </c>
      <c r="H28" s="31">
        <f t="shared" si="3"/>
        <v>0</v>
      </c>
      <c r="I28" s="1"/>
    </row>
    <row r="29" spans="1:10" x14ac:dyDescent="0.25">
      <c r="A29" s="1"/>
      <c r="B29" s="5">
        <v>45670</v>
      </c>
      <c r="C29" s="3">
        <v>6</v>
      </c>
      <c r="D29" s="3">
        <v>0</v>
      </c>
      <c r="E29" s="3">
        <v>0</v>
      </c>
      <c r="F29" s="10">
        <f t="shared" si="2"/>
        <v>10.5</v>
      </c>
      <c r="G29" s="3">
        <v>2</v>
      </c>
      <c r="H29" s="31">
        <f>IFERROR(SUM(C29*1.75,D29*0.5381,E29)/G29,0)</f>
        <v>5.25</v>
      </c>
      <c r="I29" s="1"/>
    </row>
    <row r="30" spans="1:10" x14ac:dyDescent="0.25">
      <c r="A30" s="1"/>
      <c r="B30" s="5">
        <v>45671</v>
      </c>
      <c r="C30" s="3">
        <v>6</v>
      </c>
      <c r="D30" s="3">
        <v>0</v>
      </c>
      <c r="E30" s="3">
        <v>0</v>
      </c>
      <c r="F30" s="10">
        <f t="shared" si="2"/>
        <v>10.5</v>
      </c>
      <c r="G30" s="3">
        <v>2</v>
      </c>
      <c r="H30" s="31">
        <f t="shared" ref="H30:H35" si="4">IFERROR(SUM(C30*1.75,D30*0.5381,E30)/G30,0)</f>
        <v>5.25</v>
      </c>
      <c r="I30" s="1"/>
    </row>
    <row r="31" spans="1:10" x14ac:dyDescent="0.25">
      <c r="A31" s="1"/>
      <c r="B31" s="5">
        <v>45672</v>
      </c>
      <c r="C31" s="3">
        <v>5</v>
      </c>
      <c r="D31" s="3">
        <v>0</v>
      </c>
      <c r="E31" s="3">
        <v>0</v>
      </c>
      <c r="F31" s="10">
        <f t="shared" si="2"/>
        <v>8.75</v>
      </c>
      <c r="G31" s="3">
        <v>2</v>
      </c>
      <c r="H31" s="31">
        <f t="shared" si="4"/>
        <v>4.375</v>
      </c>
      <c r="I31" s="1"/>
    </row>
    <row r="32" spans="1:10" x14ac:dyDescent="0.25">
      <c r="A32" s="1"/>
      <c r="B32" s="5">
        <v>45673</v>
      </c>
      <c r="C32" s="3">
        <v>6</v>
      </c>
      <c r="D32" s="3">
        <v>0</v>
      </c>
      <c r="E32" s="3">
        <v>0</v>
      </c>
      <c r="F32" s="10">
        <f t="shared" si="2"/>
        <v>10.5</v>
      </c>
      <c r="G32" s="3">
        <v>2</v>
      </c>
      <c r="H32" s="31">
        <f t="shared" si="4"/>
        <v>5.25</v>
      </c>
      <c r="I32" s="1"/>
    </row>
    <row r="33" spans="1:9" x14ac:dyDescent="0.25">
      <c r="A33" s="1"/>
      <c r="B33" s="5">
        <v>45674</v>
      </c>
      <c r="C33" s="3">
        <v>7</v>
      </c>
      <c r="D33" s="3">
        <v>0</v>
      </c>
      <c r="E33" s="3">
        <v>0</v>
      </c>
      <c r="F33" s="10">
        <f t="shared" si="2"/>
        <v>12.25</v>
      </c>
      <c r="G33" s="3">
        <v>2</v>
      </c>
      <c r="H33" s="31">
        <f t="shared" si="4"/>
        <v>6.125</v>
      </c>
      <c r="I33" s="1"/>
    </row>
    <row r="34" spans="1:9" x14ac:dyDescent="0.25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2"/>
        <v>0</v>
      </c>
      <c r="G34" s="3">
        <v>0</v>
      </c>
      <c r="H34" s="31">
        <f t="shared" si="4"/>
        <v>0</v>
      </c>
      <c r="I34" s="1"/>
    </row>
    <row r="35" spans="1:9" x14ac:dyDescent="0.25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2"/>
        <v>0</v>
      </c>
      <c r="G35" s="3">
        <v>0</v>
      </c>
      <c r="H35" s="31">
        <f t="shared" si="4"/>
        <v>0</v>
      </c>
      <c r="I35" s="1"/>
    </row>
    <row r="36" spans="1:9" x14ac:dyDescent="0.25">
      <c r="A36" s="1"/>
      <c r="B36" s="5">
        <v>45677</v>
      </c>
      <c r="C36" s="3">
        <v>8</v>
      </c>
      <c r="D36" s="3">
        <v>0</v>
      </c>
      <c r="E36" s="3">
        <v>0</v>
      </c>
      <c r="F36" s="10">
        <f t="shared" si="2"/>
        <v>14</v>
      </c>
      <c r="G36" s="3">
        <v>2</v>
      </c>
      <c r="H36" s="31">
        <f>IFERROR(SUM(C36*1.75,D36*0.5381,E36)/G36,0)</f>
        <v>7</v>
      </c>
      <c r="I36" s="1"/>
    </row>
    <row r="37" spans="1:9" x14ac:dyDescent="0.25">
      <c r="A37" s="1"/>
      <c r="B37" s="5">
        <v>45678</v>
      </c>
      <c r="C37" s="3">
        <v>7</v>
      </c>
      <c r="D37" s="3">
        <v>0</v>
      </c>
      <c r="E37" s="3">
        <v>0</v>
      </c>
      <c r="F37" s="10">
        <f t="shared" si="2"/>
        <v>12.25</v>
      </c>
      <c r="G37" s="3">
        <v>2</v>
      </c>
      <c r="H37" s="31">
        <f t="shared" ref="H37:H42" si="5">IFERROR(SUM(C37*1.75,D37*0.5381,E37)/G37,0)</f>
        <v>6.125</v>
      </c>
      <c r="I37" s="1"/>
    </row>
    <row r="38" spans="1:9" x14ac:dyDescent="0.25">
      <c r="A38" s="1"/>
      <c r="B38" s="5">
        <v>45679</v>
      </c>
      <c r="C38" s="3">
        <v>8</v>
      </c>
      <c r="D38" s="3">
        <v>0</v>
      </c>
      <c r="E38" s="3">
        <v>0</v>
      </c>
      <c r="F38" s="10">
        <f t="shared" si="2"/>
        <v>14</v>
      </c>
      <c r="G38" s="3">
        <v>2</v>
      </c>
      <c r="H38" s="31">
        <f t="shared" si="5"/>
        <v>7</v>
      </c>
      <c r="I38" s="1"/>
    </row>
    <row r="39" spans="1:9" x14ac:dyDescent="0.25">
      <c r="A39" s="1"/>
      <c r="B39" s="5">
        <v>45680</v>
      </c>
      <c r="C39" s="3">
        <v>4</v>
      </c>
      <c r="D39" s="3">
        <v>0</v>
      </c>
      <c r="E39" s="3">
        <v>0</v>
      </c>
      <c r="F39" s="10">
        <f t="shared" si="2"/>
        <v>7</v>
      </c>
      <c r="G39" s="3">
        <v>2</v>
      </c>
      <c r="H39" s="31">
        <f t="shared" si="5"/>
        <v>3.5</v>
      </c>
      <c r="I39" s="1"/>
    </row>
    <row r="40" spans="1:9" x14ac:dyDescent="0.25">
      <c r="A40" s="1"/>
      <c r="B40" s="5">
        <v>45681</v>
      </c>
      <c r="C40" s="3">
        <v>6</v>
      </c>
      <c r="D40" s="3">
        <v>0</v>
      </c>
      <c r="E40" s="3">
        <v>0</v>
      </c>
      <c r="F40" s="10">
        <f t="shared" si="2"/>
        <v>10.5</v>
      </c>
      <c r="G40" s="3">
        <v>2</v>
      </c>
      <c r="H40" s="31">
        <f t="shared" si="5"/>
        <v>5.25</v>
      </c>
      <c r="I40" s="1"/>
    </row>
    <row r="41" spans="1:9" x14ac:dyDescent="0.25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2"/>
        <v>0</v>
      </c>
      <c r="G41" s="3">
        <v>0</v>
      </c>
      <c r="H41" s="31">
        <f t="shared" si="5"/>
        <v>0</v>
      </c>
      <c r="I41" s="1"/>
    </row>
    <row r="42" spans="1:9" x14ac:dyDescent="0.25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2"/>
        <v>0</v>
      </c>
      <c r="G42" s="3">
        <v>0</v>
      </c>
      <c r="H42" s="31">
        <f t="shared" si="5"/>
        <v>0</v>
      </c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33"/>
      <c r="C44" s="34"/>
      <c r="D44" s="34"/>
      <c r="E44" s="34"/>
      <c r="F44" s="34"/>
      <c r="G44" s="34"/>
      <c r="H44" s="35"/>
      <c r="I44" s="1"/>
    </row>
    <row r="45" spans="1:9" x14ac:dyDescent="0.25">
      <c r="A45" s="14"/>
      <c r="B45" s="36" t="s">
        <v>25</v>
      </c>
      <c r="C45" s="37"/>
      <c r="D45" s="37"/>
      <c r="E45" s="37"/>
      <c r="F45" s="14"/>
      <c r="G45" s="14"/>
      <c r="H45" s="14"/>
      <c r="I45" s="14"/>
    </row>
    <row r="46" spans="1:9" x14ac:dyDescent="0.25">
      <c r="A46" s="14"/>
      <c r="B46" s="42"/>
      <c r="C46" s="43"/>
      <c r="D46" s="43"/>
      <c r="E46" s="43"/>
      <c r="F46" s="43"/>
      <c r="G46" s="43"/>
      <c r="H46" s="44"/>
      <c r="I46" s="14"/>
    </row>
    <row r="47" spans="1:9" x14ac:dyDescent="0.25">
      <c r="A47" s="14"/>
      <c r="B47" s="45"/>
      <c r="C47" s="46"/>
      <c r="D47" s="46"/>
      <c r="E47" s="46"/>
      <c r="F47" s="46"/>
      <c r="G47" s="46"/>
      <c r="H47" s="47"/>
      <c r="I47" s="14"/>
    </row>
    <row r="48" spans="1:9" x14ac:dyDescent="0.25">
      <c r="A48" s="14"/>
      <c r="B48" s="45"/>
      <c r="C48" s="46"/>
      <c r="D48" s="46"/>
      <c r="E48" s="46"/>
      <c r="F48" s="46"/>
      <c r="G48" s="46"/>
      <c r="H48" s="47"/>
      <c r="I48" s="14"/>
    </row>
    <row r="49" spans="1:9" x14ac:dyDescent="0.25">
      <c r="A49" s="14"/>
      <c r="B49" s="45"/>
      <c r="C49" s="46"/>
      <c r="D49" s="46"/>
      <c r="E49" s="46"/>
      <c r="F49" s="46"/>
      <c r="G49" s="46"/>
      <c r="H49" s="47"/>
      <c r="I49" s="14"/>
    </row>
    <row r="50" spans="1:9" x14ac:dyDescent="0.25">
      <c r="A50" s="14"/>
      <c r="B50" s="45"/>
      <c r="C50" s="46"/>
      <c r="D50" s="46"/>
      <c r="E50" s="46"/>
      <c r="F50" s="46"/>
      <c r="G50" s="46"/>
      <c r="H50" s="47"/>
      <c r="I50" s="14"/>
    </row>
    <row r="51" spans="1:9" x14ac:dyDescent="0.25">
      <c r="A51" s="14"/>
      <c r="B51" s="45"/>
      <c r="C51" s="46"/>
      <c r="D51" s="46"/>
      <c r="E51" s="46"/>
      <c r="F51" s="46"/>
      <c r="G51" s="46"/>
      <c r="H51" s="47"/>
      <c r="I51" s="14"/>
    </row>
    <row r="52" spans="1:9" x14ac:dyDescent="0.25">
      <c r="A52" s="14"/>
      <c r="B52" s="45"/>
      <c r="C52" s="46"/>
      <c r="D52" s="46"/>
      <c r="E52" s="46"/>
      <c r="F52" s="46"/>
      <c r="G52" s="46"/>
      <c r="H52" s="47"/>
      <c r="I52" s="14"/>
    </row>
    <row r="53" spans="1:9" x14ac:dyDescent="0.25">
      <c r="A53" s="14"/>
      <c r="B53" s="45"/>
      <c r="C53" s="46"/>
      <c r="D53" s="46"/>
      <c r="E53" s="46"/>
      <c r="F53" s="46"/>
      <c r="G53" s="46"/>
      <c r="H53" s="47"/>
      <c r="I53" s="14"/>
    </row>
    <row r="54" spans="1:9" x14ac:dyDescent="0.25">
      <c r="A54" s="14"/>
      <c r="B54" s="45"/>
      <c r="C54" s="46"/>
      <c r="D54" s="46"/>
      <c r="E54" s="46"/>
      <c r="F54" s="46"/>
      <c r="G54" s="46"/>
      <c r="H54" s="47"/>
      <c r="I54" s="14"/>
    </row>
    <row r="55" spans="1:9" x14ac:dyDescent="0.25">
      <c r="A55" s="14"/>
      <c r="B55" s="45"/>
      <c r="C55" s="46"/>
      <c r="D55" s="46"/>
      <c r="E55" s="46"/>
      <c r="F55" s="46"/>
      <c r="G55" s="46"/>
      <c r="H55" s="47"/>
      <c r="I55" s="14"/>
    </row>
    <row r="56" spans="1:9" x14ac:dyDescent="0.25">
      <c r="A56" s="14"/>
      <c r="B56" s="45"/>
      <c r="C56" s="46"/>
      <c r="D56" s="46"/>
      <c r="E56" s="46"/>
      <c r="F56" s="46"/>
      <c r="G56" s="46"/>
      <c r="H56" s="47"/>
      <c r="I56" s="14"/>
    </row>
    <row r="57" spans="1:9" x14ac:dyDescent="0.25">
      <c r="A57" s="14"/>
      <c r="B57" s="45"/>
      <c r="C57" s="46"/>
      <c r="D57" s="46"/>
      <c r="E57" s="46"/>
      <c r="F57" s="46"/>
      <c r="G57" s="46"/>
      <c r="H57" s="47"/>
      <c r="I57" s="14"/>
    </row>
    <row r="58" spans="1:9" x14ac:dyDescent="0.25">
      <c r="A58" s="14"/>
      <c r="B58" s="45"/>
      <c r="C58" s="46"/>
      <c r="D58" s="46"/>
      <c r="E58" s="46"/>
      <c r="F58" s="46"/>
      <c r="G58" s="46"/>
      <c r="H58" s="47"/>
      <c r="I58" s="14"/>
    </row>
    <row r="59" spans="1:9" x14ac:dyDescent="0.25">
      <c r="A59" s="14"/>
      <c r="B59" s="48"/>
      <c r="C59" s="49"/>
      <c r="D59" s="49"/>
      <c r="E59" s="49"/>
      <c r="F59" s="49"/>
      <c r="G59" s="49"/>
      <c r="H59" s="50"/>
      <c r="I59" s="14"/>
    </row>
    <row r="60" spans="1:9" x14ac:dyDescent="0.25">
      <c r="A60" s="14"/>
      <c r="B60" s="14"/>
      <c r="C60" s="14"/>
      <c r="D60" s="14"/>
      <c r="E60" s="14"/>
      <c r="F60" s="14"/>
      <c r="G60" s="14"/>
      <c r="H60" s="14"/>
      <c r="I60" s="14"/>
    </row>
    <row r="61" spans="1:9" x14ac:dyDescent="0.25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B46:H59"/>
    <mergeCell ref="E5:G5"/>
  </mergeCells>
  <conditionalFormatting sqref="F15:F42">
    <cfRule type="cellIs" dxfId="14" priority="1" operator="greaterThan">
      <formula>21</formula>
    </cfRule>
  </conditionalFormatting>
  <conditionalFormatting sqref="H15:H42">
    <cfRule type="cellIs" dxfId="13" priority="2" operator="greaterThan">
      <formula>7</formula>
    </cfRule>
    <cfRule type="cellIs" dxfId="12" priority="3" operator="greaterThan">
      <formula>8</formula>
    </cfRule>
  </conditionalFormatting>
  <conditionalFormatting sqref="H44">
    <cfRule type="cellIs" dxfId="11" priority="11" operator="greaterThan">
      <formula>7</formula>
    </cfRule>
    <cfRule type="cellIs" dxfId="10" priority="1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1E9D0-078A-4DD8-9AE7-88BE61C8E7F0}">
  <dimension ref="A1:J61"/>
  <sheetViews>
    <sheetView topLeftCell="A7" zoomScaleNormal="100" workbookViewId="0">
      <selection activeCell="C28" sqref="C28:C42"/>
    </sheetView>
  </sheetViews>
  <sheetFormatPr defaultRowHeight="15" x14ac:dyDescent="0.2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8.75" x14ac:dyDescent="0.3">
      <c r="A3" s="1"/>
      <c r="B3" s="24" t="s">
        <v>14</v>
      </c>
      <c r="C3" s="25"/>
      <c r="D3" s="25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 t="s">
        <v>15</v>
      </c>
      <c r="C5" s="1"/>
      <c r="D5" s="26"/>
      <c r="E5" s="39" t="s">
        <v>32</v>
      </c>
      <c r="F5" s="40"/>
      <c r="G5" s="41"/>
      <c r="H5" s="1"/>
      <c r="I5" s="1"/>
    </row>
    <row r="6" spans="1:9" x14ac:dyDescent="0.25">
      <c r="A6" s="1"/>
      <c r="B6" s="1" t="s">
        <v>16</v>
      </c>
      <c r="C6" s="1"/>
      <c r="D6" s="26"/>
      <c r="E6" s="1"/>
      <c r="F6" s="1"/>
      <c r="G6" s="22">
        <v>0</v>
      </c>
      <c r="H6" s="1"/>
      <c r="I6" s="1"/>
    </row>
    <row r="7" spans="1:9" x14ac:dyDescent="0.25">
      <c r="A7" s="1"/>
      <c r="B7" s="1" t="s">
        <v>17</v>
      </c>
      <c r="C7" s="1"/>
      <c r="D7" s="26"/>
      <c r="E7" s="1"/>
      <c r="F7" s="1"/>
      <c r="G7" s="22">
        <v>12</v>
      </c>
      <c r="H7" s="1"/>
      <c r="I7" s="1"/>
    </row>
    <row r="8" spans="1:9" x14ac:dyDescent="0.25">
      <c r="A8" s="1"/>
      <c r="B8" s="1" t="s">
        <v>18</v>
      </c>
      <c r="C8" s="1"/>
      <c r="D8" s="26"/>
      <c r="E8" s="1"/>
      <c r="F8" s="1"/>
      <c r="G8" s="27">
        <f>SUM(G6:G7)</f>
        <v>12</v>
      </c>
      <c r="H8" s="1"/>
      <c r="I8" s="1"/>
    </row>
    <row r="9" spans="1:9" x14ac:dyDescent="0.25">
      <c r="A9" s="1"/>
      <c r="B9" s="1" t="s">
        <v>6</v>
      </c>
      <c r="C9" s="1"/>
      <c r="D9" s="26"/>
      <c r="E9" s="1"/>
      <c r="F9" s="1"/>
      <c r="G9" s="22">
        <v>2</v>
      </c>
      <c r="H9" s="1"/>
      <c r="I9" s="1"/>
    </row>
    <row r="10" spans="1:9" x14ac:dyDescent="0.25">
      <c r="A10" s="1"/>
      <c r="B10" s="1" t="s">
        <v>19</v>
      </c>
      <c r="C10" s="1"/>
      <c r="D10" s="26"/>
      <c r="E10" s="1"/>
      <c r="F10" s="1"/>
      <c r="G10" s="23" t="s">
        <v>31</v>
      </c>
      <c r="H10" s="1"/>
      <c r="I10" s="1"/>
    </row>
    <row r="11" spans="1:9" x14ac:dyDescent="0.25">
      <c r="A11" s="1"/>
      <c r="B11" s="1"/>
      <c r="C11" s="1"/>
      <c r="D11" s="26"/>
      <c r="E11" s="26"/>
      <c r="F11" s="26"/>
      <c r="G11" s="1"/>
      <c r="H11" s="1"/>
      <c r="I11" s="1"/>
    </row>
    <row r="12" spans="1:9" x14ac:dyDescent="0.25">
      <c r="A12" s="1"/>
      <c r="B12" s="9" t="s">
        <v>7</v>
      </c>
      <c r="C12" s="9"/>
      <c r="D12" s="9"/>
      <c r="E12" s="1"/>
      <c r="F12" s="1"/>
      <c r="G12" s="1"/>
      <c r="H12" s="1"/>
      <c r="I12" s="1"/>
    </row>
    <row r="13" spans="1:9" x14ac:dyDescent="0.25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 x14ac:dyDescent="0.25">
      <c r="A14" s="1"/>
      <c r="B14" s="28" t="s">
        <v>8</v>
      </c>
      <c r="C14" s="28" t="s">
        <v>20</v>
      </c>
      <c r="D14" s="29" t="s">
        <v>21</v>
      </c>
      <c r="E14" s="29" t="s">
        <v>22</v>
      </c>
      <c r="F14" s="29" t="s">
        <v>23</v>
      </c>
      <c r="G14" s="29" t="s">
        <v>12</v>
      </c>
      <c r="H14" s="30" t="s">
        <v>13</v>
      </c>
      <c r="I14" s="1"/>
    </row>
    <row r="15" spans="1:9" x14ac:dyDescent="0.25">
      <c r="A15" s="1"/>
      <c r="B15" s="5">
        <v>45607</v>
      </c>
      <c r="C15" s="3">
        <v>1</v>
      </c>
      <c r="D15" s="3">
        <v>0</v>
      </c>
      <c r="E15" s="3">
        <v>8</v>
      </c>
      <c r="F15" s="10">
        <f t="shared" ref="F15:F42" si="0">(C15*1.75)+(D15*0.5381)+E15</f>
        <v>9.75</v>
      </c>
      <c r="G15" s="3">
        <v>2</v>
      </c>
      <c r="H15" s="31">
        <f>IFERROR(SUM(C15*1.75,D15*0.5381,E15)/G15,0)</f>
        <v>4.875</v>
      </c>
      <c r="I15" s="1"/>
    </row>
    <row r="16" spans="1:9" x14ac:dyDescent="0.25">
      <c r="A16" s="1"/>
      <c r="B16" s="5">
        <v>45608</v>
      </c>
      <c r="C16" s="3">
        <v>1</v>
      </c>
      <c r="D16" s="3">
        <v>0</v>
      </c>
      <c r="E16" s="3">
        <v>10</v>
      </c>
      <c r="F16" s="10">
        <f t="shared" si="0"/>
        <v>11.75</v>
      </c>
      <c r="G16" s="3">
        <v>2</v>
      </c>
      <c r="H16" s="31">
        <f t="shared" ref="H16:H21" si="1">IFERROR(SUM(C16*1.75,D16*0.5381,E16)/G16,0)</f>
        <v>5.875</v>
      </c>
      <c r="I16" s="1"/>
    </row>
    <row r="17" spans="1:10" x14ac:dyDescent="0.25">
      <c r="A17" s="1"/>
      <c r="B17" s="5">
        <v>45609</v>
      </c>
      <c r="C17" s="3">
        <v>1</v>
      </c>
      <c r="D17" s="3">
        <v>0</v>
      </c>
      <c r="E17" s="3">
        <v>11</v>
      </c>
      <c r="F17" s="10">
        <f t="shared" si="0"/>
        <v>12.75</v>
      </c>
      <c r="G17" s="3">
        <v>2</v>
      </c>
      <c r="H17" s="31">
        <f t="shared" si="1"/>
        <v>6.375</v>
      </c>
      <c r="I17" s="1"/>
    </row>
    <row r="18" spans="1:10" x14ac:dyDescent="0.25">
      <c r="A18" s="1"/>
      <c r="B18" s="5">
        <v>45610</v>
      </c>
      <c r="C18" s="3">
        <v>1</v>
      </c>
      <c r="D18" s="3">
        <v>0</v>
      </c>
      <c r="E18" s="3">
        <v>11</v>
      </c>
      <c r="F18" s="10">
        <f t="shared" si="0"/>
        <v>12.75</v>
      </c>
      <c r="G18" s="3">
        <v>2</v>
      </c>
      <c r="H18" s="31">
        <f t="shared" si="1"/>
        <v>6.375</v>
      </c>
      <c r="I18" s="32"/>
    </row>
    <row r="19" spans="1:10" x14ac:dyDescent="0.25">
      <c r="A19" s="1"/>
      <c r="B19" s="5">
        <v>45611</v>
      </c>
      <c r="C19" s="3">
        <v>1</v>
      </c>
      <c r="D19" s="3">
        <v>0</v>
      </c>
      <c r="E19" s="3">
        <v>10</v>
      </c>
      <c r="F19" s="10">
        <f t="shared" si="0"/>
        <v>11.75</v>
      </c>
      <c r="G19" s="3">
        <v>2</v>
      </c>
      <c r="H19" s="31">
        <f t="shared" si="1"/>
        <v>5.875</v>
      </c>
      <c r="I19" s="32"/>
    </row>
    <row r="20" spans="1:10" x14ac:dyDescent="0.25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 x14ac:dyDescent="0.25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 x14ac:dyDescent="0.25">
      <c r="A22" s="1"/>
      <c r="B22" s="5">
        <v>45614</v>
      </c>
      <c r="C22" s="3">
        <v>1</v>
      </c>
      <c r="D22" s="3">
        <v>0</v>
      </c>
      <c r="E22" s="3">
        <v>11</v>
      </c>
      <c r="F22" s="10">
        <f t="shared" si="0"/>
        <v>12.75</v>
      </c>
      <c r="G22" s="3">
        <v>2</v>
      </c>
      <c r="H22" s="31">
        <f>IFERROR(SUM(C22*1.75,D22*0.5381,E22)/G22,0)</f>
        <v>6.375</v>
      </c>
      <c r="I22" s="1"/>
    </row>
    <row r="23" spans="1:10" x14ac:dyDescent="0.25">
      <c r="A23" s="1"/>
      <c r="B23" s="5">
        <v>45615</v>
      </c>
      <c r="C23" s="3">
        <v>1</v>
      </c>
      <c r="D23" s="3">
        <v>0</v>
      </c>
      <c r="E23" s="3">
        <v>10</v>
      </c>
      <c r="F23" s="10">
        <f t="shared" si="0"/>
        <v>11.75</v>
      </c>
      <c r="G23" s="3">
        <v>2</v>
      </c>
      <c r="H23" s="31">
        <f t="shared" ref="H23:H28" si="2">IFERROR(SUM(C23*1.75,D23*0.5381,E23)/G23,0)</f>
        <v>5.875</v>
      </c>
      <c r="I23" s="1"/>
    </row>
    <row r="24" spans="1:10" x14ac:dyDescent="0.25">
      <c r="A24" s="1"/>
      <c r="B24" s="5">
        <v>45616</v>
      </c>
      <c r="C24" s="3">
        <v>1</v>
      </c>
      <c r="D24" s="3">
        <v>0</v>
      </c>
      <c r="E24" s="3">
        <v>10</v>
      </c>
      <c r="F24" s="10">
        <f t="shared" si="0"/>
        <v>11.75</v>
      </c>
      <c r="G24" s="3">
        <v>2</v>
      </c>
      <c r="H24" s="31">
        <f t="shared" si="2"/>
        <v>5.875</v>
      </c>
      <c r="I24" s="1"/>
    </row>
    <row r="25" spans="1:10" x14ac:dyDescent="0.25">
      <c r="A25" s="1"/>
      <c r="B25" s="5">
        <v>45617</v>
      </c>
      <c r="C25" s="3">
        <v>1</v>
      </c>
      <c r="D25" s="3">
        <v>0</v>
      </c>
      <c r="E25" s="3">
        <v>8</v>
      </c>
      <c r="F25" s="10">
        <f t="shared" si="0"/>
        <v>9.75</v>
      </c>
      <c r="G25" s="3">
        <v>2</v>
      </c>
      <c r="H25" s="31">
        <f t="shared" si="2"/>
        <v>4.875</v>
      </c>
      <c r="I25" s="1"/>
      <c r="J25" t="s">
        <v>24</v>
      </c>
    </row>
    <row r="26" spans="1:10" x14ac:dyDescent="0.25">
      <c r="A26" s="1"/>
      <c r="B26" s="5">
        <v>45618</v>
      </c>
      <c r="C26" s="3">
        <v>1</v>
      </c>
      <c r="D26" s="3">
        <v>0</v>
      </c>
      <c r="E26" s="3">
        <v>8</v>
      </c>
      <c r="F26" s="10">
        <f t="shared" si="0"/>
        <v>9.75</v>
      </c>
      <c r="G26" s="3">
        <v>2</v>
      </c>
      <c r="H26" s="31">
        <f t="shared" si="2"/>
        <v>4.875</v>
      </c>
      <c r="I26" s="1"/>
    </row>
    <row r="27" spans="1:10" x14ac:dyDescent="0.25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 x14ac:dyDescent="0.25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 x14ac:dyDescent="0.25">
      <c r="A29" s="1"/>
      <c r="B29" s="5">
        <v>45670</v>
      </c>
      <c r="C29" s="3">
        <v>0</v>
      </c>
      <c r="D29" s="3">
        <v>0</v>
      </c>
      <c r="E29" s="3">
        <v>12</v>
      </c>
      <c r="F29" s="10">
        <f t="shared" si="0"/>
        <v>12</v>
      </c>
      <c r="G29" s="3">
        <v>2</v>
      </c>
      <c r="H29" s="31">
        <f>IFERROR(SUM(C29*1.75,D29*0.5381,E29)/G29,0)</f>
        <v>6</v>
      </c>
      <c r="I29" s="1"/>
    </row>
    <row r="30" spans="1:10" x14ac:dyDescent="0.25">
      <c r="A30" s="1"/>
      <c r="B30" s="5">
        <v>45671</v>
      </c>
      <c r="C30" s="3">
        <v>0</v>
      </c>
      <c r="D30" s="3">
        <v>0</v>
      </c>
      <c r="E30" s="3">
        <v>12</v>
      </c>
      <c r="F30" s="10">
        <f t="shared" si="0"/>
        <v>12</v>
      </c>
      <c r="G30" s="3">
        <v>2</v>
      </c>
      <c r="H30" s="31">
        <f t="shared" ref="H30:H35" si="3">IFERROR(SUM(C30*1.75,D30*0.5381,E30)/G30,0)</f>
        <v>6</v>
      </c>
      <c r="I30" s="1"/>
    </row>
    <row r="31" spans="1:10" x14ac:dyDescent="0.25">
      <c r="A31" s="1"/>
      <c r="B31" s="5">
        <v>45672</v>
      </c>
      <c r="C31" s="3">
        <v>0</v>
      </c>
      <c r="D31" s="3">
        <v>0</v>
      </c>
      <c r="E31" s="3">
        <v>12</v>
      </c>
      <c r="F31" s="10">
        <f t="shared" si="0"/>
        <v>12</v>
      </c>
      <c r="G31" s="3">
        <v>2</v>
      </c>
      <c r="H31" s="31">
        <f t="shared" si="3"/>
        <v>6</v>
      </c>
      <c r="I31" s="1"/>
    </row>
    <row r="32" spans="1:10" x14ac:dyDescent="0.25">
      <c r="A32" s="1"/>
      <c r="B32" s="5">
        <v>45673</v>
      </c>
      <c r="C32" s="3">
        <v>0</v>
      </c>
      <c r="D32" s="3">
        <v>0</v>
      </c>
      <c r="E32" s="3">
        <v>11</v>
      </c>
      <c r="F32" s="10">
        <f t="shared" si="0"/>
        <v>11</v>
      </c>
      <c r="G32" s="3">
        <v>2</v>
      </c>
      <c r="H32" s="31">
        <f t="shared" si="3"/>
        <v>5.5</v>
      </c>
      <c r="I32" s="1"/>
    </row>
    <row r="33" spans="1:9" x14ac:dyDescent="0.25">
      <c r="A33" s="1"/>
      <c r="B33" s="5">
        <v>45674</v>
      </c>
      <c r="C33" s="3">
        <v>0</v>
      </c>
      <c r="D33" s="3">
        <v>0</v>
      </c>
      <c r="E33" s="3">
        <v>11</v>
      </c>
      <c r="F33" s="10">
        <f t="shared" si="0"/>
        <v>11</v>
      </c>
      <c r="G33" s="3">
        <v>2</v>
      </c>
      <c r="H33" s="31">
        <f t="shared" si="3"/>
        <v>5.5</v>
      </c>
      <c r="I33" s="1"/>
    </row>
    <row r="34" spans="1:9" x14ac:dyDescent="0.25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 x14ac:dyDescent="0.25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 x14ac:dyDescent="0.25">
      <c r="A36" s="1"/>
      <c r="B36" s="5">
        <v>45677</v>
      </c>
      <c r="C36" s="3">
        <v>0</v>
      </c>
      <c r="D36" s="3">
        <v>0</v>
      </c>
      <c r="E36" s="3">
        <v>12</v>
      </c>
      <c r="F36" s="10">
        <f t="shared" si="0"/>
        <v>12</v>
      </c>
      <c r="G36" s="3">
        <v>2</v>
      </c>
      <c r="H36" s="31">
        <f>IFERROR(SUM(C36*1.75,D36*0.5381,E36)/G36,0)</f>
        <v>6</v>
      </c>
      <c r="I36" s="1"/>
    </row>
    <row r="37" spans="1:9" x14ac:dyDescent="0.25">
      <c r="A37" s="1"/>
      <c r="B37" s="5">
        <v>45678</v>
      </c>
      <c r="C37" s="3">
        <v>0</v>
      </c>
      <c r="D37" s="3">
        <v>0</v>
      </c>
      <c r="E37" s="3">
        <v>11</v>
      </c>
      <c r="F37" s="10">
        <f t="shared" si="0"/>
        <v>11</v>
      </c>
      <c r="G37" s="3">
        <v>2</v>
      </c>
      <c r="H37" s="31">
        <f t="shared" ref="H37:H42" si="4">IFERROR(SUM(C37*1.75,D37*0.5381,E37)/G37,0)</f>
        <v>5.5</v>
      </c>
      <c r="I37" s="1"/>
    </row>
    <row r="38" spans="1:9" x14ac:dyDescent="0.25">
      <c r="A38" s="1"/>
      <c r="B38" s="5">
        <v>45679</v>
      </c>
      <c r="C38" s="3">
        <v>0</v>
      </c>
      <c r="D38" s="3">
        <v>0</v>
      </c>
      <c r="E38" s="3">
        <v>10</v>
      </c>
      <c r="F38" s="10">
        <f t="shared" si="0"/>
        <v>10</v>
      </c>
      <c r="G38" s="3">
        <v>2</v>
      </c>
      <c r="H38" s="31">
        <f t="shared" si="4"/>
        <v>5</v>
      </c>
      <c r="I38" s="1"/>
    </row>
    <row r="39" spans="1:9" x14ac:dyDescent="0.25">
      <c r="A39" s="1"/>
      <c r="B39" s="5">
        <v>45680</v>
      </c>
      <c r="C39" s="3">
        <v>0</v>
      </c>
      <c r="D39" s="3">
        <v>0</v>
      </c>
      <c r="E39" s="3">
        <v>10</v>
      </c>
      <c r="F39" s="10">
        <f t="shared" si="0"/>
        <v>10</v>
      </c>
      <c r="G39" s="3">
        <v>2</v>
      </c>
      <c r="H39" s="31">
        <f t="shared" si="4"/>
        <v>5</v>
      </c>
      <c r="I39" s="1"/>
    </row>
    <row r="40" spans="1:9" x14ac:dyDescent="0.25">
      <c r="A40" s="1"/>
      <c r="B40" s="5">
        <v>45681</v>
      </c>
      <c r="C40" s="3">
        <v>0</v>
      </c>
      <c r="D40" s="3">
        <v>0</v>
      </c>
      <c r="E40" s="3">
        <v>11</v>
      </c>
      <c r="F40" s="10">
        <f t="shared" si="0"/>
        <v>11</v>
      </c>
      <c r="G40" s="3">
        <v>2</v>
      </c>
      <c r="H40" s="31">
        <f t="shared" si="4"/>
        <v>5.5</v>
      </c>
      <c r="I40" s="1"/>
    </row>
    <row r="41" spans="1:9" x14ac:dyDescent="0.25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 x14ac:dyDescent="0.25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33"/>
      <c r="C44" s="34"/>
      <c r="D44" s="34"/>
      <c r="E44" s="34"/>
      <c r="F44" s="34"/>
      <c r="G44" s="34"/>
      <c r="H44" s="35"/>
      <c r="I44" s="1"/>
    </row>
    <row r="45" spans="1:9" x14ac:dyDescent="0.25">
      <c r="A45" s="14"/>
      <c r="B45" s="36" t="s">
        <v>25</v>
      </c>
      <c r="C45" s="37"/>
      <c r="D45" s="37"/>
      <c r="E45" s="37"/>
      <c r="F45" s="14"/>
      <c r="G45" s="14"/>
      <c r="H45" s="14"/>
      <c r="I45" s="14"/>
    </row>
    <row r="46" spans="1:9" x14ac:dyDescent="0.25">
      <c r="A46" s="14"/>
      <c r="B46" s="42"/>
      <c r="C46" s="43"/>
      <c r="D46" s="43"/>
      <c r="E46" s="43"/>
      <c r="F46" s="43"/>
      <c r="G46" s="43"/>
      <c r="H46" s="44"/>
      <c r="I46" s="14"/>
    </row>
    <row r="47" spans="1:9" x14ac:dyDescent="0.25">
      <c r="A47" s="14"/>
      <c r="B47" s="45"/>
      <c r="C47" s="46"/>
      <c r="D47" s="46"/>
      <c r="E47" s="46"/>
      <c r="F47" s="46"/>
      <c r="G47" s="46"/>
      <c r="H47" s="47"/>
      <c r="I47" s="14"/>
    </row>
    <row r="48" spans="1:9" x14ac:dyDescent="0.25">
      <c r="A48" s="14"/>
      <c r="B48" s="45"/>
      <c r="C48" s="46"/>
      <c r="D48" s="46"/>
      <c r="E48" s="46"/>
      <c r="F48" s="46"/>
      <c r="G48" s="46"/>
      <c r="H48" s="47"/>
      <c r="I48" s="14"/>
    </row>
    <row r="49" spans="1:9" x14ac:dyDescent="0.25">
      <c r="A49" s="14"/>
      <c r="B49" s="45"/>
      <c r="C49" s="46"/>
      <c r="D49" s="46"/>
      <c r="E49" s="46"/>
      <c r="F49" s="46"/>
      <c r="G49" s="46"/>
      <c r="H49" s="47"/>
      <c r="I49" s="14"/>
    </row>
    <row r="50" spans="1:9" x14ac:dyDescent="0.25">
      <c r="A50" s="14"/>
      <c r="B50" s="45"/>
      <c r="C50" s="46"/>
      <c r="D50" s="46"/>
      <c r="E50" s="46"/>
      <c r="F50" s="46"/>
      <c r="G50" s="46"/>
      <c r="H50" s="47"/>
      <c r="I50" s="14"/>
    </row>
    <row r="51" spans="1:9" x14ac:dyDescent="0.25">
      <c r="A51" s="14"/>
      <c r="B51" s="45"/>
      <c r="C51" s="46"/>
      <c r="D51" s="46"/>
      <c r="E51" s="46"/>
      <c r="F51" s="46"/>
      <c r="G51" s="46"/>
      <c r="H51" s="47"/>
      <c r="I51" s="14"/>
    </row>
    <row r="52" spans="1:9" x14ac:dyDescent="0.25">
      <c r="A52" s="14"/>
      <c r="B52" s="45"/>
      <c r="C52" s="46"/>
      <c r="D52" s="46"/>
      <c r="E52" s="46"/>
      <c r="F52" s="46"/>
      <c r="G52" s="46"/>
      <c r="H52" s="47"/>
      <c r="I52" s="14"/>
    </row>
    <row r="53" spans="1:9" x14ac:dyDescent="0.25">
      <c r="A53" s="14"/>
      <c r="B53" s="45"/>
      <c r="C53" s="46"/>
      <c r="D53" s="46"/>
      <c r="E53" s="46"/>
      <c r="F53" s="46"/>
      <c r="G53" s="46"/>
      <c r="H53" s="47"/>
      <c r="I53" s="14"/>
    </row>
    <row r="54" spans="1:9" x14ac:dyDescent="0.25">
      <c r="A54" s="14"/>
      <c r="B54" s="45"/>
      <c r="C54" s="46"/>
      <c r="D54" s="46"/>
      <c r="E54" s="46"/>
      <c r="F54" s="46"/>
      <c r="G54" s="46"/>
      <c r="H54" s="47"/>
      <c r="I54" s="14"/>
    </row>
    <row r="55" spans="1:9" x14ac:dyDescent="0.25">
      <c r="A55" s="14"/>
      <c r="B55" s="45"/>
      <c r="C55" s="46"/>
      <c r="D55" s="46"/>
      <c r="E55" s="46"/>
      <c r="F55" s="46"/>
      <c r="G55" s="46"/>
      <c r="H55" s="47"/>
      <c r="I55" s="14"/>
    </row>
    <row r="56" spans="1:9" x14ac:dyDescent="0.25">
      <c r="A56" s="14"/>
      <c r="B56" s="45"/>
      <c r="C56" s="46"/>
      <c r="D56" s="46"/>
      <c r="E56" s="46"/>
      <c r="F56" s="46"/>
      <c r="G56" s="46"/>
      <c r="H56" s="47"/>
      <c r="I56" s="14"/>
    </row>
    <row r="57" spans="1:9" x14ac:dyDescent="0.25">
      <c r="A57" s="14"/>
      <c r="B57" s="45"/>
      <c r="C57" s="46"/>
      <c r="D57" s="46"/>
      <c r="E57" s="46"/>
      <c r="F57" s="46"/>
      <c r="G57" s="46"/>
      <c r="H57" s="47"/>
      <c r="I57" s="14"/>
    </row>
    <row r="58" spans="1:9" x14ac:dyDescent="0.25">
      <c r="A58" s="14"/>
      <c r="B58" s="45"/>
      <c r="C58" s="46"/>
      <c r="D58" s="46"/>
      <c r="E58" s="46"/>
      <c r="F58" s="46"/>
      <c r="G58" s="46"/>
      <c r="H58" s="47"/>
      <c r="I58" s="14"/>
    </row>
    <row r="59" spans="1:9" x14ac:dyDescent="0.25">
      <c r="A59" s="14"/>
      <c r="B59" s="48"/>
      <c r="C59" s="49"/>
      <c r="D59" s="49"/>
      <c r="E59" s="49"/>
      <c r="F59" s="49"/>
      <c r="G59" s="49"/>
      <c r="H59" s="50"/>
      <c r="I59" s="14"/>
    </row>
    <row r="60" spans="1:9" x14ac:dyDescent="0.25">
      <c r="A60" s="14"/>
      <c r="B60" s="14"/>
      <c r="C60" s="14"/>
      <c r="D60" s="14"/>
      <c r="E60" s="14"/>
      <c r="F60" s="14"/>
      <c r="G60" s="14"/>
      <c r="H60" s="14"/>
      <c r="I60" s="14"/>
    </row>
    <row r="61" spans="1:9" x14ac:dyDescent="0.25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9" priority="1" operator="greaterThan">
      <formula>21</formula>
    </cfRule>
  </conditionalFormatting>
  <conditionalFormatting sqref="H15:H42">
    <cfRule type="cellIs" dxfId="8" priority="2" operator="greaterThan">
      <formula>7</formula>
    </cfRule>
    <cfRule type="cellIs" dxfId="7" priority="3" operator="greaterThan">
      <formula>8</formula>
    </cfRule>
  </conditionalFormatting>
  <conditionalFormatting sqref="H44">
    <cfRule type="cellIs" dxfId="6" priority="4" operator="greaterThan">
      <formula>7</formula>
    </cfRule>
    <cfRule type="cellIs" dxfId="5" priority="5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1B194-C562-4438-A136-A7B3032583E1}">
  <dimension ref="A1:J61"/>
  <sheetViews>
    <sheetView topLeftCell="A26" zoomScaleNormal="100" workbookViewId="0">
      <selection activeCell="G36" sqref="G36"/>
    </sheetView>
  </sheetViews>
  <sheetFormatPr defaultRowHeight="15" x14ac:dyDescent="0.2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8.75" x14ac:dyDescent="0.3">
      <c r="A3" s="1"/>
      <c r="B3" s="24" t="s">
        <v>14</v>
      </c>
      <c r="C3" s="25"/>
      <c r="D3" s="25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 t="s">
        <v>15</v>
      </c>
      <c r="C5" s="1"/>
      <c r="D5" s="26"/>
      <c r="E5" s="39" t="s">
        <v>33</v>
      </c>
      <c r="F5" s="40"/>
      <c r="G5" s="41"/>
      <c r="H5" s="1"/>
      <c r="I5" s="1"/>
    </row>
    <row r="6" spans="1:9" x14ac:dyDescent="0.25">
      <c r="A6" s="1"/>
      <c r="B6" s="1" t="s">
        <v>16</v>
      </c>
      <c r="C6" s="1"/>
      <c r="D6" s="26"/>
      <c r="E6" s="1"/>
      <c r="F6" s="1"/>
      <c r="G6" s="22">
        <v>0</v>
      </c>
      <c r="H6" s="1"/>
      <c r="I6" s="1"/>
    </row>
    <row r="7" spans="1:9" x14ac:dyDescent="0.25">
      <c r="A7" s="1"/>
      <c r="B7" s="1" t="s">
        <v>17</v>
      </c>
      <c r="C7" s="1"/>
      <c r="D7" s="26"/>
      <c r="E7" s="1"/>
      <c r="F7" s="1"/>
      <c r="G7" s="22">
        <v>15</v>
      </c>
      <c r="H7" s="1"/>
      <c r="I7" s="1"/>
    </row>
    <row r="8" spans="1:9" x14ac:dyDescent="0.25">
      <c r="A8" s="1"/>
      <c r="B8" s="1" t="s">
        <v>18</v>
      </c>
      <c r="C8" s="1"/>
      <c r="D8" s="26"/>
      <c r="E8" s="1"/>
      <c r="F8" s="1"/>
      <c r="G8" s="27">
        <f>SUM(G6:G7)</f>
        <v>15</v>
      </c>
      <c r="H8" s="1"/>
      <c r="I8" s="1"/>
    </row>
    <row r="9" spans="1:9" x14ac:dyDescent="0.25">
      <c r="A9" s="1"/>
      <c r="B9" s="1" t="s">
        <v>6</v>
      </c>
      <c r="C9" s="1"/>
      <c r="D9" s="26"/>
      <c r="E9" s="1"/>
      <c r="F9" s="1"/>
      <c r="G9" s="22">
        <v>2</v>
      </c>
      <c r="H9" s="1"/>
      <c r="I9" s="1"/>
    </row>
    <row r="10" spans="1:9" x14ac:dyDescent="0.25">
      <c r="A10" s="1"/>
      <c r="B10" s="1" t="s">
        <v>19</v>
      </c>
      <c r="C10" s="1"/>
      <c r="D10" s="26"/>
      <c r="E10" s="1"/>
      <c r="F10" s="1"/>
      <c r="G10" s="23" t="s">
        <v>31</v>
      </c>
      <c r="H10" s="1"/>
      <c r="I10" s="1"/>
    </row>
    <row r="11" spans="1:9" x14ac:dyDescent="0.25">
      <c r="A11" s="1"/>
      <c r="B11" s="1"/>
      <c r="C11" s="1"/>
      <c r="D11" s="26"/>
      <c r="E11" s="26"/>
      <c r="F11" s="26"/>
      <c r="G11" s="1"/>
      <c r="H11" s="1"/>
      <c r="I11" s="1"/>
    </row>
    <row r="12" spans="1:9" x14ac:dyDescent="0.25">
      <c r="A12" s="1"/>
      <c r="B12" s="9" t="s">
        <v>7</v>
      </c>
      <c r="C12" s="9"/>
      <c r="D12" s="9"/>
      <c r="E12" s="1"/>
      <c r="F12" s="1"/>
      <c r="G12" s="1"/>
      <c r="H12" s="1"/>
      <c r="I12" s="1"/>
    </row>
    <row r="13" spans="1:9" x14ac:dyDescent="0.25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 x14ac:dyDescent="0.25">
      <c r="A14" s="1"/>
      <c r="B14" s="28" t="s">
        <v>8</v>
      </c>
      <c r="C14" s="28" t="s">
        <v>20</v>
      </c>
      <c r="D14" s="29" t="s">
        <v>21</v>
      </c>
      <c r="E14" s="29" t="s">
        <v>22</v>
      </c>
      <c r="F14" s="29" t="s">
        <v>23</v>
      </c>
      <c r="G14" s="29" t="s">
        <v>12</v>
      </c>
      <c r="H14" s="30" t="s">
        <v>13</v>
      </c>
      <c r="I14" s="1"/>
    </row>
    <row r="15" spans="1:9" x14ac:dyDescent="0.25">
      <c r="A15" s="1"/>
      <c r="B15" s="5">
        <v>45607</v>
      </c>
      <c r="C15" s="3">
        <v>1</v>
      </c>
      <c r="D15" s="3">
        <v>0</v>
      </c>
      <c r="E15" s="3">
        <v>8</v>
      </c>
      <c r="F15" s="10">
        <f t="shared" ref="F15:F42" si="0">(C15*1.75)+(D15*0.5381)+E15</f>
        <v>9.75</v>
      </c>
      <c r="G15" s="3">
        <v>2</v>
      </c>
      <c r="H15" s="31">
        <f>IFERROR(SUM(C15*1.75,D15*0.5381,E15)/G15,0)</f>
        <v>4.875</v>
      </c>
      <c r="I15" s="1"/>
    </row>
    <row r="16" spans="1:9" x14ac:dyDescent="0.25">
      <c r="A16" s="1"/>
      <c r="B16" s="5">
        <v>45608</v>
      </c>
      <c r="C16" s="3">
        <v>1</v>
      </c>
      <c r="D16" s="3">
        <v>0</v>
      </c>
      <c r="E16" s="3">
        <v>7</v>
      </c>
      <c r="F16" s="10">
        <f t="shared" si="0"/>
        <v>8.75</v>
      </c>
      <c r="G16" s="3">
        <v>2</v>
      </c>
      <c r="H16" s="31">
        <f t="shared" ref="H16:H21" si="1">IFERROR(SUM(C16*1.75,D16*0.5381,E16)/G16,0)</f>
        <v>4.375</v>
      </c>
      <c r="I16" s="1"/>
    </row>
    <row r="17" spans="1:10" x14ac:dyDescent="0.25">
      <c r="A17" s="1"/>
      <c r="B17" s="5">
        <v>45609</v>
      </c>
      <c r="C17" s="3">
        <v>1</v>
      </c>
      <c r="D17" s="3">
        <v>0</v>
      </c>
      <c r="E17" s="3">
        <v>11</v>
      </c>
      <c r="F17" s="10">
        <f t="shared" si="0"/>
        <v>12.75</v>
      </c>
      <c r="G17" s="3">
        <v>2</v>
      </c>
      <c r="H17" s="31">
        <f t="shared" si="1"/>
        <v>6.375</v>
      </c>
      <c r="I17" s="1"/>
    </row>
    <row r="18" spans="1:10" x14ac:dyDescent="0.25">
      <c r="A18" s="1"/>
      <c r="B18" s="5">
        <v>45610</v>
      </c>
      <c r="C18" s="3">
        <v>0</v>
      </c>
      <c r="D18" s="3">
        <v>0</v>
      </c>
      <c r="E18" s="3">
        <v>11</v>
      </c>
      <c r="F18" s="10">
        <f t="shared" si="0"/>
        <v>11</v>
      </c>
      <c r="G18" s="3">
        <v>3</v>
      </c>
      <c r="H18" s="31">
        <f t="shared" si="1"/>
        <v>3.6666666666666665</v>
      </c>
      <c r="I18" s="32"/>
    </row>
    <row r="19" spans="1:10" x14ac:dyDescent="0.25">
      <c r="A19" s="1"/>
      <c r="B19" s="5">
        <v>45611</v>
      </c>
      <c r="C19" s="3">
        <v>0</v>
      </c>
      <c r="D19" s="3">
        <v>0</v>
      </c>
      <c r="E19" s="3">
        <v>10</v>
      </c>
      <c r="F19" s="10">
        <f t="shared" si="0"/>
        <v>10</v>
      </c>
      <c r="G19" s="3">
        <v>2</v>
      </c>
      <c r="H19" s="31">
        <f t="shared" si="1"/>
        <v>5</v>
      </c>
      <c r="I19" s="32"/>
    </row>
    <row r="20" spans="1:10" x14ac:dyDescent="0.25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 x14ac:dyDescent="0.25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 x14ac:dyDescent="0.25">
      <c r="A22" s="1"/>
      <c r="B22" s="5">
        <v>45614</v>
      </c>
      <c r="C22" s="3">
        <v>0</v>
      </c>
      <c r="D22" s="3">
        <v>0</v>
      </c>
      <c r="E22" s="3">
        <v>9</v>
      </c>
      <c r="F22" s="10">
        <f t="shared" si="0"/>
        <v>9</v>
      </c>
      <c r="G22" s="3">
        <v>2</v>
      </c>
      <c r="H22" s="31">
        <f>IFERROR(SUM(C22*1.75,D22*0.5381,E22)/G22,0)</f>
        <v>4.5</v>
      </c>
      <c r="I22" s="1"/>
    </row>
    <row r="23" spans="1:10" x14ac:dyDescent="0.25">
      <c r="A23" s="1"/>
      <c r="B23" s="5">
        <v>45615</v>
      </c>
      <c r="C23" s="3">
        <v>0</v>
      </c>
      <c r="D23" s="3">
        <v>0</v>
      </c>
      <c r="E23" s="3">
        <v>8</v>
      </c>
      <c r="F23" s="10">
        <f t="shared" si="0"/>
        <v>8</v>
      </c>
      <c r="G23" s="3">
        <v>2</v>
      </c>
      <c r="H23" s="31">
        <f t="shared" ref="H23:H28" si="2">IFERROR(SUM(C23*1.75,D23*0.5381,E23)/G23,0)</f>
        <v>4</v>
      </c>
      <c r="I23" s="1"/>
    </row>
    <row r="24" spans="1:10" x14ac:dyDescent="0.25">
      <c r="A24" s="1"/>
      <c r="B24" s="5">
        <v>45616</v>
      </c>
      <c r="C24" s="3">
        <v>0</v>
      </c>
      <c r="D24" s="3">
        <v>0</v>
      </c>
      <c r="E24" s="3">
        <v>11</v>
      </c>
      <c r="F24" s="10">
        <f t="shared" si="0"/>
        <v>11</v>
      </c>
      <c r="G24" s="3">
        <v>2</v>
      </c>
      <c r="H24" s="31">
        <f t="shared" si="2"/>
        <v>5.5</v>
      </c>
      <c r="I24" s="1"/>
    </row>
    <row r="25" spans="1:10" x14ac:dyDescent="0.25">
      <c r="A25" s="1"/>
      <c r="B25" s="5">
        <v>45617</v>
      </c>
      <c r="C25" s="3">
        <v>0</v>
      </c>
      <c r="D25" s="3">
        <v>0</v>
      </c>
      <c r="E25" s="3">
        <v>9</v>
      </c>
      <c r="F25" s="10">
        <f t="shared" si="0"/>
        <v>9</v>
      </c>
      <c r="G25" s="3">
        <v>2</v>
      </c>
      <c r="H25" s="31">
        <f t="shared" si="2"/>
        <v>4.5</v>
      </c>
      <c r="I25" s="1"/>
      <c r="J25" t="s">
        <v>24</v>
      </c>
    </row>
    <row r="26" spans="1:10" x14ac:dyDescent="0.25">
      <c r="A26" s="1"/>
      <c r="B26" s="5">
        <v>45618</v>
      </c>
      <c r="C26" s="3">
        <v>0</v>
      </c>
      <c r="D26" s="3">
        <v>0</v>
      </c>
      <c r="E26" s="3">
        <v>7</v>
      </c>
      <c r="F26" s="10">
        <f t="shared" si="0"/>
        <v>7</v>
      </c>
      <c r="G26" s="3">
        <v>2</v>
      </c>
      <c r="H26" s="31">
        <f t="shared" si="2"/>
        <v>3.5</v>
      </c>
      <c r="I26" s="1"/>
    </row>
    <row r="27" spans="1:10" x14ac:dyDescent="0.25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 x14ac:dyDescent="0.25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 x14ac:dyDescent="0.25">
      <c r="A29" s="1"/>
      <c r="B29" s="5">
        <v>45670</v>
      </c>
      <c r="C29" s="3">
        <v>0</v>
      </c>
      <c r="D29" s="3">
        <v>0</v>
      </c>
      <c r="E29" s="3">
        <v>12</v>
      </c>
      <c r="F29" s="10">
        <f t="shared" si="0"/>
        <v>12</v>
      </c>
      <c r="G29" s="3">
        <v>2</v>
      </c>
      <c r="H29" s="31">
        <f>IFERROR(SUM(C29*1.75,D29*0.5381,E29)/G29,0)</f>
        <v>6</v>
      </c>
      <c r="I29" s="1"/>
    </row>
    <row r="30" spans="1:10" x14ac:dyDescent="0.25">
      <c r="A30" s="1"/>
      <c r="B30" s="5">
        <v>45671</v>
      </c>
      <c r="C30" s="3">
        <v>0</v>
      </c>
      <c r="D30" s="3">
        <v>0</v>
      </c>
      <c r="E30" s="3">
        <v>14</v>
      </c>
      <c r="F30" s="10">
        <f t="shared" si="0"/>
        <v>14</v>
      </c>
      <c r="G30" s="3">
        <v>2</v>
      </c>
      <c r="H30" s="31">
        <f t="shared" ref="H30:H35" si="3">IFERROR(SUM(C30*1.75,D30*0.5381,E30)/G30,0)</f>
        <v>7</v>
      </c>
      <c r="I30" s="1"/>
    </row>
    <row r="31" spans="1:10" x14ac:dyDescent="0.25">
      <c r="A31" s="1"/>
      <c r="B31" s="5">
        <v>45672</v>
      </c>
      <c r="C31" s="3">
        <v>0</v>
      </c>
      <c r="D31" s="3">
        <v>0</v>
      </c>
      <c r="E31" s="3">
        <v>14</v>
      </c>
      <c r="F31" s="10">
        <f t="shared" si="0"/>
        <v>14</v>
      </c>
      <c r="G31" s="3">
        <v>2</v>
      </c>
      <c r="H31" s="31">
        <f t="shared" si="3"/>
        <v>7</v>
      </c>
      <c r="I31" s="1"/>
    </row>
    <row r="32" spans="1:10" x14ac:dyDescent="0.25">
      <c r="A32" s="1"/>
      <c r="B32" s="5">
        <v>45673</v>
      </c>
      <c r="C32" s="3">
        <v>0</v>
      </c>
      <c r="D32" s="3">
        <v>0</v>
      </c>
      <c r="E32" s="3">
        <v>11</v>
      </c>
      <c r="F32" s="10">
        <f t="shared" si="0"/>
        <v>11</v>
      </c>
      <c r="G32" s="3">
        <v>2</v>
      </c>
      <c r="H32" s="31">
        <f t="shared" si="3"/>
        <v>5.5</v>
      </c>
      <c r="I32" s="1"/>
    </row>
    <row r="33" spans="1:9" x14ac:dyDescent="0.25">
      <c r="A33" s="1"/>
      <c r="B33" s="5">
        <v>45674</v>
      </c>
      <c r="C33" s="3">
        <v>0</v>
      </c>
      <c r="D33" s="3">
        <v>0</v>
      </c>
      <c r="E33" s="3">
        <v>12</v>
      </c>
      <c r="F33" s="10">
        <f t="shared" si="0"/>
        <v>12</v>
      </c>
      <c r="G33" s="3">
        <v>2</v>
      </c>
      <c r="H33" s="31">
        <f t="shared" si="3"/>
        <v>6</v>
      </c>
      <c r="I33" s="1"/>
    </row>
    <row r="34" spans="1:9" x14ac:dyDescent="0.25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 x14ac:dyDescent="0.25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 x14ac:dyDescent="0.25">
      <c r="A36" s="1"/>
      <c r="B36" s="5">
        <v>45677</v>
      </c>
      <c r="C36" s="3">
        <v>0</v>
      </c>
      <c r="D36" s="3">
        <v>0</v>
      </c>
      <c r="E36" s="3">
        <v>13</v>
      </c>
      <c r="F36" s="10">
        <f t="shared" si="0"/>
        <v>13</v>
      </c>
      <c r="G36" s="3">
        <v>2</v>
      </c>
      <c r="H36" s="31">
        <f>IFERROR(SUM(C36*1.75,D36*0.5381,E36)/G36,0)</f>
        <v>6.5</v>
      </c>
      <c r="I36" s="1"/>
    </row>
    <row r="37" spans="1:9" x14ac:dyDescent="0.25">
      <c r="A37" s="1"/>
      <c r="B37" s="5">
        <v>45678</v>
      </c>
      <c r="C37" s="3">
        <v>0</v>
      </c>
      <c r="D37" s="3">
        <v>0</v>
      </c>
      <c r="E37" s="3">
        <v>14</v>
      </c>
      <c r="F37" s="10">
        <f t="shared" si="0"/>
        <v>14</v>
      </c>
      <c r="G37" s="3">
        <v>2</v>
      </c>
      <c r="H37" s="31">
        <f t="shared" ref="H37:H42" si="4">IFERROR(SUM(C37*1.75,D37*0.5381,E37)/G37,0)</f>
        <v>7</v>
      </c>
      <c r="I37" s="1"/>
    </row>
    <row r="38" spans="1:9" x14ac:dyDescent="0.25">
      <c r="A38" s="1"/>
      <c r="B38" s="5">
        <v>45679</v>
      </c>
      <c r="C38" s="3">
        <v>0</v>
      </c>
      <c r="D38" s="3">
        <v>0</v>
      </c>
      <c r="E38" s="3">
        <v>14</v>
      </c>
      <c r="F38" s="10">
        <f t="shared" si="0"/>
        <v>14</v>
      </c>
      <c r="G38" s="3">
        <v>2</v>
      </c>
      <c r="H38" s="31">
        <f t="shared" si="4"/>
        <v>7</v>
      </c>
      <c r="I38" s="1"/>
    </row>
    <row r="39" spans="1:9" x14ac:dyDescent="0.25">
      <c r="A39" s="1"/>
      <c r="B39" s="5">
        <v>45680</v>
      </c>
      <c r="C39" s="3">
        <v>0</v>
      </c>
      <c r="D39" s="3">
        <v>0</v>
      </c>
      <c r="E39" s="3">
        <v>14</v>
      </c>
      <c r="F39" s="10">
        <f t="shared" si="0"/>
        <v>14</v>
      </c>
      <c r="G39" s="3">
        <v>2</v>
      </c>
      <c r="H39" s="31">
        <f t="shared" si="4"/>
        <v>7</v>
      </c>
      <c r="I39" s="1"/>
    </row>
    <row r="40" spans="1:9" x14ac:dyDescent="0.25">
      <c r="A40" s="1"/>
      <c r="B40" s="5">
        <v>45681</v>
      </c>
      <c r="C40" s="3">
        <v>0</v>
      </c>
      <c r="D40" s="3">
        <v>0</v>
      </c>
      <c r="E40" s="3">
        <v>9</v>
      </c>
      <c r="F40" s="10">
        <f t="shared" si="0"/>
        <v>9</v>
      </c>
      <c r="G40" s="3">
        <v>2</v>
      </c>
      <c r="H40" s="31">
        <f t="shared" si="4"/>
        <v>4.5</v>
      </c>
      <c r="I40" s="1"/>
    </row>
    <row r="41" spans="1:9" x14ac:dyDescent="0.25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 x14ac:dyDescent="0.25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33"/>
      <c r="C44" s="34"/>
      <c r="D44" s="34"/>
      <c r="E44" s="34"/>
      <c r="F44" s="34"/>
      <c r="G44" s="34"/>
      <c r="H44" s="35"/>
      <c r="I44" s="1"/>
    </row>
    <row r="45" spans="1:9" x14ac:dyDescent="0.25">
      <c r="A45" s="14"/>
      <c r="B45" s="36" t="s">
        <v>25</v>
      </c>
      <c r="C45" s="37"/>
      <c r="D45" s="37"/>
      <c r="E45" s="37"/>
      <c r="F45" s="14"/>
      <c r="G45" s="14"/>
      <c r="H45" s="14"/>
      <c r="I45" s="14"/>
    </row>
    <row r="46" spans="1:9" x14ac:dyDescent="0.25">
      <c r="A46" s="14"/>
      <c r="B46" s="42"/>
      <c r="C46" s="43"/>
      <c r="D46" s="43"/>
      <c r="E46" s="43"/>
      <c r="F46" s="43"/>
      <c r="G46" s="43"/>
      <c r="H46" s="44"/>
      <c r="I46" s="14"/>
    </row>
    <row r="47" spans="1:9" x14ac:dyDescent="0.25">
      <c r="A47" s="14"/>
      <c r="B47" s="45"/>
      <c r="C47" s="46"/>
      <c r="D47" s="46"/>
      <c r="E47" s="46"/>
      <c r="F47" s="46"/>
      <c r="G47" s="46"/>
      <c r="H47" s="47"/>
      <c r="I47" s="14"/>
    </row>
    <row r="48" spans="1:9" x14ac:dyDescent="0.25">
      <c r="A48" s="14"/>
      <c r="B48" s="45"/>
      <c r="C48" s="46"/>
      <c r="D48" s="46"/>
      <c r="E48" s="46"/>
      <c r="F48" s="46"/>
      <c r="G48" s="46"/>
      <c r="H48" s="47"/>
      <c r="I48" s="14"/>
    </row>
    <row r="49" spans="1:9" x14ac:dyDescent="0.25">
      <c r="A49" s="14"/>
      <c r="B49" s="45"/>
      <c r="C49" s="46"/>
      <c r="D49" s="46"/>
      <c r="E49" s="46"/>
      <c r="F49" s="46"/>
      <c r="G49" s="46"/>
      <c r="H49" s="47"/>
      <c r="I49" s="14"/>
    </row>
    <row r="50" spans="1:9" x14ac:dyDescent="0.25">
      <c r="A50" s="14"/>
      <c r="B50" s="45"/>
      <c r="C50" s="46"/>
      <c r="D50" s="46"/>
      <c r="E50" s="46"/>
      <c r="F50" s="46"/>
      <c r="G50" s="46"/>
      <c r="H50" s="47"/>
      <c r="I50" s="14"/>
    </row>
    <row r="51" spans="1:9" x14ac:dyDescent="0.25">
      <c r="A51" s="14"/>
      <c r="B51" s="45"/>
      <c r="C51" s="46"/>
      <c r="D51" s="46"/>
      <c r="E51" s="46"/>
      <c r="F51" s="46"/>
      <c r="G51" s="46"/>
      <c r="H51" s="47"/>
      <c r="I51" s="14"/>
    </row>
    <row r="52" spans="1:9" x14ac:dyDescent="0.25">
      <c r="A52" s="14"/>
      <c r="B52" s="45"/>
      <c r="C52" s="46"/>
      <c r="D52" s="46"/>
      <c r="E52" s="46"/>
      <c r="F52" s="46"/>
      <c r="G52" s="46"/>
      <c r="H52" s="47"/>
      <c r="I52" s="14"/>
    </row>
    <row r="53" spans="1:9" x14ac:dyDescent="0.25">
      <c r="A53" s="14"/>
      <c r="B53" s="45"/>
      <c r="C53" s="46"/>
      <c r="D53" s="46"/>
      <c r="E53" s="46"/>
      <c r="F53" s="46"/>
      <c r="G53" s="46"/>
      <c r="H53" s="47"/>
      <c r="I53" s="14"/>
    </row>
    <row r="54" spans="1:9" x14ac:dyDescent="0.25">
      <c r="A54" s="14"/>
      <c r="B54" s="45"/>
      <c r="C54" s="46"/>
      <c r="D54" s="46"/>
      <c r="E54" s="46"/>
      <c r="F54" s="46"/>
      <c r="G54" s="46"/>
      <c r="H54" s="47"/>
      <c r="I54" s="14"/>
    </row>
    <row r="55" spans="1:9" x14ac:dyDescent="0.25">
      <c r="A55" s="14"/>
      <c r="B55" s="45"/>
      <c r="C55" s="46"/>
      <c r="D55" s="46"/>
      <c r="E55" s="46"/>
      <c r="F55" s="46"/>
      <c r="G55" s="46"/>
      <c r="H55" s="47"/>
      <c r="I55" s="14"/>
    </row>
    <row r="56" spans="1:9" x14ac:dyDescent="0.25">
      <c r="A56" s="14"/>
      <c r="B56" s="45"/>
      <c r="C56" s="46"/>
      <c r="D56" s="46"/>
      <c r="E56" s="46"/>
      <c r="F56" s="46"/>
      <c r="G56" s="46"/>
      <c r="H56" s="47"/>
      <c r="I56" s="14"/>
    </row>
    <row r="57" spans="1:9" x14ac:dyDescent="0.25">
      <c r="A57" s="14"/>
      <c r="B57" s="45"/>
      <c r="C57" s="46"/>
      <c r="D57" s="46"/>
      <c r="E57" s="46"/>
      <c r="F57" s="46"/>
      <c r="G57" s="46"/>
      <c r="H57" s="47"/>
      <c r="I57" s="14"/>
    </row>
    <row r="58" spans="1:9" x14ac:dyDescent="0.25">
      <c r="A58" s="14"/>
      <c r="B58" s="45"/>
      <c r="C58" s="46"/>
      <c r="D58" s="46"/>
      <c r="E58" s="46"/>
      <c r="F58" s="46"/>
      <c r="G58" s="46"/>
      <c r="H58" s="47"/>
      <c r="I58" s="14"/>
    </row>
    <row r="59" spans="1:9" x14ac:dyDescent="0.25">
      <c r="A59" s="14"/>
      <c r="B59" s="48"/>
      <c r="C59" s="49"/>
      <c r="D59" s="49"/>
      <c r="E59" s="49"/>
      <c r="F59" s="49"/>
      <c r="G59" s="49"/>
      <c r="H59" s="50"/>
      <c r="I59" s="14"/>
    </row>
    <row r="60" spans="1:9" x14ac:dyDescent="0.25">
      <c r="A60" s="14"/>
      <c r="B60" s="14"/>
      <c r="C60" s="14"/>
      <c r="D60" s="14"/>
      <c r="E60" s="14"/>
      <c r="F60" s="14"/>
      <c r="G60" s="14"/>
      <c r="H60" s="14"/>
      <c r="I60" s="14"/>
    </row>
    <row r="61" spans="1:9" x14ac:dyDescent="0.25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4" priority="1" operator="greaterThan">
      <formula>21</formula>
    </cfRule>
  </conditionalFormatting>
  <conditionalFormatting sqref="H15:H42">
    <cfRule type="cellIs" dxfId="3" priority="2" operator="greaterThan">
      <formula>7</formula>
    </cfRule>
    <cfRule type="cellIs" dxfId="2" priority="3" operator="greaterThan">
      <formula>8</formula>
    </cfRule>
  </conditionalFormatting>
  <conditionalFormatting sqref="H44">
    <cfRule type="cellIs" dxfId="1" priority="4" operator="greaterThan">
      <formula>7</formula>
    </cfRule>
    <cfRule type="cellIs" dxfId="0" priority="5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a38ae60-3ac4-40b0-a0e0-621b1b904590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35983089AF34FB37A3180361A861E" ma:contentTypeVersion="6" ma:contentTypeDescription="Create a new document." ma:contentTypeScope="" ma:versionID="89e0bcbd69bf6f43d6d53d93a9d220cd">
  <xsd:schema xmlns:xsd="http://www.w3.org/2001/XMLSchema" xmlns:xs="http://www.w3.org/2001/XMLSchema" xmlns:p="http://schemas.microsoft.com/office/2006/metadata/properties" xmlns:ns2="d6becf6c-bef2-4826-bce2-fee1a9220bc7" xmlns:ns3="8a38ae60-3ac4-40b0-a0e0-621b1b904590" targetNamespace="http://schemas.microsoft.com/office/2006/metadata/properties" ma:root="true" ma:fieldsID="4c2f3ce08a6a1e4e2de3e950c9299c6e" ns2:_="" ns3:_="">
    <xsd:import namespace="d6becf6c-bef2-4826-bce2-fee1a9220bc7"/>
    <xsd:import namespace="8a38ae60-3ac4-40b0-a0e0-621b1b9045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ecf6c-bef2-4826-bce2-fee1a9220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8ae60-3ac4-40b0-a0e0-621b1b9045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5FE78F-ECDF-4754-B9D5-33F595A5E4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0A6E0F-CF44-4F81-A16A-27EA364FF545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384ec8e5-bc8d-403f-91f6-8f4f13c25a83"/>
    <ds:schemaRef ds:uri="32171dfd-52ad-4a2a-b48c-ff15a44b486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1D2041E-06CE-414F-933F-4631CC5C61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Päiväkodin henkilöstömitoitus</vt:lpstr>
      <vt:lpstr>Helmivarpaat</vt:lpstr>
      <vt:lpstr>Hymyhuulet</vt:lpstr>
      <vt:lpstr>Nöpönenät</vt:lpstr>
      <vt:lpstr>Punaposket</vt:lpstr>
      <vt:lpstr>Päivänsäteet</vt:lpstr>
      <vt:lpstr>Tähtisilmät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Mirja Kivikangas</dc:creator>
  <cp:keywords/>
  <dc:description/>
  <cp:lastModifiedBy>Leppänen Satu</cp:lastModifiedBy>
  <cp:revision/>
  <dcterms:created xsi:type="dcterms:W3CDTF">2020-01-10T08:56:08Z</dcterms:created>
  <dcterms:modified xsi:type="dcterms:W3CDTF">2025-02-26T17:27:14Z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0x01010068135983089AF34FB37A3180361A861E</vt:lpwstr>
  </property>
  <property fmtid="{D5CDD505-2E9C-101B-9397-08002B2CF9AE}" pid="3" name="Order">
    <vt:r8>58000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