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ku-my.sharepoint.com/personal/satu_leppanen_turku_fi/Documents/eVaka/Tietopyynnöt/AVI 2_2025/"/>
    </mc:Choice>
  </mc:AlternateContent>
  <xr:revisionPtr revIDLastSave="486" documentId="8_{B119062A-C2CC-4EF6-A420-99C6B3AF83DB}" xr6:coauthVersionLast="47" xr6:coauthVersionMax="47" xr10:uidLastSave="{275B9410-B1AA-4AB2-9EA2-332298A9DEAC}"/>
  <bookViews>
    <workbookView xWindow="-19310" yWindow="-110" windowWidth="19420" windowHeight="10420" activeTab="6" xr2:uid="{9F8050BF-D31B-48A4-BD91-868553549419}"/>
  </bookViews>
  <sheets>
    <sheet name="Päiväkodin henkilöstömitoitus" sheetId="4" r:id="rId1"/>
    <sheet name="Aamurusko" sheetId="6" r:id="rId2"/>
    <sheet name="Kastehelmi" sheetId="8" r:id="rId3"/>
    <sheet name="Kuunsilta" sheetId="7" r:id="rId4"/>
    <sheet name="Lounatuuli" sheetId="5" r:id="rId5"/>
    <sheet name="Pilvenhattara" sheetId="9" r:id="rId6"/>
    <sheet name="Tähdenlento" sheetId="10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6" i="4"/>
  <c r="F17" i="4"/>
  <c r="F18" i="4"/>
  <c r="F19" i="4"/>
  <c r="G19" i="4" s="1"/>
  <c r="F20" i="4"/>
  <c r="G20" i="4" s="1"/>
  <c r="F21" i="4"/>
  <c r="F22" i="4"/>
  <c r="F23" i="4"/>
  <c r="F24" i="4"/>
  <c r="F25" i="4"/>
  <c r="F26" i="4"/>
  <c r="F27" i="4"/>
  <c r="F28" i="4"/>
  <c r="G28" i="4" s="1"/>
  <c r="F29" i="4"/>
  <c r="F30" i="4"/>
  <c r="F31" i="4"/>
  <c r="F32" i="4"/>
  <c r="F33" i="4"/>
  <c r="F34" i="4"/>
  <c r="F35" i="4"/>
  <c r="G35" i="4" s="1"/>
  <c r="F36" i="4"/>
  <c r="F37" i="4"/>
  <c r="F38" i="4"/>
  <c r="G38" i="4" s="1"/>
  <c r="F39" i="4"/>
  <c r="F40" i="4"/>
  <c r="F41" i="4"/>
  <c r="F14" i="4"/>
  <c r="D15" i="4"/>
  <c r="E15" i="4"/>
  <c r="D16" i="4"/>
  <c r="E16" i="4"/>
  <c r="D17" i="4"/>
  <c r="E17" i="4"/>
  <c r="D18" i="4"/>
  <c r="E18" i="4"/>
  <c r="G18" i="4" s="1"/>
  <c r="D19" i="4"/>
  <c r="E19" i="4"/>
  <c r="D20" i="4"/>
  <c r="E20" i="4"/>
  <c r="D21" i="4"/>
  <c r="G21" i="4" s="1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G29" i="4" s="1"/>
  <c r="E29" i="4"/>
  <c r="D30" i="4"/>
  <c r="E30" i="4"/>
  <c r="D31" i="4"/>
  <c r="E31" i="4"/>
  <c r="D32" i="4"/>
  <c r="E32" i="4"/>
  <c r="D33" i="4"/>
  <c r="E33" i="4"/>
  <c r="D34" i="4"/>
  <c r="E34" i="4"/>
  <c r="G34" i="4" s="1"/>
  <c r="D35" i="4"/>
  <c r="E35" i="4"/>
  <c r="D36" i="4"/>
  <c r="E36" i="4"/>
  <c r="D37" i="4"/>
  <c r="E37" i="4"/>
  <c r="D38" i="4"/>
  <c r="E38" i="4"/>
  <c r="D39" i="4"/>
  <c r="E39" i="4"/>
  <c r="D40" i="4"/>
  <c r="E40" i="4"/>
  <c r="D41" i="4"/>
  <c r="E41" i="4"/>
  <c r="D14" i="4"/>
  <c r="E14" i="4"/>
  <c r="C15" i="4"/>
  <c r="G15" i="4" s="1"/>
  <c r="C16" i="4"/>
  <c r="C17" i="4"/>
  <c r="C18" i="4"/>
  <c r="C19" i="4"/>
  <c r="C20" i="4"/>
  <c r="C21" i="4"/>
  <c r="C22" i="4"/>
  <c r="C23" i="4"/>
  <c r="G23" i="4" s="1"/>
  <c r="C24" i="4"/>
  <c r="C25" i="4"/>
  <c r="C26" i="4"/>
  <c r="C27" i="4"/>
  <c r="C28" i="4"/>
  <c r="C29" i="4"/>
  <c r="C30" i="4"/>
  <c r="C31" i="4"/>
  <c r="G31" i="4" s="1"/>
  <c r="C32" i="4"/>
  <c r="C33" i="4"/>
  <c r="C34" i="4"/>
  <c r="C35" i="4"/>
  <c r="C36" i="4"/>
  <c r="C37" i="4"/>
  <c r="C38" i="4"/>
  <c r="C39" i="4"/>
  <c r="G39" i="4" s="1"/>
  <c r="C40" i="4"/>
  <c r="C41" i="4"/>
  <c r="C14" i="4"/>
  <c r="H42" i="10"/>
  <c r="F42" i="10"/>
  <c r="H41" i="10"/>
  <c r="F41" i="10"/>
  <c r="H40" i="10"/>
  <c r="F40" i="10"/>
  <c r="H39" i="10"/>
  <c r="F39" i="10"/>
  <c r="H38" i="10"/>
  <c r="F38" i="10"/>
  <c r="H37" i="10"/>
  <c r="F37" i="10"/>
  <c r="H36" i="10"/>
  <c r="F36" i="10"/>
  <c r="H35" i="10"/>
  <c r="F35" i="10"/>
  <c r="H34" i="10"/>
  <c r="F34" i="10"/>
  <c r="H33" i="10"/>
  <c r="F33" i="10"/>
  <c r="H32" i="10"/>
  <c r="F32" i="10"/>
  <c r="H31" i="10"/>
  <c r="F31" i="10"/>
  <c r="H30" i="10"/>
  <c r="F30" i="10"/>
  <c r="H29" i="10"/>
  <c r="F29" i="10"/>
  <c r="H28" i="10"/>
  <c r="F28" i="10"/>
  <c r="H27" i="10"/>
  <c r="F27" i="10"/>
  <c r="H26" i="10"/>
  <c r="F26" i="10"/>
  <c r="H25" i="10"/>
  <c r="F25" i="10"/>
  <c r="H24" i="10"/>
  <c r="F24" i="10"/>
  <c r="H23" i="10"/>
  <c r="F23" i="10"/>
  <c r="H22" i="10"/>
  <c r="F22" i="10"/>
  <c r="H21" i="10"/>
  <c r="F21" i="10"/>
  <c r="H20" i="10"/>
  <c r="F20" i="10"/>
  <c r="H19" i="10"/>
  <c r="F19" i="10"/>
  <c r="H18" i="10"/>
  <c r="F18" i="10"/>
  <c r="H17" i="10"/>
  <c r="F17" i="10"/>
  <c r="H16" i="10"/>
  <c r="F16" i="10"/>
  <c r="H15" i="10"/>
  <c r="F15" i="10"/>
  <c r="G8" i="10"/>
  <c r="H42" i="9"/>
  <c r="F42" i="9"/>
  <c r="H41" i="9"/>
  <c r="F41" i="9"/>
  <c r="H40" i="9"/>
  <c r="F40" i="9"/>
  <c r="H39" i="9"/>
  <c r="F39" i="9"/>
  <c r="H38" i="9"/>
  <c r="F38" i="9"/>
  <c r="H37" i="9"/>
  <c r="F37" i="9"/>
  <c r="H36" i="9"/>
  <c r="F36" i="9"/>
  <c r="H35" i="9"/>
  <c r="F35" i="9"/>
  <c r="H34" i="9"/>
  <c r="F34" i="9"/>
  <c r="H33" i="9"/>
  <c r="F33" i="9"/>
  <c r="H32" i="9"/>
  <c r="F32" i="9"/>
  <c r="H31" i="9"/>
  <c r="F31" i="9"/>
  <c r="H30" i="9"/>
  <c r="F30" i="9"/>
  <c r="H29" i="9"/>
  <c r="F29" i="9"/>
  <c r="H28" i="9"/>
  <c r="F28" i="9"/>
  <c r="H27" i="9"/>
  <c r="F27" i="9"/>
  <c r="H26" i="9"/>
  <c r="F26" i="9"/>
  <c r="H25" i="9"/>
  <c r="F25" i="9"/>
  <c r="H24" i="9"/>
  <c r="F24" i="9"/>
  <c r="H23" i="9"/>
  <c r="F23" i="9"/>
  <c r="H22" i="9"/>
  <c r="F22" i="9"/>
  <c r="H21" i="9"/>
  <c r="F21" i="9"/>
  <c r="H20" i="9"/>
  <c r="F20" i="9"/>
  <c r="H19" i="9"/>
  <c r="F19" i="9"/>
  <c r="H18" i="9"/>
  <c r="F18" i="9"/>
  <c r="H17" i="9"/>
  <c r="F17" i="9"/>
  <c r="H16" i="9"/>
  <c r="F16" i="9"/>
  <c r="H15" i="9"/>
  <c r="F15" i="9"/>
  <c r="G8" i="9"/>
  <c r="H42" i="8"/>
  <c r="F42" i="8"/>
  <c r="H41" i="8"/>
  <c r="F41" i="8"/>
  <c r="H40" i="8"/>
  <c r="F40" i="8"/>
  <c r="H39" i="8"/>
  <c r="F39" i="8"/>
  <c r="H38" i="8"/>
  <c r="F38" i="8"/>
  <c r="H37" i="8"/>
  <c r="F37" i="8"/>
  <c r="H36" i="8"/>
  <c r="F36" i="8"/>
  <c r="H35" i="8"/>
  <c r="F35" i="8"/>
  <c r="H34" i="8"/>
  <c r="F34" i="8"/>
  <c r="H33" i="8"/>
  <c r="F33" i="8"/>
  <c r="H32" i="8"/>
  <c r="F32" i="8"/>
  <c r="H31" i="8"/>
  <c r="F31" i="8"/>
  <c r="H30" i="8"/>
  <c r="F30" i="8"/>
  <c r="H29" i="8"/>
  <c r="F29" i="8"/>
  <c r="H28" i="8"/>
  <c r="F28" i="8"/>
  <c r="H27" i="8"/>
  <c r="F27" i="8"/>
  <c r="H26" i="8"/>
  <c r="F26" i="8"/>
  <c r="H25" i="8"/>
  <c r="F25" i="8"/>
  <c r="H24" i="8"/>
  <c r="F24" i="8"/>
  <c r="H23" i="8"/>
  <c r="F23" i="8"/>
  <c r="H22" i="8"/>
  <c r="F22" i="8"/>
  <c r="H21" i="8"/>
  <c r="F21" i="8"/>
  <c r="H20" i="8"/>
  <c r="F20" i="8"/>
  <c r="H19" i="8"/>
  <c r="F19" i="8"/>
  <c r="H18" i="8"/>
  <c r="F18" i="8"/>
  <c r="H17" i="8"/>
  <c r="F17" i="8"/>
  <c r="H16" i="8"/>
  <c r="F16" i="8"/>
  <c r="H15" i="8"/>
  <c r="F15" i="8"/>
  <c r="G8" i="8"/>
  <c r="H42" i="7"/>
  <c r="F42" i="7"/>
  <c r="H41" i="7"/>
  <c r="F41" i="7"/>
  <c r="H40" i="7"/>
  <c r="F40" i="7"/>
  <c r="H39" i="7"/>
  <c r="F39" i="7"/>
  <c r="H38" i="7"/>
  <c r="F38" i="7"/>
  <c r="H37" i="7"/>
  <c r="F37" i="7"/>
  <c r="H36" i="7"/>
  <c r="F36" i="7"/>
  <c r="H35" i="7"/>
  <c r="F35" i="7"/>
  <c r="H34" i="7"/>
  <c r="F34" i="7"/>
  <c r="H33" i="7"/>
  <c r="F33" i="7"/>
  <c r="H32" i="7"/>
  <c r="F32" i="7"/>
  <c r="H31" i="7"/>
  <c r="F31" i="7"/>
  <c r="H30" i="7"/>
  <c r="F30" i="7"/>
  <c r="H29" i="7"/>
  <c r="F29" i="7"/>
  <c r="H28" i="7"/>
  <c r="F28" i="7"/>
  <c r="H27" i="7"/>
  <c r="F27" i="7"/>
  <c r="H26" i="7"/>
  <c r="F26" i="7"/>
  <c r="H25" i="7"/>
  <c r="F25" i="7"/>
  <c r="H24" i="7"/>
  <c r="F24" i="7"/>
  <c r="H23" i="7"/>
  <c r="F23" i="7"/>
  <c r="H22" i="7"/>
  <c r="F22" i="7"/>
  <c r="H21" i="7"/>
  <c r="F21" i="7"/>
  <c r="H20" i="7"/>
  <c r="F20" i="7"/>
  <c r="H19" i="7"/>
  <c r="F19" i="7"/>
  <c r="H18" i="7"/>
  <c r="F18" i="7"/>
  <c r="H17" i="7"/>
  <c r="F17" i="7"/>
  <c r="H16" i="7"/>
  <c r="F16" i="7"/>
  <c r="H15" i="7"/>
  <c r="F15" i="7"/>
  <c r="G8" i="7"/>
  <c r="H42" i="6"/>
  <c r="F42" i="6"/>
  <c r="H41" i="6"/>
  <c r="F41" i="6"/>
  <c r="H40" i="6"/>
  <c r="F40" i="6"/>
  <c r="H39" i="6"/>
  <c r="F39" i="6"/>
  <c r="H38" i="6"/>
  <c r="F38" i="6"/>
  <c r="H37" i="6"/>
  <c r="F37" i="6"/>
  <c r="H36" i="6"/>
  <c r="F36" i="6"/>
  <c r="H35" i="6"/>
  <c r="F35" i="6"/>
  <c r="H34" i="6"/>
  <c r="F34" i="6"/>
  <c r="H33" i="6"/>
  <c r="F33" i="6"/>
  <c r="H32" i="6"/>
  <c r="F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G8" i="6"/>
  <c r="H36" i="5"/>
  <c r="G8" i="5"/>
  <c r="H42" i="5"/>
  <c r="F42" i="5"/>
  <c r="H41" i="5"/>
  <c r="F41" i="5"/>
  <c r="H40" i="5"/>
  <c r="F40" i="5"/>
  <c r="H39" i="5"/>
  <c r="F39" i="5"/>
  <c r="H38" i="5"/>
  <c r="F38" i="5"/>
  <c r="H37" i="5"/>
  <c r="F37" i="5"/>
  <c r="F36" i="5"/>
  <c r="H35" i="5"/>
  <c r="F35" i="5"/>
  <c r="H34" i="5"/>
  <c r="F34" i="5"/>
  <c r="H33" i="5"/>
  <c r="F33" i="5"/>
  <c r="H32" i="5"/>
  <c r="F32" i="5"/>
  <c r="H31" i="5"/>
  <c r="F31" i="5"/>
  <c r="H30" i="5"/>
  <c r="F30" i="5"/>
  <c r="H29" i="5"/>
  <c r="F29" i="5"/>
  <c r="H28" i="5"/>
  <c r="F28" i="5"/>
  <c r="H27" i="5"/>
  <c r="F27" i="5"/>
  <c r="H26" i="5"/>
  <c r="F26" i="5"/>
  <c r="H25" i="5"/>
  <c r="F25" i="5"/>
  <c r="H24" i="5"/>
  <c r="F24" i="5"/>
  <c r="H23" i="5"/>
  <c r="F23" i="5"/>
  <c r="H22" i="5"/>
  <c r="F22" i="5"/>
  <c r="G37" i="4"/>
  <c r="G30" i="4"/>
  <c r="G27" i="4"/>
  <c r="G26" i="4"/>
  <c r="F16" i="5"/>
  <c r="F17" i="5"/>
  <c r="F18" i="5"/>
  <c r="F19" i="5"/>
  <c r="F20" i="5"/>
  <c r="F21" i="5"/>
  <c r="H15" i="5"/>
  <c r="F15" i="5"/>
  <c r="H21" i="5"/>
  <c r="H20" i="5"/>
  <c r="H19" i="5"/>
  <c r="H18" i="5"/>
  <c r="H17" i="5"/>
  <c r="H16" i="5"/>
  <c r="G36" i="4" l="1"/>
  <c r="G22" i="4"/>
  <c r="G41" i="4"/>
  <c r="G33" i="4"/>
  <c r="G25" i="4"/>
  <c r="G17" i="4"/>
  <c r="G40" i="4"/>
  <c r="G32" i="4"/>
  <c r="G24" i="4"/>
  <c r="G16" i="4"/>
  <c r="G14" i="4"/>
</calcChain>
</file>

<file path=xl/sharedStrings.xml><?xml version="1.0" encoding="utf-8"?>
<sst xmlns="http://schemas.openxmlformats.org/spreadsheetml/2006/main" count="130" uniqueCount="34">
  <si>
    <t>Päiväkodin henkilöstömitoitus</t>
  </si>
  <si>
    <t>Kunta</t>
  </si>
  <si>
    <t>Turku</t>
  </si>
  <si>
    <t>Päiväkodin nimi</t>
  </si>
  <si>
    <t>Nummenpuistokadun päiväkoti</t>
  </si>
  <si>
    <t>Vuorohoitoyksikkö (kyllä/ei)</t>
  </si>
  <si>
    <t>ei</t>
  </si>
  <si>
    <t>Päiväkodissa on lapsiryhmiä (lkm)</t>
  </si>
  <si>
    <t>Mitoitukseen laskettava henkilöstö (lkm)</t>
  </si>
  <si>
    <t>Täytetään vain valkoiset solut</t>
  </si>
  <si>
    <t>Pvm</t>
  </si>
  <si>
    <t>Alle 3v</t>
  </si>
  <si>
    <r>
      <t xml:space="preserve">Yli 3v </t>
    </r>
    <r>
      <rPr>
        <b/>
        <sz val="11"/>
        <color theme="1"/>
        <rFont val="Calibri"/>
        <family val="2"/>
      </rPr>
      <t>≤</t>
    </r>
    <r>
      <rPr>
        <b/>
        <sz val="11"/>
        <color theme="1"/>
        <rFont val="Calibri"/>
        <family val="2"/>
        <scheme val="minor"/>
      </rPr>
      <t xml:space="preserve"> 5 h
osapäivä</t>
    </r>
  </si>
  <si>
    <t>Yli 3v &gt; 5 h
kokopäivä</t>
  </si>
  <si>
    <t>Henkilökunta</t>
  </si>
  <si>
    <t>Suhdeluku</t>
  </si>
  <si>
    <t>Lapsiryhmän toteutuneet läsnäolot</t>
  </si>
  <si>
    <t>Ryhmän nimi</t>
  </si>
  <si>
    <t>Aamurusko</t>
  </si>
  <si>
    <t>Ryhmän lapsimäärä alle 3-vuotiaat (lkm)</t>
  </si>
  <si>
    <t>Ryhmän lapsimäärä yli 3-vuotiaat (lkm)</t>
  </si>
  <si>
    <t>Ryhmän lapsimäärä</t>
  </si>
  <si>
    <t>Vuorohoitoryhmä (kyllä/ei)</t>
  </si>
  <si>
    <t>Alle 3-v</t>
  </si>
  <si>
    <r>
      <t xml:space="preserve">Yli 3-v, </t>
    </r>
    <r>
      <rPr>
        <b/>
        <sz val="10"/>
        <color theme="1"/>
        <rFont val="Calibri"/>
        <family val="2"/>
      </rPr>
      <t>≤</t>
    </r>
    <r>
      <rPr>
        <b/>
        <sz val="10"/>
        <color theme="1"/>
        <rFont val="Calibri"/>
        <family val="2"/>
        <scheme val="minor"/>
      </rPr>
      <t xml:space="preserve"> 5h
osapäivä</t>
    </r>
  </si>
  <si>
    <t>Yli 3-v, &gt; 5 h
kokopäivä</t>
  </si>
  <si>
    <t>Lasten määrä</t>
  </si>
  <si>
    <t xml:space="preserve"> </t>
  </si>
  <si>
    <t>Selvitys, miksi ryhmän lasten määrä yhteensä/suhdeluku on ylittynyt:</t>
  </si>
  <si>
    <t>Kastehelmi</t>
  </si>
  <si>
    <t>Kuunsilta</t>
  </si>
  <si>
    <t>Lounatuuli</t>
  </si>
  <si>
    <t>Pilvenhattara</t>
  </si>
  <si>
    <t>Tähdenlento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</si>
</sst>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8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1" xfId="0" applyFill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4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7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/>
    <xf numFmtId="2" fontId="0" fillId="4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8" fillId="2" borderId="0" xfId="0" applyFont="1" applyFill="1"/>
    <xf numFmtId="0" fontId="12" fillId="2" borderId="0" xfId="0" applyFont="1" applyFill="1"/>
    <xf numFmtId="0" fontId="15" fillId="2" borderId="0" xfId="0" applyFont="1" applyFill="1"/>
    <xf numFmtId="14" fontId="0" fillId="4" borderId="14" xfId="0" applyNumberForma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2" fontId="0" fillId="4" borderId="14" xfId="0" applyNumberFormat="1" applyFill="1" applyBorder="1" applyAlignment="1">
      <alignment horizontal="left"/>
    </xf>
    <xf numFmtId="14" fontId="0" fillId="4" borderId="13" xfId="0" applyNumberForma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2" fontId="0" fillId="4" borderId="13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right"/>
      <protection locked="0"/>
    </xf>
    <xf numFmtId="0" fontId="11" fillId="3" borderId="1" xfId="0" applyFont="1" applyFill="1" applyBorder="1" applyAlignment="1" applyProtection="1">
      <alignment horizontal="right"/>
      <protection locked="0"/>
    </xf>
    <xf numFmtId="0" fontId="13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1" fillId="4" borderId="1" xfId="0" applyNumberFormat="1" applyFont="1" applyFill="1" applyBorder="1" applyAlignment="1">
      <alignment horizontal="left"/>
    </xf>
    <xf numFmtId="0" fontId="0" fillId="2" borderId="0" xfId="0" applyFill="1" applyAlignment="1">
      <alignment shrinkToFit="1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left"/>
    </xf>
    <xf numFmtId="0" fontId="6" fillId="2" borderId="0" xfId="0" applyFont="1" applyFill="1"/>
    <xf numFmtId="0" fontId="14" fillId="2" borderId="0" xfId="0" applyFont="1" applyFill="1"/>
    <xf numFmtId="0" fontId="0" fillId="3" borderId="1" xfId="0" applyFill="1" applyBorder="1" applyAlignment="1">
      <alignment horizontal="left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 applyProtection="1">
      <alignment vertical="top" wrapText="1"/>
      <protection locked="0"/>
    </xf>
  </cellXfs>
  <cellStyles count="1">
    <cellStyle name="Normaali" xfId="0" builtinId="0"/>
  </cellStyles>
  <dxfs count="3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B170-5F0F-4167-A576-FF4B1550B2C1}">
  <dimension ref="A1:H44"/>
  <sheetViews>
    <sheetView showGridLines="0" topLeftCell="A25" zoomScaleNormal="100" workbookViewId="0">
      <selection activeCell="K39" sqref="K39"/>
    </sheetView>
  </sheetViews>
  <sheetFormatPr defaultRowHeight="15"/>
  <cols>
    <col min="2" max="5" width="10.5703125" customWidth="1"/>
    <col min="6" max="6" width="12.7109375" customWidth="1"/>
    <col min="7" max="7" width="10.5703125" customWidth="1"/>
    <col min="8" max="8" width="8.8554687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 ht="18.75">
      <c r="A3" s="1"/>
      <c r="B3" s="7" t="s">
        <v>0</v>
      </c>
      <c r="C3" s="2"/>
      <c r="D3" s="2"/>
      <c r="E3" s="2"/>
      <c r="F3" s="2"/>
      <c r="G3" s="2"/>
      <c r="H3" s="2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 t="s">
        <v>1</v>
      </c>
      <c r="C5" s="1"/>
      <c r="D5" s="38" t="s">
        <v>2</v>
      </c>
      <c r="E5" s="38"/>
      <c r="F5" s="38"/>
      <c r="G5" s="15"/>
      <c r="H5" s="1"/>
    </row>
    <row r="6" spans="1:8">
      <c r="A6" s="1"/>
      <c r="B6" s="1" t="s">
        <v>3</v>
      </c>
      <c r="C6" s="1"/>
      <c r="D6" s="38" t="s">
        <v>4</v>
      </c>
      <c r="E6" s="38"/>
      <c r="F6" s="38"/>
      <c r="G6" s="8"/>
      <c r="H6" s="1"/>
    </row>
    <row r="7" spans="1:8">
      <c r="A7" s="1"/>
      <c r="B7" s="1" t="s">
        <v>5</v>
      </c>
      <c r="C7" s="1"/>
      <c r="D7" s="1"/>
      <c r="E7" s="4"/>
      <c r="F7" s="6" t="s">
        <v>6</v>
      </c>
      <c r="G7" s="1"/>
      <c r="H7" s="1"/>
    </row>
    <row r="8" spans="1:8">
      <c r="A8" s="1"/>
      <c r="B8" s="1" t="s">
        <v>7</v>
      </c>
      <c r="C8" s="1"/>
      <c r="D8" s="1"/>
      <c r="E8" s="2"/>
      <c r="F8" s="6">
        <v>6</v>
      </c>
      <c r="G8" s="1"/>
      <c r="H8" s="1"/>
    </row>
    <row r="9" spans="1:8">
      <c r="A9" s="1"/>
      <c r="B9" s="1" t="s">
        <v>8</v>
      </c>
      <c r="C9" s="1"/>
      <c r="D9" s="1"/>
      <c r="E9" s="2"/>
      <c r="F9" s="6">
        <v>18</v>
      </c>
      <c r="G9" s="1"/>
      <c r="H9" s="1"/>
    </row>
    <row r="10" spans="1:8">
      <c r="A10" s="1"/>
      <c r="B10" s="1"/>
      <c r="C10" s="1"/>
      <c r="D10" s="1"/>
      <c r="E10" s="2"/>
      <c r="F10" s="13"/>
      <c r="G10" s="14"/>
      <c r="H10" s="1"/>
    </row>
    <row r="11" spans="1:8">
      <c r="A11" s="1"/>
      <c r="B11" s="9" t="s">
        <v>9</v>
      </c>
      <c r="C11" s="9"/>
      <c r="D11" s="9"/>
      <c r="E11" s="1"/>
      <c r="F11" s="1"/>
      <c r="G11" s="1"/>
      <c r="H11" s="1"/>
    </row>
    <row r="12" spans="1:8">
      <c r="A12" s="1"/>
      <c r="B12" s="9"/>
      <c r="C12" s="9"/>
      <c r="D12" s="9"/>
      <c r="E12" s="1"/>
      <c r="F12" s="1"/>
      <c r="G12" s="1"/>
      <c r="H12" s="1"/>
    </row>
    <row r="13" spans="1:8" ht="35.1" customHeight="1">
      <c r="A13" s="1"/>
      <c r="B13" s="11" t="s">
        <v>10</v>
      </c>
      <c r="C13" s="11" t="s">
        <v>11</v>
      </c>
      <c r="D13" s="12" t="s">
        <v>12</v>
      </c>
      <c r="E13" s="12" t="s">
        <v>13</v>
      </c>
      <c r="F13" s="11" t="s">
        <v>14</v>
      </c>
      <c r="G13" s="11" t="s">
        <v>15</v>
      </c>
      <c r="H13" s="1"/>
    </row>
    <row r="14" spans="1:8">
      <c r="A14" s="1"/>
      <c r="B14" s="5">
        <v>45607</v>
      </c>
      <c r="C14" s="3">
        <f>Aamurusko!C15+Kastehelmi!C15+Kuunsilta!C15+Lounatuuli!C15+Pilvenhattara!C15+Tähdenlento!C15</f>
        <v>25</v>
      </c>
      <c r="D14" s="3">
        <f>Aamurusko!D15+Kastehelmi!D15+Kuunsilta!D15+Lounatuuli!D15+Pilvenhattara!D15+Tähdenlento!D15</f>
        <v>0</v>
      </c>
      <c r="E14" s="3">
        <f>Aamurusko!E15+Kastehelmi!E15+Kuunsilta!E15+Lounatuuli!E15+Pilvenhattara!E15+Tähdenlento!E15</f>
        <v>65</v>
      </c>
      <c r="F14" s="3">
        <f>Aamurusko!G15+Kastehelmi!G15+Kuunsilta!G15+Lounatuuli!G15+Pilvenhattara!G15+Tähdenlento!G15</f>
        <v>19</v>
      </c>
      <c r="G14" s="10">
        <f>IFERROR(SUM(C14*1.75,D14*0.5381,E14)/F14,0)</f>
        <v>5.7236842105263159</v>
      </c>
      <c r="H14" s="1"/>
    </row>
    <row r="15" spans="1:8">
      <c r="A15" s="1"/>
      <c r="B15" s="5">
        <v>45608</v>
      </c>
      <c r="C15" s="3">
        <f>Aamurusko!C16+Kastehelmi!C16+Kuunsilta!C16+Lounatuuli!C16+Pilvenhattara!C16+Tähdenlento!C16</f>
        <v>24</v>
      </c>
      <c r="D15" s="3">
        <f>Aamurusko!D16+Kastehelmi!D16+Kuunsilta!D16+Lounatuuli!D16+Pilvenhattara!D16+Tähdenlento!D16</f>
        <v>0</v>
      </c>
      <c r="E15" s="3">
        <f>Aamurusko!E16+Kastehelmi!E16+Kuunsilta!E16+Lounatuuli!E16+Pilvenhattara!E16+Tähdenlento!E16</f>
        <v>62</v>
      </c>
      <c r="F15" s="3">
        <f>Aamurusko!G16+Kastehelmi!G16+Kuunsilta!G16+Lounatuuli!G16+Pilvenhattara!G16+Tähdenlento!G16</f>
        <v>18</v>
      </c>
      <c r="G15" s="10">
        <f t="shared" ref="G15:G20" si="0">IFERROR(SUM(C15*1.75,D15*0.5381,E15)/F15,0)</f>
        <v>5.7777777777777777</v>
      </c>
      <c r="H15" s="1"/>
    </row>
    <row r="16" spans="1:8">
      <c r="A16" s="1"/>
      <c r="B16" s="5">
        <v>45609</v>
      </c>
      <c r="C16" s="3">
        <f>Aamurusko!C17+Kastehelmi!C17+Kuunsilta!C17+Lounatuuli!C17+Pilvenhattara!C17+Tähdenlento!C17</f>
        <v>23</v>
      </c>
      <c r="D16" s="3">
        <f>Aamurusko!D17+Kastehelmi!D17+Kuunsilta!D17+Lounatuuli!D17+Pilvenhattara!D17+Tähdenlento!D17</f>
        <v>0</v>
      </c>
      <c r="E16" s="3">
        <f>Aamurusko!E17+Kastehelmi!E17+Kuunsilta!E17+Lounatuuli!E17+Pilvenhattara!E17+Tähdenlento!E17</f>
        <v>66</v>
      </c>
      <c r="F16" s="3">
        <f>Aamurusko!G17+Kastehelmi!G17+Kuunsilta!G17+Lounatuuli!G17+Pilvenhattara!G17+Tähdenlento!G17</f>
        <v>20</v>
      </c>
      <c r="G16" s="10">
        <f t="shared" si="0"/>
        <v>5.3125</v>
      </c>
      <c r="H16" s="1"/>
    </row>
    <row r="17" spans="1:8">
      <c r="A17" s="1"/>
      <c r="B17" s="5">
        <v>45610</v>
      </c>
      <c r="C17" s="3">
        <f>Aamurusko!C18+Kastehelmi!C18+Kuunsilta!C18+Lounatuuli!C18+Pilvenhattara!C18+Tähdenlento!C18</f>
        <v>20</v>
      </c>
      <c r="D17" s="3">
        <f>Aamurusko!D18+Kastehelmi!D18+Kuunsilta!D18+Lounatuuli!D18+Pilvenhattara!D18+Tähdenlento!D18</f>
        <v>0</v>
      </c>
      <c r="E17" s="3">
        <f>Aamurusko!E18+Kastehelmi!E18+Kuunsilta!E18+Lounatuuli!E18+Pilvenhattara!E18+Tähdenlento!E18</f>
        <v>65</v>
      </c>
      <c r="F17" s="3">
        <f>Aamurusko!G18+Kastehelmi!G18+Kuunsilta!G18+Lounatuuli!G18+Pilvenhattara!G18+Tähdenlento!G18</f>
        <v>18</v>
      </c>
      <c r="G17" s="10">
        <f t="shared" si="0"/>
        <v>5.5555555555555554</v>
      </c>
      <c r="H17" s="1"/>
    </row>
    <row r="18" spans="1:8">
      <c r="A18" s="1"/>
      <c r="B18" s="5">
        <v>45611</v>
      </c>
      <c r="C18" s="3">
        <f>Aamurusko!C19+Kastehelmi!C19+Kuunsilta!C19+Lounatuuli!C19+Pilvenhattara!C19+Tähdenlento!C19</f>
        <v>21</v>
      </c>
      <c r="D18" s="3">
        <f>Aamurusko!D19+Kastehelmi!D19+Kuunsilta!D19+Lounatuuli!D19+Pilvenhattara!D19+Tähdenlento!D19</f>
        <v>0</v>
      </c>
      <c r="E18" s="3">
        <f>Aamurusko!E19+Kastehelmi!E19+Kuunsilta!E19+Lounatuuli!E19+Pilvenhattara!E19+Tähdenlento!E19</f>
        <v>68</v>
      </c>
      <c r="F18" s="3">
        <f>Aamurusko!G19+Kastehelmi!G19+Kuunsilta!G19+Lounatuuli!G19+Pilvenhattara!G19+Tähdenlento!G19</f>
        <v>18</v>
      </c>
      <c r="G18" s="10">
        <f t="shared" si="0"/>
        <v>5.8194444444444446</v>
      </c>
      <c r="H18" s="1"/>
    </row>
    <row r="19" spans="1:8">
      <c r="A19" s="1"/>
      <c r="B19" s="5">
        <v>45612</v>
      </c>
      <c r="C19" s="3">
        <f>Aamurusko!C20+Kastehelmi!C20+Kuunsilta!C20+Lounatuuli!C20+Pilvenhattara!C20+Tähdenlento!C20</f>
        <v>0</v>
      </c>
      <c r="D19" s="3">
        <f>Aamurusko!D20+Kastehelmi!D20+Kuunsilta!D20+Lounatuuli!D20+Pilvenhattara!D20+Tähdenlento!D20</f>
        <v>0</v>
      </c>
      <c r="E19" s="3">
        <f>Aamurusko!E20+Kastehelmi!E20+Kuunsilta!E20+Lounatuuli!E20+Pilvenhattara!E20+Tähdenlento!E20</f>
        <v>0</v>
      </c>
      <c r="F19" s="3">
        <f>Aamurusko!G20+Kastehelmi!G20+Kuunsilta!G20+Lounatuuli!G20+Pilvenhattara!G20+Tähdenlento!G20</f>
        <v>0</v>
      </c>
      <c r="G19" s="10">
        <f t="shared" si="0"/>
        <v>0</v>
      </c>
      <c r="H19" s="1"/>
    </row>
    <row r="20" spans="1:8" ht="15.75" thickBot="1">
      <c r="A20" s="1"/>
      <c r="B20" s="19">
        <v>45613</v>
      </c>
      <c r="C20" s="20">
        <f>Aamurusko!C21+Kastehelmi!C21+Kuunsilta!C21+Lounatuuli!C21+Pilvenhattara!C21+Tähdenlento!C21</f>
        <v>0</v>
      </c>
      <c r="D20" s="20">
        <f>Aamurusko!D21+Kastehelmi!D21+Kuunsilta!D21+Lounatuuli!D21+Pilvenhattara!D21+Tähdenlento!D21</f>
        <v>0</v>
      </c>
      <c r="E20" s="20">
        <f>Aamurusko!E21+Kastehelmi!E21+Kuunsilta!E21+Lounatuuli!E21+Pilvenhattara!E21+Tähdenlento!E21</f>
        <v>0</v>
      </c>
      <c r="F20" s="20">
        <f>Aamurusko!G21+Kastehelmi!G21+Kuunsilta!G21+Lounatuuli!G21+Pilvenhattara!G21+Tähdenlento!G21</f>
        <v>0</v>
      </c>
      <c r="G20" s="21">
        <f t="shared" si="0"/>
        <v>0</v>
      </c>
      <c r="H20" s="1"/>
    </row>
    <row r="21" spans="1:8">
      <c r="A21" s="1"/>
      <c r="B21" s="5">
        <v>45614</v>
      </c>
      <c r="C21" s="17">
        <f>Aamurusko!C22+Kastehelmi!C22+Kuunsilta!C22+Lounatuuli!C22+Pilvenhattara!C22+Tähdenlento!C22</f>
        <v>21</v>
      </c>
      <c r="D21" s="17">
        <f>Aamurusko!D22+Kastehelmi!D22+Kuunsilta!D22+Lounatuuli!D22+Pilvenhattara!D22+Tähdenlento!D22</f>
        <v>0</v>
      </c>
      <c r="E21" s="17">
        <f>Aamurusko!E22+Kastehelmi!E22+Kuunsilta!E22+Lounatuuli!E22+Pilvenhattara!E22+Tähdenlento!E22</f>
        <v>69</v>
      </c>
      <c r="F21" s="17">
        <f>Aamurusko!G22+Kastehelmi!G22+Kuunsilta!G22+Lounatuuli!G22+Pilvenhattara!G22+Tähdenlento!G22</f>
        <v>16</v>
      </c>
      <c r="G21" s="18">
        <f>IFERROR(SUM(C21*1.75,D21*0.5381,E21)/F21,0)</f>
        <v>6.609375</v>
      </c>
      <c r="H21" s="1"/>
    </row>
    <row r="22" spans="1:8">
      <c r="A22" s="1"/>
      <c r="B22" s="5">
        <v>45615</v>
      </c>
      <c r="C22" s="3">
        <f>Aamurusko!C23+Kastehelmi!C23+Kuunsilta!C23+Lounatuuli!C23+Pilvenhattara!C23+Tähdenlento!C23</f>
        <v>20</v>
      </c>
      <c r="D22" s="3">
        <f>Aamurusko!D23+Kastehelmi!D23+Kuunsilta!D23+Lounatuuli!D23+Pilvenhattara!D23+Tähdenlento!D23</f>
        <v>0</v>
      </c>
      <c r="E22" s="3">
        <f>Aamurusko!E23+Kastehelmi!E23+Kuunsilta!E23+Lounatuuli!E23+Pilvenhattara!E23+Tähdenlento!E23</f>
        <v>65</v>
      </c>
      <c r="F22" s="3">
        <f>Aamurusko!G23+Kastehelmi!G23+Kuunsilta!G23+Lounatuuli!G23+Pilvenhattara!G23+Tähdenlento!G23</f>
        <v>19</v>
      </c>
      <c r="G22" s="10">
        <f t="shared" ref="G22:G27" si="1">IFERROR(SUM(C22*1.75,D22*0.5381,E22)/F22,0)</f>
        <v>5.2631578947368425</v>
      </c>
      <c r="H22" s="1"/>
    </row>
    <row r="23" spans="1:8">
      <c r="A23" s="1"/>
      <c r="B23" s="5">
        <v>45616</v>
      </c>
      <c r="C23" s="3">
        <f>Aamurusko!C24+Kastehelmi!C24+Kuunsilta!C24+Lounatuuli!C24+Pilvenhattara!C24+Tähdenlento!C24</f>
        <v>22</v>
      </c>
      <c r="D23" s="3">
        <f>Aamurusko!D24+Kastehelmi!D24+Kuunsilta!D24+Lounatuuli!D24+Pilvenhattara!D24+Tähdenlento!D24</f>
        <v>0</v>
      </c>
      <c r="E23" s="3">
        <f>Aamurusko!E24+Kastehelmi!E24+Kuunsilta!E24+Lounatuuli!E24+Pilvenhattara!E24+Tähdenlento!E24</f>
        <v>68</v>
      </c>
      <c r="F23" s="3">
        <f>Aamurusko!G24+Kastehelmi!G24+Kuunsilta!G24+Lounatuuli!G24+Pilvenhattara!G24+Tähdenlento!G24</f>
        <v>18</v>
      </c>
      <c r="G23" s="10">
        <f t="shared" si="1"/>
        <v>5.916666666666667</v>
      </c>
      <c r="H23" s="1"/>
    </row>
    <row r="24" spans="1:8">
      <c r="A24" s="1"/>
      <c r="B24" s="5">
        <v>45617</v>
      </c>
      <c r="C24" s="3">
        <f>Aamurusko!C25+Kastehelmi!C25+Kuunsilta!C25+Lounatuuli!C25+Pilvenhattara!C25+Tähdenlento!C25</f>
        <v>20</v>
      </c>
      <c r="D24" s="3">
        <f>Aamurusko!D25+Kastehelmi!D25+Kuunsilta!D25+Lounatuuli!D25+Pilvenhattara!D25+Tähdenlento!D25</f>
        <v>0</v>
      </c>
      <c r="E24" s="3">
        <f>Aamurusko!E25+Kastehelmi!E25+Kuunsilta!E25+Lounatuuli!E25+Pilvenhattara!E25+Tähdenlento!E25</f>
        <v>65</v>
      </c>
      <c r="F24" s="3">
        <f>Aamurusko!G25+Kastehelmi!G25+Kuunsilta!G25+Lounatuuli!G25+Pilvenhattara!G25+Tähdenlento!G25</f>
        <v>18</v>
      </c>
      <c r="G24" s="10">
        <f t="shared" si="1"/>
        <v>5.5555555555555554</v>
      </c>
      <c r="H24" s="1"/>
    </row>
    <row r="25" spans="1:8">
      <c r="A25" s="1"/>
      <c r="B25" s="5">
        <v>45618</v>
      </c>
      <c r="C25" s="3">
        <f>Aamurusko!C26+Kastehelmi!C26+Kuunsilta!C26+Lounatuuli!C26+Pilvenhattara!C26+Tähdenlento!C26</f>
        <v>21</v>
      </c>
      <c r="D25" s="3">
        <f>Aamurusko!D26+Kastehelmi!D26+Kuunsilta!D26+Lounatuuli!D26+Pilvenhattara!D26+Tähdenlento!D26</f>
        <v>0</v>
      </c>
      <c r="E25" s="3">
        <f>Aamurusko!E26+Kastehelmi!E26+Kuunsilta!E26+Lounatuuli!E26+Pilvenhattara!E26+Tähdenlento!E26</f>
        <v>63</v>
      </c>
      <c r="F25" s="3">
        <f>Aamurusko!G26+Kastehelmi!G26+Kuunsilta!G26+Lounatuuli!G26+Pilvenhattara!G26+Tähdenlento!G26</f>
        <v>18</v>
      </c>
      <c r="G25" s="10">
        <f t="shared" si="1"/>
        <v>5.541666666666667</v>
      </c>
      <c r="H25" s="1"/>
    </row>
    <row r="26" spans="1:8">
      <c r="A26" s="1"/>
      <c r="B26" s="5">
        <v>45619</v>
      </c>
      <c r="C26" s="3">
        <f>Aamurusko!C27+Kastehelmi!C27+Kuunsilta!C27+Lounatuuli!C27+Pilvenhattara!C27+Tähdenlento!C27</f>
        <v>0</v>
      </c>
      <c r="D26" s="3">
        <f>Aamurusko!D27+Kastehelmi!D27+Kuunsilta!D27+Lounatuuli!D27+Pilvenhattara!D27+Tähdenlento!D27</f>
        <v>0</v>
      </c>
      <c r="E26" s="3">
        <f>Aamurusko!E27+Kastehelmi!E27+Kuunsilta!E27+Lounatuuli!E27+Pilvenhattara!E27+Tähdenlento!E27</f>
        <v>0</v>
      </c>
      <c r="F26" s="3">
        <f>Aamurusko!G27+Kastehelmi!G27+Kuunsilta!G27+Lounatuuli!G27+Pilvenhattara!G27+Tähdenlento!G27</f>
        <v>3</v>
      </c>
      <c r="G26" s="10">
        <f t="shared" si="1"/>
        <v>0</v>
      </c>
      <c r="H26" s="1"/>
    </row>
    <row r="27" spans="1:8" ht="15.75" thickBot="1">
      <c r="A27" s="1"/>
      <c r="B27" s="19">
        <v>45620</v>
      </c>
      <c r="C27" s="20">
        <f>Aamurusko!C28+Kastehelmi!C28+Kuunsilta!C28+Lounatuuli!C28+Pilvenhattara!C28+Tähdenlento!C28</f>
        <v>0</v>
      </c>
      <c r="D27" s="20">
        <f>Aamurusko!D28+Kastehelmi!D28+Kuunsilta!D28+Lounatuuli!D28+Pilvenhattara!D28+Tähdenlento!D28</f>
        <v>0</v>
      </c>
      <c r="E27" s="20">
        <f>Aamurusko!E28+Kastehelmi!E28+Kuunsilta!E28+Lounatuuli!E28+Pilvenhattara!E28+Tähdenlento!E28</f>
        <v>0</v>
      </c>
      <c r="F27" s="20">
        <f>Aamurusko!G28+Kastehelmi!G28+Kuunsilta!G28+Lounatuuli!G28+Pilvenhattara!G28+Tähdenlento!G28</f>
        <v>0</v>
      </c>
      <c r="G27" s="21">
        <f t="shared" si="1"/>
        <v>0</v>
      </c>
      <c r="H27" s="1"/>
    </row>
    <row r="28" spans="1:8">
      <c r="A28" s="1"/>
      <c r="B28" s="16">
        <v>45670</v>
      </c>
      <c r="C28" s="17">
        <f>Aamurusko!C29+Kastehelmi!C29+Kuunsilta!C29+Lounatuuli!C29+Pilvenhattara!C29+Tähdenlento!C29</f>
        <v>18</v>
      </c>
      <c r="D28" s="17">
        <f>Aamurusko!D29+Kastehelmi!D29+Kuunsilta!D29+Lounatuuli!D29+Pilvenhattara!D29+Tähdenlento!D29</f>
        <v>0</v>
      </c>
      <c r="E28" s="17">
        <f>Aamurusko!E29+Kastehelmi!E29+Kuunsilta!E29+Lounatuuli!E29+Pilvenhattara!E29+Tähdenlento!E29</f>
        <v>72</v>
      </c>
      <c r="F28" s="17">
        <f>Aamurusko!G29+Kastehelmi!G29+Kuunsilta!G29+Lounatuuli!G29+Pilvenhattara!G29+Tähdenlento!G29</f>
        <v>18</v>
      </c>
      <c r="G28" s="18">
        <f>IFERROR(SUM(C28*1.75,D28*0.5381,E28)/F28,0)</f>
        <v>5.75</v>
      </c>
      <c r="H28" s="1"/>
    </row>
    <row r="29" spans="1:8">
      <c r="A29" s="1"/>
      <c r="B29" s="5">
        <v>45671</v>
      </c>
      <c r="C29" s="3">
        <f>Aamurusko!C30+Kastehelmi!C30+Kuunsilta!C30+Lounatuuli!C30+Pilvenhattara!C30+Tähdenlento!C30</f>
        <v>20</v>
      </c>
      <c r="D29" s="3">
        <f>Aamurusko!D30+Kastehelmi!D30+Kuunsilta!D30+Lounatuuli!D30+Pilvenhattara!D30+Tähdenlento!D30</f>
        <v>0</v>
      </c>
      <c r="E29" s="3">
        <f>Aamurusko!E30+Kastehelmi!E30+Kuunsilta!E30+Lounatuuli!E30+Pilvenhattara!E30+Tähdenlento!E30</f>
        <v>71</v>
      </c>
      <c r="F29" s="3">
        <f>Aamurusko!G30+Kastehelmi!G30+Kuunsilta!G30+Lounatuuli!G30+Pilvenhattara!G30+Tähdenlento!G30</f>
        <v>18</v>
      </c>
      <c r="G29" s="10">
        <f t="shared" ref="G29:G34" si="2">IFERROR(SUM(C29*1.75,D29*0.5381,E29)/F29,0)</f>
        <v>5.8888888888888893</v>
      </c>
      <c r="H29" s="1"/>
    </row>
    <row r="30" spans="1:8">
      <c r="A30" s="1"/>
      <c r="B30" s="5">
        <v>45672</v>
      </c>
      <c r="C30" s="3">
        <f>Aamurusko!C31+Kastehelmi!C31+Kuunsilta!C31+Lounatuuli!C31+Pilvenhattara!C31+Tähdenlento!C31</f>
        <v>19</v>
      </c>
      <c r="D30" s="3">
        <f>Aamurusko!D31+Kastehelmi!D31+Kuunsilta!D31+Lounatuuli!D31+Pilvenhattara!D31+Tähdenlento!D31</f>
        <v>0</v>
      </c>
      <c r="E30" s="3">
        <f>Aamurusko!E31+Kastehelmi!E31+Kuunsilta!E31+Lounatuuli!E31+Pilvenhattara!E31+Tähdenlento!E31</f>
        <v>73</v>
      </c>
      <c r="F30" s="3">
        <f>Aamurusko!G31+Kastehelmi!G31+Kuunsilta!G31+Lounatuuli!G31+Pilvenhattara!G31+Tähdenlento!G31</f>
        <v>18</v>
      </c>
      <c r="G30" s="10">
        <f t="shared" si="2"/>
        <v>5.9027777777777777</v>
      </c>
      <c r="H30" s="1"/>
    </row>
    <row r="31" spans="1:8">
      <c r="A31" s="1"/>
      <c r="B31" s="5">
        <v>45673</v>
      </c>
      <c r="C31" s="3">
        <f>Aamurusko!C32+Kastehelmi!C32+Kuunsilta!C32+Lounatuuli!C32+Pilvenhattara!C32+Tähdenlento!C32</f>
        <v>20</v>
      </c>
      <c r="D31" s="3">
        <f>Aamurusko!D32+Kastehelmi!D32+Kuunsilta!D32+Lounatuuli!D32+Pilvenhattara!D32+Tähdenlento!D32</f>
        <v>0</v>
      </c>
      <c r="E31" s="3">
        <f>Aamurusko!E32+Kastehelmi!E32+Kuunsilta!E32+Lounatuuli!E32+Pilvenhattara!E32+Tähdenlento!E32</f>
        <v>73</v>
      </c>
      <c r="F31" s="3">
        <f>Aamurusko!G32+Kastehelmi!G32+Kuunsilta!G32+Lounatuuli!G32+Pilvenhattara!G32+Tähdenlento!G32</f>
        <v>18</v>
      </c>
      <c r="G31" s="10">
        <f t="shared" si="2"/>
        <v>6</v>
      </c>
      <c r="H31" s="1"/>
    </row>
    <row r="32" spans="1:8">
      <c r="A32" s="1"/>
      <c r="B32" s="5">
        <v>45674</v>
      </c>
      <c r="C32" s="3">
        <f>Aamurusko!C33+Kastehelmi!C33+Kuunsilta!C33+Lounatuuli!C33+Pilvenhattara!C33+Tähdenlento!C33</f>
        <v>18</v>
      </c>
      <c r="D32" s="3">
        <f>Aamurusko!D33+Kastehelmi!D33+Kuunsilta!D33+Lounatuuli!D33+Pilvenhattara!D33+Tähdenlento!D33</f>
        <v>0</v>
      </c>
      <c r="E32" s="3">
        <f>Aamurusko!E33+Kastehelmi!E33+Kuunsilta!E33+Lounatuuli!E33+Pilvenhattara!E33+Tähdenlento!E33</f>
        <v>67</v>
      </c>
      <c r="F32" s="3">
        <f>Aamurusko!G33+Kastehelmi!G33+Kuunsilta!G33+Lounatuuli!G33+Pilvenhattara!G33+Tähdenlento!G33</f>
        <v>18</v>
      </c>
      <c r="G32" s="10">
        <f t="shared" si="2"/>
        <v>5.4722222222222223</v>
      </c>
      <c r="H32" s="1"/>
    </row>
    <row r="33" spans="1:8">
      <c r="A33" s="1"/>
      <c r="B33" s="5">
        <v>45675</v>
      </c>
      <c r="C33" s="3">
        <f>Aamurusko!C34+Kastehelmi!C34+Kuunsilta!C34+Lounatuuli!C34+Pilvenhattara!C34+Tähdenlento!C34</f>
        <v>0</v>
      </c>
      <c r="D33" s="3">
        <f>Aamurusko!D34+Kastehelmi!D34+Kuunsilta!D34+Lounatuuli!D34+Pilvenhattara!D34+Tähdenlento!D34</f>
        <v>0</v>
      </c>
      <c r="E33" s="3">
        <f>Aamurusko!E34+Kastehelmi!E34+Kuunsilta!E34+Lounatuuli!E34+Pilvenhattara!E34+Tähdenlento!E34</f>
        <v>0</v>
      </c>
      <c r="F33" s="3">
        <f>Aamurusko!G34+Kastehelmi!G34+Kuunsilta!G34+Lounatuuli!G34+Pilvenhattara!G34+Tähdenlento!G34</f>
        <v>0</v>
      </c>
      <c r="G33" s="10">
        <f t="shared" si="2"/>
        <v>0</v>
      </c>
      <c r="H33" s="1"/>
    </row>
    <row r="34" spans="1:8" ht="15.75" thickBot="1">
      <c r="A34" s="1"/>
      <c r="B34" s="19">
        <v>45676</v>
      </c>
      <c r="C34" s="20">
        <f>Aamurusko!C35+Kastehelmi!C35+Kuunsilta!C35+Lounatuuli!C35+Pilvenhattara!C35+Tähdenlento!C35</f>
        <v>0</v>
      </c>
      <c r="D34" s="20">
        <f>Aamurusko!D35+Kastehelmi!D35+Kuunsilta!D35+Lounatuuli!D35+Pilvenhattara!D35+Tähdenlento!D35</f>
        <v>0</v>
      </c>
      <c r="E34" s="20">
        <f>Aamurusko!E35+Kastehelmi!E35+Kuunsilta!E35+Lounatuuli!E35+Pilvenhattara!E35+Tähdenlento!E35</f>
        <v>0</v>
      </c>
      <c r="F34" s="20">
        <f>Aamurusko!G35+Kastehelmi!G35+Kuunsilta!G35+Lounatuuli!G35+Pilvenhattara!G35+Tähdenlento!G35</f>
        <v>0</v>
      </c>
      <c r="G34" s="21">
        <f t="shared" si="2"/>
        <v>0</v>
      </c>
      <c r="H34" s="1"/>
    </row>
    <row r="35" spans="1:8">
      <c r="A35" s="1"/>
      <c r="B35" s="16">
        <v>45677</v>
      </c>
      <c r="C35" s="17">
        <f>Aamurusko!C36+Kastehelmi!C36+Kuunsilta!C36+Lounatuuli!C36+Pilvenhattara!C36+Tähdenlento!C36</f>
        <v>21</v>
      </c>
      <c r="D35" s="17">
        <f>Aamurusko!D36+Kastehelmi!D36+Kuunsilta!D36+Lounatuuli!D36+Pilvenhattara!D36+Tähdenlento!D36</f>
        <v>0</v>
      </c>
      <c r="E35" s="17">
        <f>Aamurusko!E36+Kastehelmi!E36+Kuunsilta!E36+Lounatuuli!E36+Pilvenhattara!E36+Tähdenlento!E36</f>
        <v>65</v>
      </c>
      <c r="F35" s="17">
        <f>Aamurusko!G36+Kastehelmi!G36+Kuunsilta!G36+Lounatuuli!G36+Pilvenhattara!G36+Tähdenlento!G36</f>
        <v>18</v>
      </c>
      <c r="G35" s="18">
        <f>IFERROR(SUM(C35*1.75,D35*0.5381,E35)/F35,0)</f>
        <v>5.6527777777777777</v>
      </c>
      <c r="H35" s="1"/>
    </row>
    <row r="36" spans="1:8">
      <c r="A36" s="1"/>
      <c r="B36" s="5">
        <v>45678</v>
      </c>
      <c r="C36" s="3">
        <f>Aamurusko!C37+Kastehelmi!C37+Kuunsilta!C37+Lounatuuli!C37+Pilvenhattara!C37+Tähdenlento!C37</f>
        <v>18</v>
      </c>
      <c r="D36" s="3">
        <f>Aamurusko!D37+Kastehelmi!D37+Kuunsilta!D37+Lounatuuli!D37+Pilvenhattara!D37+Tähdenlento!D37</f>
        <v>0</v>
      </c>
      <c r="E36" s="3">
        <f>Aamurusko!E37+Kastehelmi!E37+Kuunsilta!E37+Lounatuuli!E37+Pilvenhattara!E37+Tähdenlento!E37</f>
        <v>68</v>
      </c>
      <c r="F36" s="3">
        <f>Aamurusko!G37+Kastehelmi!G37+Kuunsilta!G37+Lounatuuli!G37+Pilvenhattara!G37+Tähdenlento!G37</f>
        <v>18</v>
      </c>
      <c r="G36" s="10">
        <f t="shared" ref="G36:G41" si="3">IFERROR(SUM(C36*1.75,D36*0.5381,E36)/F36,0)</f>
        <v>5.5277777777777777</v>
      </c>
      <c r="H36" s="1"/>
    </row>
    <row r="37" spans="1:8">
      <c r="A37" s="1"/>
      <c r="B37" s="5">
        <v>45679</v>
      </c>
      <c r="C37" s="3">
        <f>Aamurusko!C38+Kastehelmi!C38+Kuunsilta!C38+Lounatuuli!C38+Pilvenhattara!C38+Tähdenlento!C38</f>
        <v>20</v>
      </c>
      <c r="D37" s="3">
        <f>Aamurusko!D38+Kastehelmi!D38+Kuunsilta!D38+Lounatuuli!D38+Pilvenhattara!D38+Tähdenlento!D38</f>
        <v>0</v>
      </c>
      <c r="E37" s="3">
        <f>Aamurusko!E38+Kastehelmi!E38+Kuunsilta!E38+Lounatuuli!E38+Pilvenhattara!E38+Tähdenlento!E38</f>
        <v>66</v>
      </c>
      <c r="F37" s="3">
        <f>Aamurusko!G38+Kastehelmi!G38+Kuunsilta!G38+Lounatuuli!G38+Pilvenhattara!G38+Tähdenlento!G38</f>
        <v>19</v>
      </c>
      <c r="G37" s="10">
        <f t="shared" si="3"/>
        <v>5.3157894736842106</v>
      </c>
      <c r="H37" s="1"/>
    </row>
    <row r="38" spans="1:8">
      <c r="A38" s="1"/>
      <c r="B38" s="5">
        <v>45680</v>
      </c>
      <c r="C38" s="3">
        <f>Aamurusko!C39+Kastehelmi!C39+Kuunsilta!C39+Lounatuuli!C39+Pilvenhattara!C39+Tähdenlento!C39</f>
        <v>19</v>
      </c>
      <c r="D38" s="3">
        <f>Aamurusko!D39+Kastehelmi!D39+Kuunsilta!D39+Lounatuuli!D39+Pilvenhattara!D39+Tähdenlento!D39</f>
        <v>0</v>
      </c>
      <c r="E38" s="3">
        <f>Aamurusko!E39+Kastehelmi!E39+Kuunsilta!E39+Lounatuuli!E39+Pilvenhattara!E39+Tähdenlento!E39</f>
        <v>66</v>
      </c>
      <c r="F38" s="3">
        <f>Aamurusko!G39+Kastehelmi!G39+Kuunsilta!G39+Lounatuuli!G39+Pilvenhattara!G39+Tähdenlento!G39</f>
        <v>18</v>
      </c>
      <c r="G38" s="10">
        <f t="shared" si="3"/>
        <v>5.5138888888888893</v>
      </c>
      <c r="H38" s="1"/>
    </row>
    <row r="39" spans="1:8">
      <c r="A39" s="1"/>
      <c r="B39" s="5">
        <v>45681</v>
      </c>
      <c r="C39" s="3">
        <f>Aamurusko!C40+Kastehelmi!C40+Kuunsilta!C40+Lounatuuli!C40+Pilvenhattara!C40+Tähdenlento!C40</f>
        <v>18</v>
      </c>
      <c r="D39" s="3">
        <f>Aamurusko!D40+Kastehelmi!D40+Kuunsilta!D40+Lounatuuli!D40+Pilvenhattara!D40+Tähdenlento!D40</f>
        <v>0</v>
      </c>
      <c r="E39" s="3">
        <f>Aamurusko!E40+Kastehelmi!E40+Kuunsilta!E40+Lounatuuli!E40+Pilvenhattara!E40+Tähdenlento!E40</f>
        <v>65</v>
      </c>
      <c r="F39" s="3">
        <f>Aamurusko!G40+Kastehelmi!G40+Kuunsilta!G40+Lounatuuli!G40+Pilvenhattara!G40+Tähdenlento!G40</f>
        <v>18</v>
      </c>
      <c r="G39" s="10">
        <f t="shared" si="3"/>
        <v>5.3611111111111107</v>
      </c>
      <c r="H39" s="1"/>
    </row>
    <row r="40" spans="1:8">
      <c r="A40" s="1"/>
      <c r="B40" s="5">
        <v>45682</v>
      </c>
      <c r="C40" s="3">
        <f>Aamurusko!C41+Kastehelmi!C41+Kuunsilta!C41+Lounatuuli!C41+Pilvenhattara!C41+Tähdenlento!C41</f>
        <v>0</v>
      </c>
      <c r="D40" s="3">
        <f>Aamurusko!D41+Kastehelmi!D41+Kuunsilta!D41+Lounatuuli!D41+Pilvenhattara!D41+Tähdenlento!D41</f>
        <v>0</v>
      </c>
      <c r="E40" s="3">
        <f>Aamurusko!E41+Kastehelmi!E41+Kuunsilta!E41+Lounatuuli!E41+Pilvenhattara!E41+Tähdenlento!E41</f>
        <v>0</v>
      </c>
      <c r="F40" s="3">
        <f>Aamurusko!G41+Kastehelmi!G41+Kuunsilta!G41+Lounatuuli!G41+Pilvenhattara!G41+Tähdenlento!G41</f>
        <v>0</v>
      </c>
      <c r="G40" s="10">
        <f t="shared" si="3"/>
        <v>0</v>
      </c>
      <c r="H40" s="1"/>
    </row>
    <row r="41" spans="1:8" ht="15.75" thickBot="1">
      <c r="A41" s="1"/>
      <c r="B41" s="19">
        <v>45683</v>
      </c>
      <c r="C41" s="3">
        <f>Aamurusko!C42+Kastehelmi!C42+Kuunsilta!C42+Lounatuuli!C42+Pilvenhattara!C42+Tähdenlento!C42</f>
        <v>0</v>
      </c>
      <c r="D41" s="3">
        <f>Aamurusko!D42+Kastehelmi!D42+Kuunsilta!D42+Lounatuuli!D42+Pilvenhattara!D42+Tähdenlento!D42</f>
        <v>0</v>
      </c>
      <c r="E41" s="3">
        <f>Aamurusko!E42+Kastehelmi!E42+Kuunsilta!E42+Lounatuuli!E42+Pilvenhattara!E42+Tähdenlento!E42</f>
        <v>0</v>
      </c>
      <c r="F41" s="3">
        <f>Aamurusko!G42+Kastehelmi!G42+Kuunsilta!G42+Lounatuuli!G42+Pilvenhattara!G42+Tähdenlento!G42</f>
        <v>0</v>
      </c>
      <c r="G41" s="10">
        <f t="shared" si="3"/>
        <v>0</v>
      </c>
      <c r="H41" s="1"/>
    </row>
    <row r="42" spans="1:8">
      <c r="A42" s="1"/>
      <c r="B42" s="1"/>
      <c r="C42" s="1"/>
      <c r="D42" s="1"/>
      <c r="E42" s="1"/>
      <c r="F42" s="1"/>
      <c r="G42" s="1"/>
      <c r="H42" s="1"/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>
      <c r="A44" s="1"/>
      <c r="B44" s="1"/>
      <c r="C44" s="1"/>
      <c r="D44" s="1"/>
      <c r="E44" s="1"/>
      <c r="F44" s="1"/>
      <c r="G44" s="1"/>
      <c r="H44" s="1"/>
    </row>
  </sheetData>
  <sheetProtection sheet="1" objects="1" scenarios="1"/>
  <protectedRanges>
    <protectedRange sqref="D5:F6 F7:F9 C14:F41" name="Alue1"/>
  </protectedRanges>
  <mergeCells count="2">
    <mergeCell ref="D5:F5"/>
    <mergeCell ref="D6:F6"/>
  </mergeCells>
  <conditionalFormatting sqref="G14:G41">
    <cfRule type="cellIs" dxfId="31" priority="1" operator="greaterThan">
      <formula>7</formula>
    </cfRule>
    <cfRule type="cellIs" dxfId="30" priority="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7870-1B52-4C3A-A0C4-AB3632D48B07}">
  <dimension ref="A1:J61"/>
  <sheetViews>
    <sheetView topLeftCell="A29" zoomScaleNormal="100" workbookViewId="0">
      <selection activeCell="C42" sqref="C42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18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12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/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12</v>
      </c>
      <c r="D15" s="3">
        <v>0</v>
      </c>
      <c r="E15" s="3">
        <v>0</v>
      </c>
      <c r="F15" s="10">
        <f t="shared" ref="F15:F42" si="0">(C15*1.75)+(D15*0.5381)+E15</f>
        <v>21</v>
      </c>
      <c r="G15" s="3">
        <v>3</v>
      </c>
      <c r="H15" s="31">
        <f>IFERROR(SUM(C15*1.75,D15*0.5381,E15)/G15,0)</f>
        <v>7</v>
      </c>
      <c r="I15" s="1"/>
    </row>
    <row r="16" spans="1:9">
      <c r="A16" s="1"/>
      <c r="B16" s="5">
        <v>45608</v>
      </c>
      <c r="C16" s="3">
        <v>11</v>
      </c>
      <c r="D16" s="3">
        <v>0</v>
      </c>
      <c r="E16" s="3">
        <v>0</v>
      </c>
      <c r="F16" s="10">
        <f t="shared" si="0"/>
        <v>19.25</v>
      </c>
      <c r="G16" s="3">
        <v>3</v>
      </c>
      <c r="H16" s="31">
        <f t="shared" ref="H16:H21" si="1">IFERROR(SUM(C16*1.75,D16*0.5381,E16)/G16,0)</f>
        <v>6.416666666666667</v>
      </c>
      <c r="I16" s="1"/>
    </row>
    <row r="17" spans="1:10">
      <c r="A17" s="1"/>
      <c r="B17" s="5">
        <v>45609</v>
      </c>
      <c r="C17" s="3">
        <v>11</v>
      </c>
      <c r="D17" s="3">
        <v>0</v>
      </c>
      <c r="E17" s="3">
        <v>0</v>
      </c>
      <c r="F17" s="10">
        <f t="shared" si="0"/>
        <v>19.25</v>
      </c>
      <c r="G17" s="3">
        <v>3</v>
      </c>
      <c r="H17" s="31">
        <f t="shared" si="1"/>
        <v>6.416666666666667</v>
      </c>
      <c r="I17" s="1"/>
    </row>
    <row r="18" spans="1:10">
      <c r="A18" s="1"/>
      <c r="B18" s="5">
        <v>45610</v>
      </c>
      <c r="C18" s="3">
        <v>9</v>
      </c>
      <c r="D18" s="3">
        <v>0</v>
      </c>
      <c r="E18" s="3">
        <v>0</v>
      </c>
      <c r="F18" s="10">
        <f t="shared" si="0"/>
        <v>15.75</v>
      </c>
      <c r="G18" s="3">
        <v>3</v>
      </c>
      <c r="H18" s="31">
        <f t="shared" si="1"/>
        <v>5.25</v>
      </c>
      <c r="I18" s="32"/>
    </row>
    <row r="19" spans="1:10">
      <c r="A19" s="1"/>
      <c r="B19" s="5">
        <v>45611</v>
      </c>
      <c r="C19" s="3">
        <v>11</v>
      </c>
      <c r="D19" s="3">
        <v>0</v>
      </c>
      <c r="E19" s="3">
        <v>0</v>
      </c>
      <c r="F19" s="10">
        <f t="shared" si="0"/>
        <v>19.25</v>
      </c>
      <c r="G19" s="3">
        <v>3</v>
      </c>
      <c r="H19" s="31">
        <f t="shared" si="1"/>
        <v>6.416666666666667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10</v>
      </c>
      <c r="D22" s="3">
        <v>0</v>
      </c>
      <c r="E22" s="3">
        <v>0</v>
      </c>
      <c r="F22" s="10">
        <f t="shared" si="0"/>
        <v>17.5</v>
      </c>
      <c r="G22" s="3">
        <v>3</v>
      </c>
      <c r="H22" s="31">
        <f>IFERROR(SUM(C22*1.75,D22*0.5381,E22)/G22,0)</f>
        <v>5.833333333333333</v>
      </c>
      <c r="I22" s="1"/>
    </row>
    <row r="23" spans="1:10">
      <c r="A23" s="1"/>
      <c r="B23" s="5">
        <v>45615</v>
      </c>
      <c r="C23" s="3">
        <v>9</v>
      </c>
      <c r="D23" s="3">
        <v>0</v>
      </c>
      <c r="E23" s="3">
        <v>0</v>
      </c>
      <c r="F23" s="10">
        <f t="shared" si="0"/>
        <v>15.75</v>
      </c>
      <c r="G23" s="3">
        <v>3</v>
      </c>
      <c r="H23" s="31">
        <f t="shared" ref="H23:H28" si="2">IFERROR(SUM(C23*1.75,D23*0.5381,E23)/G23,0)</f>
        <v>5.25</v>
      </c>
      <c r="I23" s="1"/>
    </row>
    <row r="24" spans="1:10">
      <c r="A24" s="1"/>
      <c r="B24" s="5">
        <v>45616</v>
      </c>
      <c r="C24" s="3">
        <v>10</v>
      </c>
      <c r="D24" s="3">
        <v>0</v>
      </c>
      <c r="E24" s="3">
        <v>0</v>
      </c>
      <c r="F24" s="10">
        <f t="shared" si="0"/>
        <v>17.5</v>
      </c>
      <c r="G24" s="3">
        <v>3</v>
      </c>
      <c r="H24" s="31">
        <f t="shared" si="2"/>
        <v>5.833333333333333</v>
      </c>
      <c r="I24" s="1"/>
    </row>
    <row r="25" spans="1:10">
      <c r="A25" s="1"/>
      <c r="B25" s="5">
        <v>45617</v>
      </c>
      <c r="C25" s="3">
        <v>10</v>
      </c>
      <c r="D25" s="3">
        <v>0</v>
      </c>
      <c r="E25" s="3">
        <v>0</v>
      </c>
      <c r="F25" s="10">
        <f t="shared" si="0"/>
        <v>17.5</v>
      </c>
      <c r="G25" s="3">
        <v>3</v>
      </c>
      <c r="H25" s="31">
        <f t="shared" si="2"/>
        <v>5.833333333333333</v>
      </c>
      <c r="I25" s="1"/>
      <c r="J25" t="s">
        <v>27</v>
      </c>
    </row>
    <row r="26" spans="1:10">
      <c r="A26" s="1"/>
      <c r="B26" s="5">
        <v>45618</v>
      </c>
      <c r="C26" s="3">
        <v>10</v>
      </c>
      <c r="D26" s="3">
        <v>0</v>
      </c>
      <c r="E26" s="3">
        <v>0</v>
      </c>
      <c r="F26" s="10">
        <f t="shared" si="0"/>
        <v>17.5</v>
      </c>
      <c r="G26" s="3">
        <v>3</v>
      </c>
      <c r="H26" s="31">
        <f t="shared" si="2"/>
        <v>5.833333333333333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9</v>
      </c>
      <c r="D29" s="3">
        <v>0</v>
      </c>
      <c r="E29" s="3">
        <v>0</v>
      </c>
      <c r="F29" s="10">
        <f t="shared" si="0"/>
        <v>15.75</v>
      </c>
      <c r="G29" s="3">
        <v>3</v>
      </c>
      <c r="H29" s="31">
        <f>IFERROR(SUM(C29*1.75,D29*0.5381,E29)/G29,0)</f>
        <v>5.25</v>
      </c>
      <c r="I29" s="1"/>
    </row>
    <row r="30" spans="1:10">
      <c r="A30" s="1"/>
      <c r="B30" s="5">
        <v>45671</v>
      </c>
      <c r="C30" s="3">
        <v>12</v>
      </c>
      <c r="D30" s="3">
        <v>0</v>
      </c>
      <c r="E30" s="3">
        <v>0</v>
      </c>
      <c r="F30" s="10">
        <f t="shared" si="0"/>
        <v>21</v>
      </c>
      <c r="G30" s="3">
        <v>3</v>
      </c>
      <c r="H30" s="31">
        <f t="shared" ref="H30:H35" si="3">IFERROR(SUM(C30*1.75,D30*0.5381,E30)/G30,0)</f>
        <v>7</v>
      </c>
      <c r="I30" s="1"/>
    </row>
    <row r="31" spans="1:10">
      <c r="A31" s="1"/>
      <c r="B31" s="5">
        <v>45672</v>
      </c>
      <c r="C31" s="3">
        <v>11</v>
      </c>
      <c r="D31" s="3">
        <v>0</v>
      </c>
      <c r="E31" s="3">
        <v>0</v>
      </c>
      <c r="F31" s="10">
        <f t="shared" si="0"/>
        <v>19.25</v>
      </c>
      <c r="G31" s="3">
        <v>3</v>
      </c>
      <c r="H31" s="31">
        <f t="shared" si="3"/>
        <v>6.416666666666667</v>
      </c>
      <c r="I31" s="1"/>
    </row>
    <row r="32" spans="1:10">
      <c r="A32" s="1"/>
      <c r="B32" s="5">
        <v>45673</v>
      </c>
      <c r="C32" s="3">
        <v>11</v>
      </c>
      <c r="D32" s="3">
        <v>0</v>
      </c>
      <c r="E32" s="3">
        <v>0</v>
      </c>
      <c r="F32" s="10">
        <f t="shared" si="0"/>
        <v>19.25</v>
      </c>
      <c r="G32" s="3">
        <v>3</v>
      </c>
      <c r="H32" s="31">
        <f t="shared" si="3"/>
        <v>6.416666666666667</v>
      </c>
      <c r="I32" s="1"/>
    </row>
    <row r="33" spans="1:9">
      <c r="A33" s="1"/>
      <c r="B33" s="5">
        <v>45674</v>
      </c>
      <c r="C33" s="3">
        <v>8</v>
      </c>
      <c r="D33" s="3">
        <v>0</v>
      </c>
      <c r="E33" s="3">
        <v>0</v>
      </c>
      <c r="F33" s="10">
        <f t="shared" si="0"/>
        <v>14</v>
      </c>
      <c r="G33" s="3">
        <v>3</v>
      </c>
      <c r="H33" s="31">
        <f t="shared" si="3"/>
        <v>4.666666666666667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12</v>
      </c>
      <c r="D36" s="3">
        <v>0</v>
      </c>
      <c r="E36" s="3">
        <v>0</v>
      </c>
      <c r="F36" s="10">
        <f t="shared" si="0"/>
        <v>21</v>
      </c>
      <c r="G36" s="3">
        <v>3</v>
      </c>
      <c r="H36" s="31">
        <f>IFERROR(SUM(C36*1.75,D36*0.5381,E36)/G36,0)</f>
        <v>7</v>
      </c>
      <c r="I36" s="1"/>
    </row>
    <row r="37" spans="1:9">
      <c r="A37" s="1"/>
      <c r="B37" s="5">
        <v>45678</v>
      </c>
      <c r="C37" s="3">
        <v>10</v>
      </c>
      <c r="D37" s="3">
        <v>0</v>
      </c>
      <c r="E37" s="3">
        <v>0</v>
      </c>
      <c r="F37" s="10">
        <f t="shared" si="0"/>
        <v>17.5</v>
      </c>
      <c r="G37" s="3">
        <v>3</v>
      </c>
      <c r="H37" s="31">
        <f t="shared" ref="H37:H42" si="4">IFERROR(SUM(C37*1.75,D37*0.5381,E37)/G37,0)</f>
        <v>5.833333333333333</v>
      </c>
      <c r="I37" s="1"/>
    </row>
    <row r="38" spans="1:9">
      <c r="A38" s="1"/>
      <c r="B38" s="5">
        <v>45679</v>
      </c>
      <c r="C38" s="3">
        <v>10</v>
      </c>
      <c r="D38" s="3">
        <v>0</v>
      </c>
      <c r="E38" s="3">
        <v>0</v>
      </c>
      <c r="F38" s="10">
        <f t="shared" si="0"/>
        <v>17.5</v>
      </c>
      <c r="G38" s="3">
        <v>3</v>
      </c>
      <c r="H38" s="31">
        <f t="shared" si="4"/>
        <v>5.833333333333333</v>
      </c>
      <c r="I38" s="1"/>
    </row>
    <row r="39" spans="1:9">
      <c r="A39" s="1"/>
      <c r="B39" s="5">
        <v>45680</v>
      </c>
      <c r="C39" s="3">
        <v>9</v>
      </c>
      <c r="D39" s="3">
        <v>0</v>
      </c>
      <c r="E39" s="3">
        <v>0</v>
      </c>
      <c r="F39" s="10">
        <f t="shared" si="0"/>
        <v>15.75</v>
      </c>
      <c r="G39" s="3">
        <v>3</v>
      </c>
      <c r="H39" s="31">
        <f t="shared" si="4"/>
        <v>5.25</v>
      </c>
      <c r="I39" s="1"/>
    </row>
    <row r="40" spans="1:9">
      <c r="A40" s="1"/>
      <c r="B40" s="5">
        <v>45681</v>
      </c>
      <c r="C40" s="3">
        <v>9</v>
      </c>
      <c r="D40" s="3">
        <v>0</v>
      </c>
      <c r="E40" s="3">
        <v>0</v>
      </c>
      <c r="F40" s="10">
        <f t="shared" si="0"/>
        <v>15.75</v>
      </c>
      <c r="G40" s="3">
        <v>3</v>
      </c>
      <c r="H40" s="31">
        <f t="shared" si="4"/>
        <v>5.25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29" priority="1" operator="greaterThan">
      <formula>21</formula>
    </cfRule>
  </conditionalFormatting>
  <conditionalFormatting sqref="H15:H42">
    <cfRule type="cellIs" dxfId="28" priority="2" operator="greaterThan">
      <formula>7</formula>
    </cfRule>
    <cfRule type="cellIs" dxfId="27" priority="3" operator="greaterThan">
      <formula>8</formula>
    </cfRule>
  </conditionalFormatting>
  <conditionalFormatting sqref="H44">
    <cfRule type="cellIs" dxfId="26" priority="4" operator="greaterThan">
      <formula>7</formula>
    </cfRule>
    <cfRule type="cellIs" dxfId="2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EFCF-BCFA-44CE-AB44-22DA6928E324}">
  <dimension ref="A1:J61"/>
  <sheetViews>
    <sheetView topLeftCell="A29" zoomScaleNormal="100" workbookViewId="0">
      <selection activeCell="G15" sqref="G15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29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21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1</v>
      </c>
      <c r="D15" s="3">
        <v>0</v>
      </c>
      <c r="E15" s="3">
        <v>17</v>
      </c>
      <c r="F15" s="10">
        <f t="shared" ref="F15:F42" si="0">(C15*1.75)+(D15*0.5381)+E15</f>
        <v>18.75</v>
      </c>
      <c r="G15" s="3">
        <v>3</v>
      </c>
      <c r="H15" s="31">
        <f>IFERROR(SUM(C15*1.75,D15*0.5381,E15)/G15,0)</f>
        <v>6.25</v>
      </c>
      <c r="I15" s="1"/>
    </row>
    <row r="16" spans="1:9">
      <c r="A16" s="1"/>
      <c r="B16" s="5">
        <v>45608</v>
      </c>
      <c r="C16" s="3">
        <v>1</v>
      </c>
      <c r="D16" s="3">
        <v>0</v>
      </c>
      <c r="E16" s="3">
        <v>16</v>
      </c>
      <c r="F16" s="10">
        <f t="shared" si="0"/>
        <v>17.75</v>
      </c>
      <c r="G16" s="3">
        <v>3</v>
      </c>
      <c r="H16" s="31">
        <f t="shared" ref="H16:H21" si="1">IFERROR(SUM(C16*1.75,D16*0.5381,E16)/G16,0)</f>
        <v>5.916666666666667</v>
      </c>
      <c r="I16" s="1"/>
    </row>
    <row r="17" spans="1:10">
      <c r="A17" s="1"/>
      <c r="B17" s="5">
        <v>45609</v>
      </c>
      <c r="C17" s="3">
        <v>1</v>
      </c>
      <c r="D17" s="3">
        <v>0</v>
      </c>
      <c r="E17" s="3">
        <v>17</v>
      </c>
      <c r="F17" s="10">
        <f t="shared" si="0"/>
        <v>18.75</v>
      </c>
      <c r="G17" s="3">
        <v>4</v>
      </c>
      <c r="H17" s="31">
        <f t="shared" si="1"/>
        <v>4.6875</v>
      </c>
      <c r="I17" s="1"/>
    </row>
    <row r="18" spans="1:10">
      <c r="A18" s="1"/>
      <c r="B18" s="5">
        <v>45610</v>
      </c>
      <c r="C18" s="3">
        <v>1</v>
      </c>
      <c r="D18" s="3">
        <v>0</v>
      </c>
      <c r="E18" s="3">
        <v>19</v>
      </c>
      <c r="F18" s="10">
        <f t="shared" si="0"/>
        <v>20.75</v>
      </c>
      <c r="G18" s="3">
        <v>3</v>
      </c>
      <c r="H18" s="31">
        <f t="shared" si="1"/>
        <v>6.916666666666667</v>
      </c>
      <c r="I18" s="32"/>
    </row>
    <row r="19" spans="1:10">
      <c r="A19" s="1"/>
      <c r="B19" s="5">
        <v>45611</v>
      </c>
      <c r="C19" s="3">
        <v>1</v>
      </c>
      <c r="D19" s="3">
        <v>0</v>
      </c>
      <c r="E19" s="3">
        <v>18</v>
      </c>
      <c r="F19" s="10">
        <f t="shared" si="0"/>
        <v>19.75</v>
      </c>
      <c r="G19" s="3">
        <v>3</v>
      </c>
      <c r="H19" s="31">
        <f t="shared" si="1"/>
        <v>6.583333333333333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1</v>
      </c>
      <c r="D22" s="3">
        <v>0</v>
      </c>
      <c r="E22" s="3">
        <v>18</v>
      </c>
      <c r="F22" s="10">
        <f t="shared" si="0"/>
        <v>19.75</v>
      </c>
      <c r="G22" s="3">
        <v>3</v>
      </c>
      <c r="H22" s="31">
        <f>IFERROR(SUM(C22*1.75,D22*0.5381,E22)/G22,0)</f>
        <v>6.583333333333333</v>
      </c>
      <c r="I22" s="1"/>
    </row>
    <row r="23" spans="1:10">
      <c r="A23" s="1"/>
      <c r="B23" s="5">
        <v>45615</v>
      </c>
      <c r="C23" s="3">
        <v>1</v>
      </c>
      <c r="D23" s="3">
        <v>0</v>
      </c>
      <c r="E23" s="3">
        <v>17</v>
      </c>
      <c r="F23" s="10">
        <f t="shared" si="0"/>
        <v>18.75</v>
      </c>
      <c r="G23" s="3">
        <v>3</v>
      </c>
      <c r="H23" s="31">
        <f t="shared" ref="H23:H27" si="2">IFERROR(SUM(C23*1.75,D23*0.5381,E23)/G23,0)</f>
        <v>6.25</v>
      </c>
      <c r="I23" s="1"/>
    </row>
    <row r="24" spans="1:10">
      <c r="A24" s="1"/>
      <c r="B24" s="5">
        <v>45616</v>
      </c>
      <c r="C24" s="3">
        <v>1</v>
      </c>
      <c r="D24" s="3">
        <v>0</v>
      </c>
      <c r="E24" s="3">
        <v>17</v>
      </c>
      <c r="F24" s="10">
        <f t="shared" si="0"/>
        <v>18.75</v>
      </c>
      <c r="G24" s="3">
        <v>3</v>
      </c>
      <c r="H24" s="31">
        <f t="shared" si="2"/>
        <v>6.25</v>
      </c>
      <c r="I24" s="1"/>
    </row>
    <row r="25" spans="1:10">
      <c r="A25" s="1"/>
      <c r="B25" s="5">
        <v>45617</v>
      </c>
      <c r="C25" s="3">
        <v>1</v>
      </c>
      <c r="D25" s="3">
        <v>0</v>
      </c>
      <c r="E25" s="3">
        <v>16</v>
      </c>
      <c r="F25" s="10">
        <f t="shared" si="0"/>
        <v>17.75</v>
      </c>
      <c r="G25" s="3">
        <v>3</v>
      </c>
      <c r="H25" s="31">
        <f t="shared" si="2"/>
        <v>5.916666666666667</v>
      </c>
      <c r="I25" s="1"/>
      <c r="J25" t="s">
        <v>27</v>
      </c>
    </row>
    <row r="26" spans="1:10">
      <c r="A26" s="1"/>
      <c r="B26" s="5">
        <v>45618</v>
      </c>
      <c r="C26" s="3">
        <v>1</v>
      </c>
      <c r="D26" s="3">
        <v>0</v>
      </c>
      <c r="E26" s="3">
        <v>15</v>
      </c>
      <c r="F26" s="10">
        <f t="shared" si="0"/>
        <v>16.75</v>
      </c>
      <c r="G26" s="3">
        <v>3</v>
      </c>
      <c r="H26" s="31">
        <f t="shared" si="2"/>
        <v>5.583333333333333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>(C28*1.75)+(D28*0.5381)+E28</f>
        <v>0</v>
      </c>
      <c r="G28" s="3">
        <v>0</v>
      </c>
      <c r="H28" s="31">
        <f>IFERROR(SUM(C28*1.75,D28*0.5381,E28)/G28,0)</f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20</v>
      </c>
      <c r="F29" s="10">
        <f t="shared" si="0"/>
        <v>20</v>
      </c>
      <c r="G29" s="3">
        <v>3</v>
      </c>
      <c r="H29" s="31">
        <f>IFERROR(SUM(C29*1.75,D29*0.5381,E29)/G29,0)</f>
        <v>6.666666666666667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19</v>
      </c>
      <c r="F30" s="10">
        <f>(C30*1.75)+(D30*0.5381)+E30</f>
        <v>19</v>
      </c>
      <c r="G30" s="3">
        <v>3</v>
      </c>
      <c r="H30" s="31">
        <f>IFERROR(SUM(C30*1.75,D30*0.5381,E30)/G30,0)</f>
        <v>6.333333333333333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18</v>
      </c>
      <c r="F31" s="10">
        <f t="shared" si="0"/>
        <v>18</v>
      </c>
      <c r="G31" s="3">
        <v>3</v>
      </c>
      <c r="H31" s="31">
        <f t="shared" ref="H31:H35" si="3">IFERROR(SUM(C31*1.75,D31*0.5381,E31)/G31,0)</f>
        <v>6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20</v>
      </c>
      <c r="F32" s="10">
        <f t="shared" si="0"/>
        <v>20</v>
      </c>
      <c r="G32" s="3">
        <v>3</v>
      </c>
      <c r="H32" s="31">
        <f t="shared" si="3"/>
        <v>6.666666666666667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18</v>
      </c>
      <c r="F33" s="10">
        <f t="shared" si="0"/>
        <v>18</v>
      </c>
      <c r="G33" s="3">
        <v>3</v>
      </c>
      <c r="H33" s="31">
        <f t="shared" si="3"/>
        <v>6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17</v>
      </c>
      <c r="F36" s="10">
        <f t="shared" si="0"/>
        <v>17</v>
      </c>
      <c r="G36" s="3">
        <v>3</v>
      </c>
      <c r="H36" s="31">
        <f>IFERROR(SUM(C36*1.75,D36*0.5381,E36)/G36,0)</f>
        <v>5.666666666666667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18</v>
      </c>
      <c r="F37" s="10">
        <f t="shared" si="0"/>
        <v>18</v>
      </c>
      <c r="G37" s="3">
        <v>3</v>
      </c>
      <c r="H37" s="31">
        <f t="shared" ref="H37:H42" si="4">IFERROR(SUM(C37*1.75,D37*0.5381,E37)/G37,0)</f>
        <v>6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18</v>
      </c>
      <c r="F38" s="10">
        <f t="shared" si="0"/>
        <v>18</v>
      </c>
      <c r="G38" s="3">
        <v>3</v>
      </c>
      <c r="H38" s="31">
        <f t="shared" si="4"/>
        <v>6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16</v>
      </c>
      <c r="F39" s="10">
        <f t="shared" si="0"/>
        <v>16</v>
      </c>
      <c r="G39" s="3">
        <v>3</v>
      </c>
      <c r="H39" s="31">
        <f t="shared" si="4"/>
        <v>5.333333333333333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17</v>
      </c>
      <c r="F40" s="10">
        <f t="shared" si="0"/>
        <v>17</v>
      </c>
      <c r="G40" s="3">
        <v>3</v>
      </c>
      <c r="H40" s="31">
        <f t="shared" si="4"/>
        <v>5.666666666666667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24" priority="1" operator="greaterThan">
      <formula>21</formula>
    </cfRule>
  </conditionalFormatting>
  <conditionalFormatting sqref="H15:H42">
    <cfRule type="cellIs" dxfId="23" priority="2" operator="greaterThan">
      <formula>7</formula>
    </cfRule>
    <cfRule type="cellIs" dxfId="22" priority="3" operator="greaterThan">
      <formula>8</formula>
    </cfRule>
  </conditionalFormatting>
  <conditionalFormatting sqref="H44">
    <cfRule type="cellIs" dxfId="21" priority="4" operator="greaterThan">
      <formula>7</formula>
    </cfRule>
    <cfRule type="cellIs" dxfId="2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A73A4-52ED-4DAD-B614-FB131998D3FE}">
  <dimension ref="A1:J61"/>
  <sheetViews>
    <sheetView topLeftCell="A30" zoomScaleNormal="100" workbookViewId="0">
      <selection activeCell="G20" sqref="G20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30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/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20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19</v>
      </c>
      <c r="F15" s="10">
        <f t="shared" ref="F15:F42" si="0">(C15*1.75)+(D15*0.5381)+E15</f>
        <v>19</v>
      </c>
      <c r="G15" s="3">
        <v>3</v>
      </c>
      <c r="H15" s="31">
        <f>IFERROR(SUM(C15*1.75,D15*0.5381,E15)/G15,0)</f>
        <v>6.333333333333333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18</v>
      </c>
      <c r="F16" s="10">
        <f t="shared" si="0"/>
        <v>18</v>
      </c>
      <c r="G16" s="3">
        <v>3</v>
      </c>
      <c r="H16" s="31">
        <f t="shared" ref="H16:H21" si="1">IFERROR(SUM(C16*1.75,D16*0.5381,E16)/G16,0)</f>
        <v>6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20</v>
      </c>
      <c r="F17" s="10">
        <f t="shared" si="0"/>
        <v>20</v>
      </c>
      <c r="G17" s="3">
        <v>4</v>
      </c>
      <c r="H17" s="31">
        <f t="shared" si="1"/>
        <v>5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18</v>
      </c>
      <c r="F18" s="10">
        <f t="shared" si="0"/>
        <v>18</v>
      </c>
      <c r="G18" s="3">
        <v>3</v>
      </c>
      <c r="H18" s="31">
        <f t="shared" si="1"/>
        <v>6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18</v>
      </c>
      <c r="F19" s="10">
        <f t="shared" si="0"/>
        <v>18</v>
      </c>
      <c r="G19" s="3">
        <v>3</v>
      </c>
      <c r="H19" s="31">
        <f t="shared" si="1"/>
        <v>6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19</v>
      </c>
      <c r="F22" s="10">
        <f t="shared" si="0"/>
        <v>19</v>
      </c>
      <c r="G22" s="3">
        <v>3</v>
      </c>
      <c r="H22" s="31">
        <f>IFERROR(SUM(C22*1.75,D22*0.5381,E22)/G22,0)</f>
        <v>6.333333333333333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17</v>
      </c>
      <c r="F23" s="10">
        <f t="shared" si="0"/>
        <v>17</v>
      </c>
      <c r="G23" s="3">
        <v>3</v>
      </c>
      <c r="H23" s="31">
        <f t="shared" ref="H23:H28" si="2">IFERROR(SUM(C23*1.75,D23*0.5381,E23)/G23,0)</f>
        <v>5.666666666666667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19</v>
      </c>
      <c r="F24" s="10">
        <f t="shared" si="0"/>
        <v>19</v>
      </c>
      <c r="G24" s="3">
        <v>3</v>
      </c>
      <c r="H24" s="31">
        <f t="shared" si="2"/>
        <v>6.333333333333333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18</v>
      </c>
      <c r="F25" s="10">
        <f t="shared" si="0"/>
        <v>18</v>
      </c>
      <c r="G25" s="3">
        <v>3</v>
      </c>
      <c r="H25" s="31">
        <f t="shared" si="2"/>
        <v>6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19</v>
      </c>
      <c r="F26" s="10">
        <f t="shared" si="0"/>
        <v>19</v>
      </c>
      <c r="G26" s="3">
        <v>3</v>
      </c>
      <c r="H26" s="31">
        <f t="shared" si="2"/>
        <v>6.333333333333333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19</v>
      </c>
      <c r="F29" s="10">
        <f t="shared" si="0"/>
        <v>19</v>
      </c>
      <c r="G29" s="3">
        <v>3</v>
      </c>
      <c r="H29" s="31">
        <f>IFERROR(SUM(C29*1.75,D29*0.5381,E29)/G29,0)</f>
        <v>6.333333333333333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17</v>
      </c>
      <c r="F30" s="10">
        <f t="shared" si="0"/>
        <v>17</v>
      </c>
      <c r="G30" s="3">
        <v>3</v>
      </c>
      <c r="H30" s="31">
        <f t="shared" ref="H30:H35" si="3">IFERROR(SUM(C30*1.75,D30*0.5381,E30)/G30,0)</f>
        <v>5.666666666666667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19</v>
      </c>
      <c r="F31" s="10">
        <f t="shared" si="0"/>
        <v>19</v>
      </c>
      <c r="G31" s="3">
        <v>3</v>
      </c>
      <c r="H31" s="31">
        <f t="shared" si="3"/>
        <v>6.333333333333333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18</v>
      </c>
      <c r="F32" s="10">
        <f t="shared" si="0"/>
        <v>18</v>
      </c>
      <c r="G32" s="3">
        <v>3</v>
      </c>
      <c r="H32" s="31">
        <f t="shared" si="3"/>
        <v>6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18</v>
      </c>
      <c r="F33" s="10">
        <f t="shared" si="0"/>
        <v>18</v>
      </c>
      <c r="G33" s="3">
        <v>3</v>
      </c>
      <c r="H33" s="31">
        <f t="shared" si="3"/>
        <v>6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16</v>
      </c>
      <c r="F36" s="10">
        <f t="shared" si="0"/>
        <v>16</v>
      </c>
      <c r="G36" s="3">
        <v>3</v>
      </c>
      <c r="H36" s="31">
        <f>IFERROR(SUM(C36*1.75,D36*0.5381,E36)/G36,0)</f>
        <v>5.333333333333333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17</v>
      </c>
      <c r="F37" s="10">
        <f t="shared" si="0"/>
        <v>17</v>
      </c>
      <c r="G37" s="3">
        <v>3</v>
      </c>
      <c r="H37" s="31">
        <f t="shared" ref="H37:H42" si="4">IFERROR(SUM(C37*1.75,D37*0.5381,E37)/G37,0)</f>
        <v>5.666666666666667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15</v>
      </c>
      <c r="F38" s="10">
        <f t="shared" si="0"/>
        <v>15</v>
      </c>
      <c r="G38" s="3">
        <v>4</v>
      </c>
      <c r="H38" s="31">
        <f t="shared" si="4"/>
        <v>3.75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16</v>
      </c>
      <c r="F39" s="10">
        <f t="shared" si="0"/>
        <v>16</v>
      </c>
      <c r="G39" s="3">
        <v>3</v>
      </c>
      <c r="H39" s="31">
        <f t="shared" si="4"/>
        <v>5.333333333333333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15</v>
      </c>
      <c r="F40" s="10">
        <f t="shared" si="0"/>
        <v>15</v>
      </c>
      <c r="G40" s="3">
        <v>3</v>
      </c>
      <c r="H40" s="31">
        <f t="shared" si="4"/>
        <v>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19" priority="1" operator="greaterThan">
      <formula>21</formula>
    </cfRule>
  </conditionalFormatting>
  <conditionalFormatting sqref="H15:H42">
    <cfRule type="cellIs" dxfId="18" priority="2" operator="greaterThan">
      <formula>7</formula>
    </cfRule>
    <cfRule type="cellIs" dxfId="17" priority="3" operator="greaterThan">
      <formula>8</formula>
    </cfRule>
  </conditionalFormatting>
  <conditionalFormatting sqref="H44">
    <cfRule type="cellIs" dxfId="16" priority="4" operator="greaterThan">
      <formula>7</formula>
    </cfRule>
    <cfRule type="cellIs" dxfId="1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68B4-F165-40AD-96D5-9E0EB476C2D5}">
  <dimension ref="A1:J61"/>
  <sheetViews>
    <sheetView topLeftCell="A27" zoomScaleNormal="100" workbookViewId="0">
      <selection activeCell="G41" sqref="G41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31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12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/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12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12</v>
      </c>
      <c r="D15" s="3">
        <v>0</v>
      </c>
      <c r="E15" s="3">
        <v>0</v>
      </c>
      <c r="F15" s="10">
        <f t="shared" ref="F15:F21" si="0">(C15*1.75)+(D15*0.5381)+E15</f>
        <v>21</v>
      </c>
      <c r="G15" s="3">
        <v>3</v>
      </c>
      <c r="H15" s="31">
        <f>IFERROR(SUM(C15*1.75,D15*0.5381,E15)/G15,0)</f>
        <v>7</v>
      </c>
      <c r="I15" s="1"/>
    </row>
    <row r="16" spans="1:9">
      <c r="A16" s="1"/>
      <c r="B16" s="5">
        <v>45608</v>
      </c>
      <c r="C16" s="3">
        <v>12</v>
      </c>
      <c r="D16" s="3">
        <v>0</v>
      </c>
      <c r="E16" s="3">
        <v>0</v>
      </c>
      <c r="F16" s="10">
        <f t="shared" si="0"/>
        <v>21</v>
      </c>
      <c r="G16" s="3">
        <v>3</v>
      </c>
      <c r="H16" s="31">
        <f t="shared" ref="H16:H21" si="1">IFERROR(SUM(C16*1.75,D16*0.5381,E16)/G16,0)</f>
        <v>7</v>
      </c>
      <c r="I16" s="1"/>
    </row>
    <row r="17" spans="1:10">
      <c r="A17" s="1"/>
      <c r="B17" s="5">
        <v>45609</v>
      </c>
      <c r="C17" s="3">
        <v>11</v>
      </c>
      <c r="D17" s="3">
        <v>0</v>
      </c>
      <c r="E17" s="3">
        <v>0</v>
      </c>
      <c r="F17" s="10">
        <f t="shared" si="0"/>
        <v>19.25</v>
      </c>
      <c r="G17" s="3">
        <v>3</v>
      </c>
      <c r="H17" s="31">
        <f t="shared" si="1"/>
        <v>6.416666666666667</v>
      </c>
      <c r="I17" s="1"/>
    </row>
    <row r="18" spans="1:10">
      <c r="A18" s="1"/>
      <c r="B18" s="5">
        <v>45610</v>
      </c>
      <c r="C18" s="3">
        <v>10</v>
      </c>
      <c r="D18" s="3">
        <v>0</v>
      </c>
      <c r="E18" s="3">
        <v>0</v>
      </c>
      <c r="F18" s="10">
        <f t="shared" si="0"/>
        <v>17.5</v>
      </c>
      <c r="G18" s="3">
        <v>3</v>
      </c>
      <c r="H18" s="31">
        <f t="shared" si="1"/>
        <v>5.833333333333333</v>
      </c>
      <c r="I18" s="32"/>
    </row>
    <row r="19" spans="1:10">
      <c r="A19" s="1"/>
      <c r="B19" s="5">
        <v>45611</v>
      </c>
      <c r="C19" s="3">
        <v>9</v>
      </c>
      <c r="D19" s="3">
        <v>0</v>
      </c>
      <c r="E19" s="3">
        <v>0</v>
      </c>
      <c r="F19" s="10">
        <f t="shared" si="0"/>
        <v>15.75</v>
      </c>
      <c r="G19" s="3">
        <v>3</v>
      </c>
      <c r="H19" s="31">
        <f t="shared" si="1"/>
        <v>5.25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10</v>
      </c>
      <c r="D22" s="3">
        <v>0</v>
      </c>
      <c r="E22" s="3">
        <v>0</v>
      </c>
      <c r="F22" s="10">
        <f t="shared" ref="F22:F42" si="2">(C22*1.75)+(D22*0.5381)+E22</f>
        <v>17.5</v>
      </c>
      <c r="G22" s="3">
        <v>3</v>
      </c>
      <c r="H22" s="31">
        <f>IFERROR(SUM(C22*1.75,D22*0.5381,E22)/G22,0)</f>
        <v>5.833333333333333</v>
      </c>
      <c r="I22" s="1"/>
    </row>
    <row r="23" spans="1:10">
      <c r="A23" s="1"/>
      <c r="B23" s="5">
        <v>45615</v>
      </c>
      <c r="C23" s="3">
        <v>10</v>
      </c>
      <c r="D23" s="3">
        <v>0</v>
      </c>
      <c r="E23" s="3">
        <v>0</v>
      </c>
      <c r="F23" s="10">
        <f t="shared" si="2"/>
        <v>17.5</v>
      </c>
      <c r="G23" s="3">
        <v>3</v>
      </c>
      <c r="H23" s="31">
        <f t="shared" ref="H23:H28" si="3">IFERROR(SUM(C23*1.75,D23*0.5381,E23)/G23,0)</f>
        <v>5.833333333333333</v>
      </c>
      <c r="I23" s="1"/>
    </row>
    <row r="24" spans="1:10">
      <c r="A24" s="1"/>
      <c r="B24" s="5">
        <v>45616</v>
      </c>
      <c r="C24" s="3">
        <v>11</v>
      </c>
      <c r="D24" s="3">
        <v>0</v>
      </c>
      <c r="E24" s="3">
        <v>0</v>
      </c>
      <c r="F24" s="10">
        <f t="shared" si="2"/>
        <v>19.25</v>
      </c>
      <c r="G24" s="3">
        <v>3</v>
      </c>
      <c r="H24" s="31">
        <f t="shared" si="3"/>
        <v>6.416666666666667</v>
      </c>
      <c r="I24" s="1"/>
    </row>
    <row r="25" spans="1:10">
      <c r="A25" s="1"/>
      <c r="B25" s="5">
        <v>45617</v>
      </c>
      <c r="C25" s="3">
        <v>9</v>
      </c>
      <c r="D25" s="3">
        <v>0</v>
      </c>
      <c r="E25" s="3">
        <v>0</v>
      </c>
      <c r="F25" s="10">
        <f t="shared" si="2"/>
        <v>15.75</v>
      </c>
      <c r="G25" s="3">
        <v>3</v>
      </c>
      <c r="H25" s="31">
        <f t="shared" si="3"/>
        <v>5.25</v>
      </c>
      <c r="I25" s="1"/>
      <c r="J25" t="s">
        <v>27</v>
      </c>
    </row>
    <row r="26" spans="1:10">
      <c r="A26" s="1"/>
      <c r="B26" s="5">
        <v>45618</v>
      </c>
      <c r="C26" s="3">
        <v>10</v>
      </c>
      <c r="D26" s="3">
        <v>0</v>
      </c>
      <c r="E26" s="3">
        <v>0</v>
      </c>
      <c r="F26" s="10">
        <f t="shared" si="2"/>
        <v>17.5</v>
      </c>
      <c r="G26" s="3">
        <v>3</v>
      </c>
      <c r="H26" s="31">
        <f t="shared" si="3"/>
        <v>5.833333333333333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2"/>
        <v>0</v>
      </c>
      <c r="G27" s="3">
        <v>0</v>
      </c>
      <c r="H27" s="31">
        <f t="shared" si="3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2"/>
        <v>0</v>
      </c>
      <c r="G28" s="3">
        <v>0</v>
      </c>
      <c r="H28" s="31">
        <f t="shared" si="3"/>
        <v>0</v>
      </c>
      <c r="I28" s="1"/>
    </row>
    <row r="29" spans="1:10">
      <c r="A29" s="1"/>
      <c r="B29" s="5">
        <v>45670</v>
      </c>
      <c r="C29" s="3">
        <v>8</v>
      </c>
      <c r="D29" s="3">
        <v>0</v>
      </c>
      <c r="E29" s="3">
        <v>2</v>
      </c>
      <c r="F29" s="10">
        <f t="shared" si="2"/>
        <v>16</v>
      </c>
      <c r="G29" s="3">
        <v>3</v>
      </c>
      <c r="H29" s="31">
        <f>IFERROR(SUM(C29*1.75,D29*0.5381,E29)/G29,0)</f>
        <v>5.333333333333333</v>
      </c>
      <c r="I29" s="1"/>
    </row>
    <row r="30" spans="1:10">
      <c r="A30" s="1"/>
      <c r="B30" s="5">
        <v>45671</v>
      </c>
      <c r="C30" s="3">
        <v>8</v>
      </c>
      <c r="D30" s="3">
        <v>0</v>
      </c>
      <c r="E30" s="3">
        <v>2</v>
      </c>
      <c r="F30" s="10">
        <f t="shared" si="2"/>
        <v>16</v>
      </c>
      <c r="G30" s="3">
        <v>3</v>
      </c>
      <c r="H30" s="31">
        <f t="shared" ref="H30:H35" si="4">IFERROR(SUM(C30*1.75,D30*0.5381,E30)/G30,0)</f>
        <v>5.333333333333333</v>
      </c>
      <c r="I30" s="1"/>
    </row>
    <row r="31" spans="1:10">
      <c r="A31" s="1"/>
      <c r="B31" s="5">
        <v>45672</v>
      </c>
      <c r="C31" s="3">
        <v>8</v>
      </c>
      <c r="D31" s="3">
        <v>0</v>
      </c>
      <c r="E31" s="3">
        <v>2</v>
      </c>
      <c r="F31" s="10">
        <f t="shared" si="2"/>
        <v>16</v>
      </c>
      <c r="G31" s="3">
        <v>3</v>
      </c>
      <c r="H31" s="31">
        <f t="shared" si="4"/>
        <v>5.333333333333333</v>
      </c>
      <c r="I31" s="1"/>
    </row>
    <row r="32" spans="1:10">
      <c r="A32" s="1"/>
      <c r="B32" s="5">
        <v>45673</v>
      </c>
      <c r="C32" s="3">
        <v>8</v>
      </c>
      <c r="D32" s="3">
        <v>0</v>
      </c>
      <c r="E32" s="3">
        <v>2</v>
      </c>
      <c r="F32" s="10">
        <f t="shared" si="2"/>
        <v>16</v>
      </c>
      <c r="G32" s="3">
        <v>3</v>
      </c>
      <c r="H32" s="31">
        <f t="shared" si="4"/>
        <v>5.333333333333333</v>
      </c>
      <c r="I32" s="1"/>
    </row>
    <row r="33" spans="1:9">
      <c r="A33" s="1"/>
      <c r="B33" s="5">
        <v>45674</v>
      </c>
      <c r="C33" s="3">
        <v>9</v>
      </c>
      <c r="D33" s="3">
        <v>0</v>
      </c>
      <c r="E33" s="3">
        <v>1</v>
      </c>
      <c r="F33" s="10">
        <f t="shared" si="2"/>
        <v>16.75</v>
      </c>
      <c r="G33" s="3">
        <v>3</v>
      </c>
      <c r="H33" s="31">
        <f t="shared" si="4"/>
        <v>5.583333333333333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2"/>
        <v>0</v>
      </c>
      <c r="G34" s="3">
        <v>0</v>
      </c>
      <c r="H34" s="31">
        <f t="shared" si="4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2"/>
        <v>0</v>
      </c>
      <c r="G35" s="3">
        <v>0</v>
      </c>
      <c r="H35" s="31">
        <f t="shared" si="4"/>
        <v>0</v>
      </c>
      <c r="I35" s="1"/>
    </row>
    <row r="36" spans="1:9">
      <c r="A36" s="1"/>
      <c r="B36" s="5">
        <v>45677</v>
      </c>
      <c r="C36" s="3">
        <v>8</v>
      </c>
      <c r="D36" s="3">
        <v>0</v>
      </c>
      <c r="E36" s="3">
        <v>2</v>
      </c>
      <c r="F36" s="10">
        <f t="shared" si="2"/>
        <v>16</v>
      </c>
      <c r="G36" s="3">
        <v>3</v>
      </c>
      <c r="H36" s="31">
        <f>IFERROR(SUM(C36*1.75,D36*0.5381,E36)/G36,0)</f>
        <v>5.333333333333333</v>
      </c>
      <c r="I36" s="1"/>
    </row>
    <row r="37" spans="1:9">
      <c r="A37" s="1"/>
      <c r="B37" s="5">
        <v>45678</v>
      </c>
      <c r="C37" s="3">
        <v>7</v>
      </c>
      <c r="D37" s="3">
        <v>0</v>
      </c>
      <c r="E37" s="3">
        <v>2</v>
      </c>
      <c r="F37" s="10">
        <f t="shared" si="2"/>
        <v>14.25</v>
      </c>
      <c r="G37" s="3">
        <v>3</v>
      </c>
      <c r="H37" s="31">
        <f t="shared" ref="H37:H42" si="5">IFERROR(SUM(C37*1.75,D37*0.5381,E37)/G37,0)</f>
        <v>4.75</v>
      </c>
      <c r="I37" s="1"/>
    </row>
    <row r="38" spans="1:9">
      <c r="A38" s="1"/>
      <c r="B38" s="5">
        <v>45679</v>
      </c>
      <c r="C38" s="3">
        <v>9</v>
      </c>
      <c r="D38" s="3">
        <v>0</v>
      </c>
      <c r="E38" s="3">
        <v>2</v>
      </c>
      <c r="F38" s="10">
        <f t="shared" si="2"/>
        <v>17.75</v>
      </c>
      <c r="G38" s="3">
        <v>3</v>
      </c>
      <c r="H38" s="31">
        <f t="shared" si="5"/>
        <v>5.916666666666667</v>
      </c>
      <c r="I38" s="1"/>
    </row>
    <row r="39" spans="1:9">
      <c r="A39" s="1"/>
      <c r="B39" s="5">
        <v>45680</v>
      </c>
      <c r="C39" s="3">
        <v>9</v>
      </c>
      <c r="D39" s="3">
        <v>0</v>
      </c>
      <c r="E39" s="3">
        <v>2</v>
      </c>
      <c r="F39" s="10">
        <f t="shared" si="2"/>
        <v>17.75</v>
      </c>
      <c r="G39" s="3">
        <v>3</v>
      </c>
      <c r="H39" s="31">
        <f t="shared" si="5"/>
        <v>5.916666666666667</v>
      </c>
      <c r="I39" s="1"/>
    </row>
    <row r="40" spans="1:9">
      <c r="A40" s="1"/>
      <c r="B40" s="5">
        <v>45681</v>
      </c>
      <c r="C40" s="3">
        <v>8</v>
      </c>
      <c r="D40" s="3">
        <v>0</v>
      </c>
      <c r="E40" s="3">
        <v>2</v>
      </c>
      <c r="F40" s="10">
        <f t="shared" si="2"/>
        <v>16</v>
      </c>
      <c r="G40" s="3">
        <v>3</v>
      </c>
      <c r="H40" s="31">
        <f t="shared" si="5"/>
        <v>5.333333333333333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2"/>
        <v>0</v>
      </c>
      <c r="G41" s="3">
        <v>0</v>
      </c>
      <c r="H41" s="31">
        <f t="shared" si="5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2"/>
        <v>0</v>
      </c>
      <c r="G42" s="3">
        <v>0</v>
      </c>
      <c r="H42" s="31">
        <f t="shared" si="5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B46:H59"/>
    <mergeCell ref="E5:G5"/>
  </mergeCells>
  <conditionalFormatting sqref="F15:F42">
    <cfRule type="cellIs" dxfId="14" priority="1" operator="greaterThan">
      <formula>21</formula>
    </cfRule>
  </conditionalFormatting>
  <conditionalFormatting sqref="H15:H42">
    <cfRule type="cellIs" dxfId="13" priority="2" operator="greaterThan">
      <formula>7</formula>
    </cfRule>
    <cfRule type="cellIs" dxfId="12" priority="3" operator="greaterThan">
      <formula>8</formula>
    </cfRule>
  </conditionalFormatting>
  <conditionalFormatting sqref="H44">
    <cfRule type="cellIs" dxfId="11" priority="11" operator="greaterThan">
      <formula>7</formula>
    </cfRule>
    <cfRule type="cellIs" dxfId="10" priority="12" operator="greaterThan">
      <formula>8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A60FC-4B5B-40DA-8E7F-B6CC6D3B6CA3}">
  <dimension ref="A1:J61"/>
  <sheetViews>
    <sheetView topLeftCell="A31" zoomScaleNormal="100" workbookViewId="0">
      <selection activeCell="E42" sqref="E42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32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20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20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16</v>
      </c>
      <c r="F15" s="10">
        <f t="shared" ref="F15:F42" si="0">(C15*1.75)+(D15*0.5381)+E15</f>
        <v>16</v>
      </c>
      <c r="G15" s="3">
        <v>4</v>
      </c>
      <c r="H15" s="31">
        <f>IFERROR(SUM(C15*1.75,D15*0.5381,E15)/G15,0)</f>
        <v>4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14</v>
      </c>
      <c r="F16" s="10">
        <f t="shared" si="0"/>
        <v>14</v>
      </c>
      <c r="G16" s="3">
        <v>3</v>
      </c>
      <c r="H16" s="31">
        <f t="shared" ref="H16:H21" si="1">IFERROR(SUM(C16*1.75,D16*0.5381,E16)/G16,0)</f>
        <v>4.666666666666667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16</v>
      </c>
      <c r="F17" s="10">
        <f t="shared" si="0"/>
        <v>16</v>
      </c>
      <c r="G17" s="3">
        <v>3</v>
      </c>
      <c r="H17" s="31">
        <f t="shared" si="1"/>
        <v>5.333333333333333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15</v>
      </c>
      <c r="F18" s="10">
        <f t="shared" si="0"/>
        <v>15</v>
      </c>
      <c r="G18" s="3">
        <v>3</v>
      </c>
      <c r="H18" s="31">
        <f t="shared" si="1"/>
        <v>5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18</v>
      </c>
      <c r="F19" s="10">
        <f t="shared" si="0"/>
        <v>18</v>
      </c>
      <c r="G19" s="3">
        <v>3</v>
      </c>
      <c r="H19" s="31">
        <f t="shared" si="1"/>
        <v>6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18</v>
      </c>
      <c r="F22" s="10">
        <f t="shared" si="0"/>
        <v>18</v>
      </c>
      <c r="G22" s="3">
        <v>4</v>
      </c>
      <c r="H22" s="31">
        <f>IFERROR(SUM(C22*1.75,D22*0.5381,E22)/G22,0)</f>
        <v>4.5</v>
      </c>
      <c r="I22" s="1"/>
    </row>
    <row r="23" spans="1:10">
      <c r="A23" s="1"/>
      <c r="B23" s="5">
        <v>45615</v>
      </c>
      <c r="C23" s="3">
        <v>0</v>
      </c>
      <c r="D23" s="3">
        <v>0</v>
      </c>
      <c r="E23" s="3">
        <v>18</v>
      </c>
      <c r="F23" s="10">
        <f t="shared" si="0"/>
        <v>18</v>
      </c>
      <c r="G23" s="3">
        <v>4</v>
      </c>
      <c r="H23" s="31">
        <f t="shared" ref="H23:H28" si="2">IFERROR(SUM(C23*1.75,D23*0.5381,E23)/G23,0)</f>
        <v>4.5</v>
      </c>
      <c r="I23" s="1"/>
    </row>
    <row r="24" spans="1:10">
      <c r="A24" s="1"/>
      <c r="B24" s="5">
        <v>45616</v>
      </c>
      <c r="C24" s="3">
        <v>0</v>
      </c>
      <c r="D24" s="3">
        <v>0</v>
      </c>
      <c r="E24" s="3">
        <v>19</v>
      </c>
      <c r="F24" s="10">
        <f t="shared" si="0"/>
        <v>19</v>
      </c>
      <c r="G24" s="3">
        <v>4</v>
      </c>
      <c r="H24" s="31">
        <f t="shared" si="2"/>
        <v>4.75</v>
      </c>
      <c r="I24" s="1"/>
    </row>
    <row r="25" spans="1:10">
      <c r="A25" s="1"/>
      <c r="B25" s="5">
        <v>45617</v>
      </c>
      <c r="C25" s="3">
        <v>0</v>
      </c>
      <c r="D25" s="3">
        <v>0</v>
      </c>
      <c r="E25" s="3">
        <v>16</v>
      </c>
      <c r="F25" s="10">
        <f t="shared" si="0"/>
        <v>16</v>
      </c>
      <c r="G25" s="3">
        <v>3</v>
      </c>
      <c r="H25" s="31">
        <f t="shared" si="2"/>
        <v>5.333333333333333</v>
      </c>
      <c r="I25" s="1"/>
      <c r="J25" t="s">
        <v>27</v>
      </c>
    </row>
    <row r="26" spans="1:10">
      <c r="A26" s="1"/>
      <c r="B26" s="5">
        <v>45618</v>
      </c>
      <c r="C26" s="3">
        <v>0</v>
      </c>
      <c r="D26" s="3">
        <v>0</v>
      </c>
      <c r="E26" s="3">
        <v>18</v>
      </c>
      <c r="F26" s="10">
        <f t="shared" si="0"/>
        <v>18</v>
      </c>
      <c r="G26" s="3">
        <v>3</v>
      </c>
      <c r="H26" s="31">
        <f t="shared" si="2"/>
        <v>6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0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0</v>
      </c>
      <c r="D29" s="3">
        <v>0</v>
      </c>
      <c r="E29" s="3">
        <v>17</v>
      </c>
      <c r="F29" s="10">
        <f t="shared" si="0"/>
        <v>17</v>
      </c>
      <c r="G29" s="3">
        <v>3</v>
      </c>
      <c r="H29" s="31">
        <f>IFERROR(SUM(C29*1.75,D29*0.5381,E29)/G29,0)</f>
        <v>5.666666666666667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19</v>
      </c>
      <c r="F30" s="10">
        <f t="shared" si="0"/>
        <v>19</v>
      </c>
      <c r="G30" s="3">
        <v>3</v>
      </c>
      <c r="H30" s="31">
        <f t="shared" ref="H30:H35" si="3">IFERROR(SUM(C30*1.75,D30*0.5381,E30)/G30,0)</f>
        <v>6.333333333333333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20</v>
      </c>
      <c r="F31" s="10">
        <f t="shared" si="0"/>
        <v>20</v>
      </c>
      <c r="G31" s="3">
        <v>3</v>
      </c>
      <c r="H31" s="31">
        <f t="shared" si="3"/>
        <v>6.666666666666667</v>
      </c>
      <c r="I31" s="1"/>
    </row>
    <row r="32" spans="1:10">
      <c r="A32" s="1"/>
      <c r="B32" s="5">
        <v>45673</v>
      </c>
      <c r="C32" s="3">
        <v>0</v>
      </c>
      <c r="D32" s="3">
        <v>0</v>
      </c>
      <c r="E32" s="3">
        <v>19</v>
      </c>
      <c r="F32" s="10">
        <f t="shared" si="0"/>
        <v>19</v>
      </c>
      <c r="G32" s="3">
        <v>3</v>
      </c>
      <c r="H32" s="31">
        <f t="shared" si="3"/>
        <v>6.333333333333333</v>
      </c>
      <c r="I32" s="1"/>
    </row>
    <row r="33" spans="1:9">
      <c r="A33" s="1"/>
      <c r="B33" s="5">
        <v>45674</v>
      </c>
      <c r="C33" s="3">
        <v>0</v>
      </c>
      <c r="D33" s="3">
        <v>0</v>
      </c>
      <c r="E33" s="3">
        <v>17</v>
      </c>
      <c r="F33" s="10">
        <f t="shared" si="0"/>
        <v>17</v>
      </c>
      <c r="G33" s="3">
        <v>3</v>
      </c>
      <c r="H33" s="31">
        <f t="shared" si="3"/>
        <v>5.666666666666667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0</v>
      </c>
      <c r="D36" s="3">
        <v>0</v>
      </c>
      <c r="E36" s="3">
        <v>17</v>
      </c>
      <c r="F36" s="10">
        <f t="shared" si="0"/>
        <v>17</v>
      </c>
      <c r="G36" s="3">
        <v>3</v>
      </c>
      <c r="H36" s="31">
        <f>IFERROR(SUM(C36*1.75,D36*0.5381,E36)/G36,0)</f>
        <v>5.666666666666667</v>
      </c>
      <c r="I36" s="1"/>
    </row>
    <row r="37" spans="1:9">
      <c r="A37" s="1"/>
      <c r="B37" s="5">
        <v>45678</v>
      </c>
      <c r="C37" s="3">
        <v>0</v>
      </c>
      <c r="D37" s="3">
        <v>0</v>
      </c>
      <c r="E37" s="3">
        <v>19</v>
      </c>
      <c r="F37" s="10">
        <f t="shared" si="0"/>
        <v>19</v>
      </c>
      <c r="G37" s="3">
        <v>3</v>
      </c>
      <c r="H37" s="31">
        <f t="shared" ref="H37:H42" si="4">IFERROR(SUM(C37*1.75,D37*0.5381,E37)/G37,0)</f>
        <v>6.333333333333333</v>
      </c>
      <c r="I37" s="1"/>
    </row>
    <row r="38" spans="1:9">
      <c r="A38" s="1"/>
      <c r="B38" s="5">
        <v>45679</v>
      </c>
      <c r="C38" s="3">
        <v>0</v>
      </c>
      <c r="D38" s="3">
        <v>0</v>
      </c>
      <c r="E38" s="3">
        <v>17</v>
      </c>
      <c r="F38" s="10">
        <f t="shared" si="0"/>
        <v>17</v>
      </c>
      <c r="G38" s="3">
        <v>3</v>
      </c>
      <c r="H38" s="31">
        <f t="shared" si="4"/>
        <v>5.666666666666667</v>
      </c>
      <c r="I38" s="1"/>
    </row>
    <row r="39" spans="1:9">
      <c r="A39" s="1"/>
      <c r="B39" s="5">
        <v>45680</v>
      </c>
      <c r="C39" s="3">
        <v>0</v>
      </c>
      <c r="D39" s="3">
        <v>0</v>
      </c>
      <c r="E39" s="3">
        <v>17</v>
      </c>
      <c r="F39" s="10">
        <f t="shared" si="0"/>
        <v>17</v>
      </c>
      <c r="G39" s="3">
        <v>3</v>
      </c>
      <c r="H39" s="31">
        <f t="shared" si="4"/>
        <v>5.666666666666667</v>
      </c>
      <c r="I39" s="1"/>
    </row>
    <row r="40" spans="1:9">
      <c r="A40" s="1"/>
      <c r="B40" s="5">
        <v>45681</v>
      </c>
      <c r="C40" s="3">
        <v>0</v>
      </c>
      <c r="D40" s="3">
        <v>0</v>
      </c>
      <c r="E40" s="3">
        <v>17</v>
      </c>
      <c r="F40" s="10">
        <f t="shared" si="0"/>
        <v>17</v>
      </c>
      <c r="G40" s="3">
        <v>3</v>
      </c>
      <c r="H40" s="31">
        <f t="shared" si="4"/>
        <v>5.666666666666667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9" priority="1" operator="greaterThan">
      <formula>21</formula>
    </cfRule>
  </conditionalFormatting>
  <conditionalFormatting sqref="H15:H42">
    <cfRule type="cellIs" dxfId="8" priority="2" operator="greaterThan">
      <formula>7</formula>
    </cfRule>
    <cfRule type="cellIs" dxfId="7" priority="3" operator="greaterThan">
      <formula>8</formula>
    </cfRule>
  </conditionalFormatting>
  <conditionalFormatting sqref="H44">
    <cfRule type="cellIs" dxfId="6" priority="4" operator="greaterThan">
      <formula>7</formula>
    </cfRule>
    <cfRule type="cellIs" dxfId="5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7027-C852-4FC6-AEE8-0D421A9A2EDF}">
  <dimension ref="A1:J61"/>
  <sheetViews>
    <sheetView tabSelected="1" topLeftCell="A32" zoomScaleNormal="100" workbookViewId="0">
      <selection activeCell="B46" sqref="B46"/>
    </sheetView>
  </sheetViews>
  <sheetFormatPr defaultRowHeight="15"/>
  <cols>
    <col min="1" max="1" width="5.85546875" customWidth="1"/>
    <col min="2" max="3" width="10.28515625" customWidth="1"/>
    <col min="4" max="5" width="10.5703125" customWidth="1"/>
    <col min="6" max="6" width="10.28515625" customWidth="1"/>
    <col min="7" max="7" width="11.85546875" customWidth="1"/>
    <col min="8" max="8" width="10.28515625" customWidth="1"/>
    <col min="9" max="9" width="5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18.75">
      <c r="A3" s="1"/>
      <c r="B3" s="24" t="s">
        <v>16</v>
      </c>
      <c r="C3" s="25"/>
      <c r="D3" s="25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 t="s">
        <v>17</v>
      </c>
      <c r="C5" s="1"/>
      <c r="D5" s="26"/>
      <c r="E5" s="39" t="s">
        <v>33</v>
      </c>
      <c r="F5" s="40"/>
      <c r="G5" s="41"/>
      <c r="H5" s="1"/>
      <c r="I5" s="1"/>
    </row>
    <row r="6" spans="1:9">
      <c r="A6" s="1"/>
      <c r="B6" s="1" t="s">
        <v>19</v>
      </c>
      <c r="C6" s="1"/>
      <c r="D6" s="26"/>
      <c r="E6" s="1"/>
      <c r="F6" s="1"/>
      <c r="G6" s="22">
        <v>0</v>
      </c>
      <c r="H6" s="1"/>
      <c r="I6" s="1"/>
    </row>
    <row r="7" spans="1:9">
      <c r="A7" s="1"/>
      <c r="B7" s="1" t="s">
        <v>20</v>
      </c>
      <c r="C7" s="1"/>
      <c r="D7" s="26"/>
      <c r="E7" s="1"/>
      <c r="F7" s="1"/>
      <c r="G7" s="22">
        <v>16</v>
      </c>
      <c r="H7" s="1"/>
      <c r="I7" s="1"/>
    </row>
    <row r="8" spans="1:9">
      <c r="A8" s="1"/>
      <c r="B8" s="1" t="s">
        <v>21</v>
      </c>
      <c r="C8" s="1"/>
      <c r="D8" s="26"/>
      <c r="E8" s="1"/>
      <c r="F8" s="1"/>
      <c r="G8" s="27">
        <f>SUM(G6:G7)</f>
        <v>16</v>
      </c>
      <c r="H8" s="1"/>
      <c r="I8" s="1"/>
    </row>
    <row r="9" spans="1:9">
      <c r="A9" s="1"/>
      <c r="B9" s="1" t="s">
        <v>8</v>
      </c>
      <c r="C9" s="1"/>
      <c r="D9" s="26"/>
      <c r="E9" s="1"/>
      <c r="F9" s="1"/>
      <c r="G9" s="22">
        <v>3</v>
      </c>
      <c r="H9" s="1"/>
      <c r="I9" s="1"/>
    </row>
    <row r="10" spans="1:9">
      <c r="A10" s="1"/>
      <c r="B10" s="1" t="s">
        <v>22</v>
      </c>
      <c r="C10" s="1"/>
      <c r="D10" s="26"/>
      <c r="E10" s="1"/>
      <c r="F10" s="1"/>
      <c r="G10" s="23" t="s">
        <v>6</v>
      </c>
      <c r="H10" s="1"/>
      <c r="I10" s="1"/>
    </row>
    <row r="11" spans="1:9">
      <c r="A11" s="1"/>
      <c r="B11" s="1"/>
      <c r="C11" s="1"/>
      <c r="D11" s="26"/>
      <c r="E11" s="26"/>
      <c r="F11" s="26"/>
      <c r="G11" s="1"/>
      <c r="H11" s="1"/>
      <c r="I11" s="1"/>
    </row>
    <row r="12" spans="1:9">
      <c r="A12" s="1"/>
      <c r="B12" s="9" t="s">
        <v>9</v>
      </c>
      <c r="C12" s="9"/>
      <c r="D12" s="9"/>
      <c r="E12" s="1"/>
      <c r="F12" s="1"/>
      <c r="G12" s="1"/>
      <c r="H12" s="1"/>
      <c r="I12" s="1"/>
    </row>
    <row r="13" spans="1:9">
      <c r="A13" s="1"/>
      <c r="B13" s="9"/>
      <c r="C13" s="9"/>
      <c r="D13" s="9"/>
      <c r="E13" s="1"/>
      <c r="F13" s="1"/>
      <c r="G13" s="1"/>
      <c r="H13" s="1"/>
      <c r="I13" s="1"/>
    </row>
    <row r="14" spans="1:9" ht="35.1" customHeight="1">
      <c r="A14" s="1"/>
      <c r="B14" s="28" t="s">
        <v>10</v>
      </c>
      <c r="C14" s="28" t="s">
        <v>23</v>
      </c>
      <c r="D14" s="29" t="s">
        <v>24</v>
      </c>
      <c r="E14" s="29" t="s">
        <v>25</v>
      </c>
      <c r="F14" s="29" t="s">
        <v>26</v>
      </c>
      <c r="G14" s="29" t="s">
        <v>14</v>
      </c>
      <c r="H14" s="30" t="s">
        <v>15</v>
      </c>
      <c r="I14" s="1"/>
    </row>
    <row r="15" spans="1:9">
      <c r="A15" s="1"/>
      <c r="B15" s="5">
        <v>45607</v>
      </c>
      <c r="C15" s="3">
        <v>0</v>
      </c>
      <c r="D15" s="3">
        <v>0</v>
      </c>
      <c r="E15" s="3">
        <v>13</v>
      </c>
      <c r="F15" s="10">
        <f t="shared" ref="F15:F42" si="0">(C15*1.75)+(D15*0.5381)+E15</f>
        <v>13</v>
      </c>
      <c r="G15" s="3">
        <v>3</v>
      </c>
      <c r="H15" s="31">
        <f>IFERROR(SUM(C15*1.75,D15*0.5381,E15)/G15,0)</f>
        <v>4.333333333333333</v>
      </c>
      <c r="I15" s="1"/>
    </row>
    <row r="16" spans="1:9">
      <c r="A16" s="1"/>
      <c r="B16" s="5">
        <v>45608</v>
      </c>
      <c r="C16" s="3">
        <v>0</v>
      </c>
      <c r="D16" s="3">
        <v>0</v>
      </c>
      <c r="E16" s="3">
        <v>14</v>
      </c>
      <c r="F16" s="10">
        <f t="shared" si="0"/>
        <v>14</v>
      </c>
      <c r="G16" s="3">
        <v>3</v>
      </c>
      <c r="H16" s="31">
        <f t="shared" ref="H16:H21" si="1">IFERROR(SUM(C16*1.75,D16*0.5381,E16)/G16,0)</f>
        <v>4.666666666666667</v>
      </c>
      <c r="I16" s="1"/>
    </row>
    <row r="17" spans="1:10">
      <c r="A17" s="1"/>
      <c r="B17" s="5">
        <v>45609</v>
      </c>
      <c r="C17" s="3">
        <v>0</v>
      </c>
      <c r="D17" s="3">
        <v>0</v>
      </c>
      <c r="E17" s="3">
        <v>13</v>
      </c>
      <c r="F17" s="10">
        <f t="shared" si="0"/>
        <v>13</v>
      </c>
      <c r="G17" s="3">
        <v>3</v>
      </c>
      <c r="H17" s="31">
        <f t="shared" si="1"/>
        <v>4.333333333333333</v>
      </c>
      <c r="I17" s="1"/>
    </row>
    <row r="18" spans="1:10">
      <c r="A18" s="1"/>
      <c r="B18" s="5">
        <v>45610</v>
      </c>
      <c r="C18" s="3">
        <v>0</v>
      </c>
      <c r="D18" s="3">
        <v>0</v>
      </c>
      <c r="E18" s="3">
        <v>13</v>
      </c>
      <c r="F18" s="10">
        <f t="shared" si="0"/>
        <v>13</v>
      </c>
      <c r="G18" s="3">
        <v>3</v>
      </c>
      <c r="H18" s="31">
        <f t="shared" si="1"/>
        <v>4.333333333333333</v>
      </c>
      <c r="I18" s="32"/>
    </row>
    <row r="19" spans="1:10">
      <c r="A19" s="1"/>
      <c r="B19" s="5">
        <v>45611</v>
      </c>
      <c r="C19" s="3">
        <v>0</v>
      </c>
      <c r="D19" s="3">
        <v>0</v>
      </c>
      <c r="E19" s="3">
        <v>14</v>
      </c>
      <c r="F19" s="10">
        <f t="shared" si="0"/>
        <v>14</v>
      </c>
      <c r="G19" s="3">
        <v>3</v>
      </c>
      <c r="H19" s="31">
        <f t="shared" si="1"/>
        <v>4.666666666666667</v>
      </c>
      <c r="I19" s="32"/>
    </row>
    <row r="20" spans="1:10">
      <c r="A20" s="1"/>
      <c r="B20" s="5">
        <v>45612</v>
      </c>
      <c r="C20" s="3">
        <v>0</v>
      </c>
      <c r="D20" s="3">
        <v>0</v>
      </c>
      <c r="E20" s="3">
        <v>0</v>
      </c>
      <c r="F20" s="10">
        <f t="shared" si="0"/>
        <v>0</v>
      </c>
      <c r="G20" s="3">
        <v>0</v>
      </c>
      <c r="H20" s="31">
        <f t="shared" si="1"/>
        <v>0</v>
      </c>
      <c r="I20" s="1"/>
    </row>
    <row r="21" spans="1:10">
      <c r="A21" s="1"/>
      <c r="B21" s="5">
        <v>45613</v>
      </c>
      <c r="C21" s="3">
        <v>0</v>
      </c>
      <c r="D21" s="3">
        <v>0</v>
      </c>
      <c r="E21" s="3">
        <v>0</v>
      </c>
      <c r="F21" s="10">
        <f t="shared" si="0"/>
        <v>0</v>
      </c>
      <c r="G21" s="3">
        <v>0</v>
      </c>
      <c r="H21" s="31">
        <f t="shared" si="1"/>
        <v>0</v>
      </c>
      <c r="I21" s="1"/>
    </row>
    <row r="22" spans="1:10">
      <c r="A22" s="1"/>
      <c r="B22" s="5">
        <v>45614</v>
      </c>
      <c r="C22" s="3">
        <v>0</v>
      </c>
      <c r="D22" s="3">
        <v>0</v>
      </c>
      <c r="E22" s="3">
        <v>14</v>
      </c>
      <c r="F22" s="10">
        <f t="shared" si="0"/>
        <v>14</v>
      </c>
      <c r="G22" s="3">
        <v>0</v>
      </c>
      <c r="H22" s="31">
        <f>IFERROR(SUM(C22*1.75,D22*0.5381,E22)/G22,0)</f>
        <v>0</v>
      </c>
      <c r="I22" s="1"/>
    </row>
    <row r="23" spans="1:10">
      <c r="A23" s="1"/>
      <c r="B23" s="5">
        <v>45615</v>
      </c>
      <c r="C23" s="3"/>
      <c r="D23" s="3">
        <v>0</v>
      </c>
      <c r="E23" s="3">
        <v>13</v>
      </c>
      <c r="F23" s="10">
        <f t="shared" si="0"/>
        <v>13</v>
      </c>
      <c r="G23" s="3">
        <v>3</v>
      </c>
      <c r="H23" s="31">
        <f t="shared" ref="H23:H28" si="2">IFERROR(SUM(C23*1.75,D23*0.5381,E23)/G23,0)</f>
        <v>4.333333333333333</v>
      </c>
      <c r="I23" s="1"/>
    </row>
    <row r="24" spans="1:10">
      <c r="A24" s="1"/>
      <c r="B24" s="5">
        <v>45616</v>
      </c>
      <c r="C24" s="3"/>
      <c r="D24" s="3">
        <v>0</v>
      </c>
      <c r="E24" s="3">
        <v>13</v>
      </c>
      <c r="F24" s="10">
        <f t="shared" si="0"/>
        <v>13</v>
      </c>
      <c r="G24" s="3">
        <v>2</v>
      </c>
      <c r="H24" s="31">
        <f t="shared" si="2"/>
        <v>6.5</v>
      </c>
      <c r="I24" s="1"/>
    </row>
    <row r="25" spans="1:10">
      <c r="A25" s="1"/>
      <c r="B25" s="5">
        <v>45617</v>
      </c>
      <c r="C25" s="3"/>
      <c r="D25" s="3">
        <v>0</v>
      </c>
      <c r="E25" s="3">
        <v>15</v>
      </c>
      <c r="F25" s="10">
        <f t="shared" si="0"/>
        <v>15</v>
      </c>
      <c r="G25" s="3">
        <v>3</v>
      </c>
      <c r="H25" s="31">
        <f t="shared" si="2"/>
        <v>5</v>
      </c>
      <c r="I25" s="1"/>
      <c r="J25" t="s">
        <v>27</v>
      </c>
    </row>
    <row r="26" spans="1:10">
      <c r="A26" s="1"/>
      <c r="B26" s="5">
        <v>45618</v>
      </c>
      <c r="C26" s="3"/>
      <c r="D26" s="3">
        <v>0</v>
      </c>
      <c r="E26" s="3">
        <v>11</v>
      </c>
      <c r="F26" s="10">
        <f t="shared" si="0"/>
        <v>11</v>
      </c>
      <c r="G26" s="3">
        <v>3</v>
      </c>
      <c r="H26" s="31">
        <f t="shared" si="2"/>
        <v>3.6666666666666665</v>
      </c>
      <c r="I26" s="1"/>
    </row>
    <row r="27" spans="1:10">
      <c r="A27" s="1"/>
      <c r="B27" s="5">
        <v>45619</v>
      </c>
      <c r="C27" s="3">
        <v>0</v>
      </c>
      <c r="D27" s="3">
        <v>0</v>
      </c>
      <c r="E27" s="3">
        <v>0</v>
      </c>
      <c r="F27" s="10">
        <f t="shared" si="0"/>
        <v>0</v>
      </c>
      <c r="G27" s="3">
        <v>3</v>
      </c>
      <c r="H27" s="31">
        <f t="shared" si="2"/>
        <v>0</v>
      </c>
      <c r="I27" s="1"/>
    </row>
    <row r="28" spans="1:10">
      <c r="A28" s="1"/>
      <c r="B28" s="5">
        <v>45620</v>
      </c>
      <c r="C28" s="3">
        <v>0</v>
      </c>
      <c r="D28" s="3">
        <v>0</v>
      </c>
      <c r="E28" s="3">
        <v>0</v>
      </c>
      <c r="F28" s="10">
        <f t="shared" si="0"/>
        <v>0</v>
      </c>
      <c r="G28" s="3">
        <v>0</v>
      </c>
      <c r="H28" s="31">
        <f t="shared" si="2"/>
        <v>0</v>
      </c>
      <c r="I28" s="1"/>
    </row>
    <row r="29" spans="1:10">
      <c r="A29" s="1"/>
      <c r="B29" s="5">
        <v>45670</v>
      </c>
      <c r="C29" s="3">
        <v>1</v>
      </c>
      <c r="D29" s="3">
        <v>0</v>
      </c>
      <c r="E29" s="3">
        <v>14</v>
      </c>
      <c r="F29" s="10">
        <f t="shared" si="0"/>
        <v>15.75</v>
      </c>
      <c r="G29" s="3">
        <v>3</v>
      </c>
      <c r="H29" s="31">
        <f>IFERROR(SUM(C29*1.75,D29*0.5381,E29)/G29,0)</f>
        <v>5.25</v>
      </c>
      <c r="I29" s="1"/>
    </row>
    <row r="30" spans="1:10">
      <c r="A30" s="1"/>
      <c r="B30" s="5">
        <v>45671</v>
      </c>
      <c r="C30" s="3">
        <v>0</v>
      </c>
      <c r="D30" s="3">
        <v>0</v>
      </c>
      <c r="E30" s="3">
        <v>14</v>
      </c>
      <c r="F30" s="10">
        <f t="shared" si="0"/>
        <v>14</v>
      </c>
      <c r="G30" s="3">
        <v>3</v>
      </c>
      <c r="H30" s="31">
        <f t="shared" ref="H30:H35" si="3">IFERROR(SUM(C30*1.75,D30*0.5381,E30)/G30,0)</f>
        <v>4.666666666666667</v>
      </c>
      <c r="I30" s="1"/>
    </row>
    <row r="31" spans="1:10">
      <c r="A31" s="1"/>
      <c r="B31" s="5">
        <v>45672</v>
      </c>
      <c r="C31" s="3">
        <v>0</v>
      </c>
      <c r="D31" s="3">
        <v>0</v>
      </c>
      <c r="E31" s="3">
        <v>14</v>
      </c>
      <c r="F31" s="10">
        <f t="shared" si="0"/>
        <v>14</v>
      </c>
      <c r="G31" s="3">
        <v>3</v>
      </c>
      <c r="H31" s="31">
        <f t="shared" si="3"/>
        <v>4.666666666666667</v>
      </c>
      <c r="I31" s="1"/>
    </row>
    <row r="32" spans="1:10">
      <c r="A32" s="1"/>
      <c r="B32" s="5">
        <v>45673</v>
      </c>
      <c r="C32" s="3">
        <v>1</v>
      </c>
      <c r="D32" s="3">
        <v>0</v>
      </c>
      <c r="E32" s="3">
        <v>14</v>
      </c>
      <c r="F32" s="10">
        <f t="shared" si="0"/>
        <v>15.75</v>
      </c>
      <c r="G32" s="3">
        <v>3</v>
      </c>
      <c r="H32" s="31">
        <f t="shared" si="3"/>
        <v>5.25</v>
      </c>
      <c r="I32" s="1"/>
    </row>
    <row r="33" spans="1:9">
      <c r="A33" s="1"/>
      <c r="B33" s="5">
        <v>45674</v>
      </c>
      <c r="C33" s="3">
        <v>1</v>
      </c>
      <c r="D33" s="3">
        <v>0</v>
      </c>
      <c r="E33" s="3">
        <v>13</v>
      </c>
      <c r="F33" s="10">
        <f t="shared" si="0"/>
        <v>14.75</v>
      </c>
      <c r="G33" s="3">
        <v>3</v>
      </c>
      <c r="H33" s="31">
        <f t="shared" si="3"/>
        <v>4.916666666666667</v>
      </c>
      <c r="I33" s="1"/>
    </row>
    <row r="34" spans="1:9">
      <c r="A34" s="1"/>
      <c r="B34" s="5">
        <v>45675</v>
      </c>
      <c r="C34" s="3">
        <v>0</v>
      </c>
      <c r="D34" s="3">
        <v>0</v>
      </c>
      <c r="E34" s="3">
        <v>0</v>
      </c>
      <c r="F34" s="10">
        <f t="shared" si="0"/>
        <v>0</v>
      </c>
      <c r="G34" s="3">
        <v>0</v>
      </c>
      <c r="H34" s="31">
        <f t="shared" si="3"/>
        <v>0</v>
      </c>
      <c r="I34" s="1"/>
    </row>
    <row r="35" spans="1:9">
      <c r="A35" s="1"/>
      <c r="B35" s="5">
        <v>45676</v>
      </c>
      <c r="C35" s="3">
        <v>0</v>
      </c>
      <c r="D35" s="3">
        <v>0</v>
      </c>
      <c r="E35" s="3">
        <v>0</v>
      </c>
      <c r="F35" s="10">
        <f t="shared" si="0"/>
        <v>0</v>
      </c>
      <c r="G35" s="3">
        <v>0</v>
      </c>
      <c r="H35" s="31">
        <f t="shared" si="3"/>
        <v>0</v>
      </c>
      <c r="I35" s="1"/>
    </row>
    <row r="36" spans="1:9">
      <c r="A36" s="1"/>
      <c r="B36" s="5">
        <v>45677</v>
      </c>
      <c r="C36" s="3">
        <v>1</v>
      </c>
      <c r="D36" s="3">
        <v>0</v>
      </c>
      <c r="E36" s="3">
        <v>13</v>
      </c>
      <c r="F36" s="10">
        <f t="shared" si="0"/>
        <v>14.75</v>
      </c>
      <c r="G36" s="3">
        <v>3</v>
      </c>
      <c r="H36" s="31">
        <f>IFERROR(SUM(C36*1.75,D36*0.5381,E36)/G36,0)</f>
        <v>4.916666666666667</v>
      </c>
      <c r="I36" s="1"/>
    </row>
    <row r="37" spans="1:9">
      <c r="A37" s="1"/>
      <c r="B37" s="5">
        <v>45678</v>
      </c>
      <c r="C37" s="3">
        <v>1</v>
      </c>
      <c r="D37" s="3">
        <v>0</v>
      </c>
      <c r="E37" s="3">
        <v>12</v>
      </c>
      <c r="F37" s="10">
        <f t="shared" si="0"/>
        <v>13.75</v>
      </c>
      <c r="G37" s="3">
        <v>3</v>
      </c>
      <c r="H37" s="31">
        <f t="shared" ref="H37:H42" si="4">IFERROR(SUM(C37*1.75,D37*0.5381,E37)/G37,0)</f>
        <v>4.583333333333333</v>
      </c>
      <c r="I37" s="1"/>
    </row>
    <row r="38" spans="1:9">
      <c r="A38" s="1"/>
      <c r="B38" s="5">
        <v>45679</v>
      </c>
      <c r="C38" s="3">
        <v>1</v>
      </c>
      <c r="D38" s="3">
        <v>0</v>
      </c>
      <c r="E38" s="3">
        <v>14</v>
      </c>
      <c r="F38" s="10">
        <f t="shared" si="0"/>
        <v>15.75</v>
      </c>
      <c r="G38" s="3">
        <v>3</v>
      </c>
      <c r="H38" s="31">
        <f t="shared" si="4"/>
        <v>5.25</v>
      </c>
      <c r="I38" s="1"/>
    </row>
    <row r="39" spans="1:9">
      <c r="A39" s="1"/>
      <c r="B39" s="5">
        <v>45680</v>
      </c>
      <c r="C39" s="3">
        <v>1</v>
      </c>
      <c r="D39" s="3">
        <v>0</v>
      </c>
      <c r="E39" s="3">
        <v>15</v>
      </c>
      <c r="F39" s="10">
        <f t="shared" si="0"/>
        <v>16.75</v>
      </c>
      <c r="G39" s="3">
        <v>3</v>
      </c>
      <c r="H39" s="31">
        <f t="shared" si="4"/>
        <v>5.583333333333333</v>
      </c>
      <c r="I39" s="1"/>
    </row>
    <row r="40" spans="1:9">
      <c r="A40" s="1"/>
      <c r="B40" s="5">
        <v>45681</v>
      </c>
      <c r="C40" s="3">
        <v>1</v>
      </c>
      <c r="D40" s="3">
        <v>0</v>
      </c>
      <c r="E40" s="3">
        <v>14</v>
      </c>
      <c r="F40" s="10">
        <f t="shared" si="0"/>
        <v>15.75</v>
      </c>
      <c r="G40" s="3">
        <v>3</v>
      </c>
      <c r="H40" s="31">
        <f t="shared" si="4"/>
        <v>5.25</v>
      </c>
      <c r="I40" s="1"/>
    </row>
    <row r="41" spans="1:9">
      <c r="A41" s="1"/>
      <c r="B41" s="5">
        <v>45682</v>
      </c>
      <c r="C41" s="3">
        <v>0</v>
      </c>
      <c r="D41" s="3">
        <v>0</v>
      </c>
      <c r="E41" s="3">
        <v>0</v>
      </c>
      <c r="F41" s="10">
        <f t="shared" si="0"/>
        <v>0</v>
      </c>
      <c r="G41" s="3">
        <v>0</v>
      </c>
      <c r="H41" s="31">
        <f t="shared" si="4"/>
        <v>0</v>
      </c>
      <c r="I41" s="1"/>
    </row>
    <row r="42" spans="1:9">
      <c r="A42" s="1"/>
      <c r="B42" s="5">
        <v>45683</v>
      </c>
      <c r="C42" s="3">
        <v>0</v>
      </c>
      <c r="D42" s="3">
        <v>0</v>
      </c>
      <c r="E42" s="3">
        <v>0</v>
      </c>
      <c r="F42" s="10">
        <f t="shared" si="0"/>
        <v>0</v>
      </c>
      <c r="G42" s="3">
        <v>0</v>
      </c>
      <c r="H42" s="31">
        <f t="shared" si="4"/>
        <v>0</v>
      </c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33"/>
      <c r="C44" s="34"/>
      <c r="D44" s="34"/>
      <c r="E44" s="34"/>
      <c r="F44" s="34"/>
      <c r="G44" s="34"/>
      <c r="H44" s="35"/>
      <c r="I44" s="1"/>
    </row>
    <row r="45" spans="1:9">
      <c r="A45" s="14"/>
      <c r="B45" s="36" t="s">
        <v>28</v>
      </c>
      <c r="C45" s="37"/>
      <c r="D45" s="37"/>
      <c r="E45" s="37"/>
      <c r="F45" s="14"/>
      <c r="G45" s="14"/>
      <c r="H45" s="14"/>
      <c r="I45" s="14"/>
    </row>
    <row r="46" spans="1:9">
      <c r="A46" s="14"/>
      <c r="B46" s="42"/>
      <c r="C46" s="43"/>
      <c r="D46" s="43"/>
      <c r="E46" s="43"/>
      <c r="F46" s="43"/>
      <c r="G46" s="43"/>
      <c r="H46" s="44"/>
      <c r="I46" s="14"/>
    </row>
    <row r="47" spans="1:9">
      <c r="A47" s="14"/>
      <c r="B47" s="45"/>
      <c r="C47" s="46"/>
      <c r="D47" s="46"/>
      <c r="E47" s="46"/>
      <c r="F47" s="46"/>
      <c r="G47" s="46"/>
      <c r="H47" s="47"/>
      <c r="I47" s="14"/>
    </row>
    <row r="48" spans="1:9">
      <c r="A48" s="14"/>
      <c r="B48" s="45"/>
      <c r="C48" s="46"/>
      <c r="D48" s="46"/>
      <c r="E48" s="46"/>
      <c r="F48" s="46"/>
      <c r="G48" s="46"/>
      <c r="H48" s="47"/>
      <c r="I48" s="14"/>
    </row>
    <row r="49" spans="1:9">
      <c r="A49" s="14"/>
      <c r="B49" s="45"/>
      <c r="C49" s="46"/>
      <c r="D49" s="46"/>
      <c r="E49" s="46"/>
      <c r="F49" s="46"/>
      <c r="G49" s="46"/>
      <c r="H49" s="47"/>
      <c r="I49" s="14"/>
    </row>
    <row r="50" spans="1:9">
      <c r="A50" s="14"/>
      <c r="B50" s="45"/>
      <c r="C50" s="46"/>
      <c r="D50" s="46"/>
      <c r="E50" s="46"/>
      <c r="F50" s="46"/>
      <c r="G50" s="46"/>
      <c r="H50" s="47"/>
      <c r="I50" s="14"/>
    </row>
    <row r="51" spans="1:9">
      <c r="A51" s="14"/>
      <c r="B51" s="45"/>
      <c r="C51" s="46"/>
      <c r="D51" s="46"/>
      <c r="E51" s="46"/>
      <c r="F51" s="46"/>
      <c r="G51" s="46"/>
      <c r="H51" s="47"/>
      <c r="I51" s="14"/>
    </row>
    <row r="52" spans="1:9">
      <c r="A52" s="14"/>
      <c r="B52" s="45"/>
      <c r="C52" s="46"/>
      <c r="D52" s="46"/>
      <c r="E52" s="46"/>
      <c r="F52" s="46"/>
      <c r="G52" s="46"/>
      <c r="H52" s="47"/>
      <c r="I52" s="14"/>
    </row>
    <row r="53" spans="1:9">
      <c r="A53" s="14"/>
      <c r="B53" s="45"/>
      <c r="C53" s="46"/>
      <c r="D53" s="46"/>
      <c r="E53" s="46"/>
      <c r="F53" s="46"/>
      <c r="G53" s="46"/>
      <c r="H53" s="47"/>
      <c r="I53" s="14"/>
    </row>
    <row r="54" spans="1:9">
      <c r="A54" s="14"/>
      <c r="B54" s="45"/>
      <c r="C54" s="46"/>
      <c r="D54" s="46"/>
      <c r="E54" s="46"/>
      <c r="F54" s="46"/>
      <c r="G54" s="46"/>
      <c r="H54" s="47"/>
      <c r="I54" s="14"/>
    </row>
    <row r="55" spans="1:9">
      <c r="A55" s="14"/>
      <c r="B55" s="45"/>
      <c r="C55" s="46"/>
      <c r="D55" s="46"/>
      <c r="E55" s="46"/>
      <c r="F55" s="46"/>
      <c r="G55" s="46"/>
      <c r="H55" s="47"/>
      <c r="I55" s="14"/>
    </row>
    <row r="56" spans="1:9">
      <c r="A56" s="14"/>
      <c r="B56" s="45"/>
      <c r="C56" s="46"/>
      <c r="D56" s="46"/>
      <c r="E56" s="46"/>
      <c r="F56" s="46"/>
      <c r="G56" s="46"/>
      <c r="H56" s="47"/>
      <c r="I56" s="14"/>
    </row>
    <row r="57" spans="1:9">
      <c r="A57" s="14"/>
      <c r="B57" s="45"/>
      <c r="C57" s="46"/>
      <c r="D57" s="46"/>
      <c r="E57" s="46"/>
      <c r="F57" s="46"/>
      <c r="G57" s="46"/>
      <c r="H57" s="47"/>
      <c r="I57" s="14"/>
    </row>
    <row r="58" spans="1:9">
      <c r="A58" s="14"/>
      <c r="B58" s="45"/>
      <c r="C58" s="46"/>
      <c r="D58" s="46"/>
      <c r="E58" s="46"/>
      <c r="F58" s="46"/>
      <c r="G58" s="46"/>
      <c r="H58" s="47"/>
      <c r="I58" s="14"/>
    </row>
    <row r="59" spans="1:9">
      <c r="A59" s="14"/>
      <c r="B59" s="48"/>
      <c r="C59" s="49"/>
      <c r="D59" s="49"/>
      <c r="E59" s="49"/>
      <c r="F59" s="49"/>
      <c r="G59" s="49"/>
      <c r="H59" s="50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</sheetData>
  <sheetProtection sheet="1" selectLockedCells="1"/>
  <protectedRanges>
    <protectedRange sqref="E5 G6:G7 G9:G10 C15:E42 G15:G42 B46" name="Alue1"/>
  </protectedRanges>
  <mergeCells count="2">
    <mergeCell ref="E5:G5"/>
    <mergeCell ref="B46:H59"/>
  </mergeCells>
  <conditionalFormatting sqref="F15:F42">
    <cfRule type="cellIs" dxfId="4" priority="1" operator="greaterThan">
      <formula>21</formula>
    </cfRule>
  </conditionalFormatting>
  <conditionalFormatting sqref="H15:H42">
    <cfRule type="cellIs" dxfId="3" priority="2" operator="greaterThan">
      <formula>7</formula>
    </cfRule>
    <cfRule type="cellIs" dxfId="2" priority="3" operator="greaterThan">
      <formula>8</formula>
    </cfRule>
  </conditionalFormatting>
  <conditionalFormatting sqref="H44">
    <cfRule type="cellIs" dxfId="1" priority="4" operator="greaterThan">
      <formula>7</formula>
    </cfRule>
    <cfRule type="cellIs" dxfId="0" priority="5" operator="greaterThan">
      <formula>8</formula>
    </cfRule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35983089AF34FB37A3180361A861E" ma:contentTypeVersion="6" ma:contentTypeDescription="Create a new document." ma:contentTypeScope="" ma:versionID="89e0bcbd69bf6f43d6d53d93a9d220cd">
  <xsd:schema xmlns:xsd="http://www.w3.org/2001/XMLSchema" xmlns:xs="http://www.w3.org/2001/XMLSchema" xmlns:p="http://schemas.microsoft.com/office/2006/metadata/properties" xmlns:ns2="d6becf6c-bef2-4826-bce2-fee1a9220bc7" xmlns:ns3="8a38ae60-3ac4-40b0-a0e0-621b1b904590" targetNamespace="http://schemas.microsoft.com/office/2006/metadata/properties" ma:root="true" ma:fieldsID="4c2f3ce08a6a1e4e2de3e950c9299c6e" ns2:_="" ns3:_="">
    <xsd:import namespace="d6becf6c-bef2-4826-bce2-fee1a9220bc7"/>
    <xsd:import namespace="8a38ae60-3ac4-40b0-a0e0-621b1b9045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ecf6c-bef2-4826-bce2-fee1a9220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8ae60-3ac4-40b0-a0e0-621b1b9045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a38ae60-3ac4-40b0-a0e0-621b1b904590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6AEE1B-1AF3-4FCA-AD7C-D46B490D5B17}"/>
</file>

<file path=customXml/itemProps2.xml><?xml version="1.0" encoding="utf-8"?>
<ds:datastoreItem xmlns:ds="http://schemas.openxmlformats.org/officeDocument/2006/customXml" ds:itemID="{1C0A6E0F-CF44-4F81-A16A-27EA364FF545}"/>
</file>

<file path=customXml/itemProps3.xml><?xml version="1.0" encoding="utf-8"?>
<ds:datastoreItem xmlns:ds="http://schemas.openxmlformats.org/officeDocument/2006/customXml" ds:itemID="{E15FE78F-ECDF-4754-B9D5-33F595A5E4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Mirja Kivikangas</dc:creator>
  <cp:keywords/>
  <dc:description/>
  <cp:lastModifiedBy>Leppänen Satu</cp:lastModifiedBy>
  <cp:revision/>
  <dcterms:created xsi:type="dcterms:W3CDTF">2020-01-10T08:56:08Z</dcterms:created>
  <dcterms:modified xsi:type="dcterms:W3CDTF">2025-03-18T11:20:36Z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0x01010068135983089AF34FB37A3180361A861E</vt:lpwstr>
  </property>
  <property fmtid="{D5CDD505-2E9C-101B-9397-08002B2CF9AE}" pid="3" name="Order">
    <vt:r8>63600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