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satu_leppanen_turku_fi/Documents/eVaka/Tietopyynnöt/AVI 2_2025/"/>
    </mc:Choice>
  </mc:AlternateContent>
  <xr:revisionPtr revIDLastSave="380" documentId="8_{B3AA35E1-D402-4EF6-8745-178B4279B965}" xr6:coauthVersionLast="47" xr6:coauthVersionMax="47" xr10:uidLastSave="{5C6F03BC-F100-4405-97DF-DE2FEF5EEE87}"/>
  <bookViews>
    <workbookView xWindow="-19310" yWindow="-110" windowWidth="19420" windowHeight="10420" activeTab="4" xr2:uid="{9F8050BF-D31B-48A4-BD91-868553549419}"/>
  </bookViews>
  <sheets>
    <sheet name="Päiväkodin henkilöstömitoitus" sheetId="4" r:id="rId1"/>
    <sheet name="Kastehelmet" sheetId="6" r:id="rId2"/>
    <sheet name="Kimallus" sheetId="8" r:id="rId3"/>
    <sheet name="Sarasteet" sheetId="7" r:id="rId4"/>
    <sheet name="Sätee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14" i="4"/>
  <c r="E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4" i="4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F16" i="5"/>
  <c r="F17" i="5"/>
  <c r="F18" i="5"/>
  <c r="F19" i="5"/>
  <c r="F20" i="5"/>
  <c r="F21" i="5"/>
  <c r="H15" i="5"/>
  <c r="F15" i="5"/>
  <c r="H21" i="5"/>
  <c r="H20" i="5"/>
  <c r="H19" i="5"/>
  <c r="H18" i="5"/>
  <c r="H17" i="5"/>
  <c r="H16" i="5"/>
  <c r="G28" i="4" l="1"/>
  <c r="G29" i="4"/>
  <c r="G40" i="4"/>
  <c r="G32" i="4"/>
  <c r="G41" i="4"/>
  <c r="G33" i="4"/>
  <c r="G36" i="4"/>
  <c r="G14" i="4"/>
  <c r="G25" i="4"/>
  <c r="G24" i="4"/>
  <c r="G21" i="4"/>
  <c r="G23" i="4"/>
  <c r="G20" i="4"/>
  <c r="G15" i="4"/>
  <c r="G17" i="4"/>
  <c r="G16" i="4"/>
  <c r="G31" i="4"/>
  <c r="G39" i="4"/>
  <c r="G38" i="4"/>
  <c r="G30" i="4"/>
  <c r="G22" i="4"/>
  <c r="G37" i="4"/>
  <c r="G35" i="4"/>
  <c r="G27" i="4"/>
  <c r="G19" i="4"/>
  <c r="G34" i="4"/>
  <c r="G26" i="4"/>
  <c r="G18" i="4"/>
</calcChain>
</file>

<file path=xl/sharedStrings.xml><?xml version="1.0" encoding="utf-8"?>
<sst xmlns="http://schemas.openxmlformats.org/spreadsheetml/2006/main" count="93" uniqueCount="33">
  <si>
    <t>Päiväkodin henkilöstömitoitus</t>
  </si>
  <si>
    <t>Kunta</t>
  </si>
  <si>
    <t>Turku</t>
  </si>
  <si>
    <t>Päiväkodin nimi</t>
  </si>
  <si>
    <t>Kukola-Moikoisten päiväkoti, Anniitunkatu 2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</si>
  <si>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</si>
  <si>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</si>
  <si>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</si>
  <si>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</si>
  <si>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</si>
  <si>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</si>
  <si>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</si>
  <si>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</si>
  <si>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</si>
  <si>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</si>
  <si>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</si>
  <si>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</si>
  <si>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</si>
  <si>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Kastehelmet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</si>
  <si>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</si>
  <si>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</si>
  <si>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</si>
  <si>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</si>
  <si>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</si>
  <si>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</si>
  <si>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</si>
  <si>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</si>
  <si>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</si>
  <si>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</si>
  <si>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11.11.2024 lastenhoitajan äkillinen sairastuminen, sijaista ei saatu.</t>
  </si>
  <si>
    <t>Kimallus</t>
  </si>
  <si>
    <t>Sarasteet</t>
  </si>
  <si>
    <t>Säteet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</si>
</sst>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zoomScaleNormal="100" workbookViewId="0">
      <selection activeCell="H11" sqref="H11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8" t="s">
        <v>2</v>
      </c>
      <c r="E5" s="38"/>
      <c r="F5" s="38"/>
      <c r="G5" s="15"/>
      <c r="H5" s="1"/>
    </row>
    <row r="6" spans="1:8">
      <c r="A6" s="1"/>
      <c r="B6" s="1" t="s">
        <v>3</v>
      </c>
      <c r="C6" s="1"/>
      <c r="D6" s="38" t="s">
        <v>4</v>
      </c>
      <c r="E6" s="38"/>
      <c r="F6" s="38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4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v>10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Kastehelmet!C15+Kimallus!C15+Sarasteet!C15+Säteet!C15</f>
        <v>10</v>
      </c>
      <c r="D14" s="3">
        <f>Kastehelmet!D15+Kimallus!D15+Sarasteet!D15+Säteet!D15</f>
        <v>0</v>
      </c>
      <c r="E14" s="3">
        <f>Kastehelmet!E15+Kimallus!E15+Sarasteet!E15+Säteet!E15</f>
        <v>32</v>
      </c>
      <c r="F14" s="3">
        <f>Kastehelmet!G15+Kimallus!G15+Sarasteet!G15+Säteet!G15</f>
        <v>9</v>
      </c>
      <c r="G14" s="10">
        <f>IFERROR(SUM(C14*1.75,D14*0.5381,E14)/F14,0)</f>
        <v>5.5</v>
      </c>
      <c r="H14" s="1"/>
    </row>
    <row r="15" spans="1:8">
      <c r="A15" s="1"/>
      <c r="B15" s="5">
        <v>45608</v>
      </c>
      <c r="C15" s="3">
        <f>Kastehelmet!C16+Kimallus!C16+Sarasteet!C16+Säteet!C16</f>
        <v>11</v>
      </c>
      <c r="D15" s="3">
        <f>Kastehelmet!D16+Kimallus!D16+Sarasteet!D16+Säteet!D16</f>
        <v>2</v>
      </c>
      <c r="E15" s="3">
        <f>Kastehelmet!E16+Kimallus!E16+Sarasteet!E16+Säteet!E16</f>
        <v>35</v>
      </c>
      <c r="F15" s="3">
        <f>Kastehelmet!G16+Kimallus!G16+Sarasteet!G16+Säteet!G16</f>
        <v>10</v>
      </c>
      <c r="G15" s="10">
        <f t="shared" ref="G15:G20" si="0">IFERROR(SUM(C15*1.75,D15*0.5381,E15)/F15,0)</f>
        <v>5.5326199999999996</v>
      </c>
      <c r="H15" s="1"/>
    </row>
    <row r="16" spans="1:8">
      <c r="A16" s="1"/>
      <c r="B16" s="5">
        <v>45609</v>
      </c>
      <c r="C16" s="3">
        <f>Kastehelmet!C17+Kimallus!C17+Sarasteet!C17+Säteet!C17</f>
        <v>9</v>
      </c>
      <c r="D16" s="3">
        <f>Kastehelmet!D17+Kimallus!D17+Sarasteet!D17+Säteet!D17</f>
        <v>2</v>
      </c>
      <c r="E16" s="3">
        <f>Kastehelmet!E17+Kimallus!E17+Sarasteet!E17+Säteet!E17</f>
        <v>34</v>
      </c>
      <c r="F16" s="3">
        <f>Kastehelmet!G17+Kimallus!G17+Sarasteet!G17+Säteet!G17</f>
        <v>10</v>
      </c>
      <c r="G16" s="10">
        <f t="shared" si="0"/>
        <v>5.0826200000000004</v>
      </c>
      <c r="H16" s="1"/>
    </row>
    <row r="17" spans="1:8">
      <c r="A17" s="1"/>
      <c r="B17" s="5">
        <v>45610</v>
      </c>
      <c r="C17" s="3">
        <f>Kastehelmet!C18+Kimallus!C18+Sarasteet!C18+Säteet!C18</f>
        <v>10</v>
      </c>
      <c r="D17" s="3">
        <f>Kastehelmet!D18+Kimallus!D18+Sarasteet!D18+Säteet!D18</f>
        <v>2</v>
      </c>
      <c r="E17" s="3">
        <f>Kastehelmet!E18+Kimallus!E18+Sarasteet!E18+Säteet!E18</f>
        <v>34</v>
      </c>
      <c r="F17" s="3">
        <f>Kastehelmet!G18+Kimallus!G18+Sarasteet!G18+Säteet!G18</f>
        <v>10</v>
      </c>
      <c r="G17" s="10">
        <f t="shared" si="0"/>
        <v>5.2576200000000002</v>
      </c>
      <c r="H17" s="1"/>
    </row>
    <row r="18" spans="1:8">
      <c r="A18" s="1"/>
      <c r="B18" s="5">
        <v>45611</v>
      </c>
      <c r="C18" s="3">
        <f>Kastehelmet!C19+Kimallus!C19+Sarasteet!C19+Säteet!C19</f>
        <v>11</v>
      </c>
      <c r="D18" s="3">
        <f>Kastehelmet!D19+Kimallus!D19+Sarasteet!D19+Säteet!D19</f>
        <v>2</v>
      </c>
      <c r="E18" s="3">
        <f>Kastehelmet!E19+Kimallus!E19+Sarasteet!E19+Säteet!E19</f>
        <v>30</v>
      </c>
      <c r="F18" s="3">
        <f>Kastehelmet!G19+Kimallus!G19+Sarasteet!G19+Säteet!G19</f>
        <v>10</v>
      </c>
      <c r="G18" s="10">
        <f t="shared" si="0"/>
        <v>5.0326199999999996</v>
      </c>
      <c r="H18" s="1"/>
    </row>
    <row r="19" spans="1:8">
      <c r="A19" s="1"/>
      <c r="B19" s="5">
        <v>45612</v>
      </c>
      <c r="C19" s="3">
        <f>Kastehelmet!C20+Kimallus!C20+Sarasteet!C20+Säteet!C20</f>
        <v>0</v>
      </c>
      <c r="D19" s="3">
        <f>Kastehelmet!D20+Kimallus!D20+Sarasteet!D20+Säteet!D20</f>
        <v>0</v>
      </c>
      <c r="E19" s="3">
        <f>Kastehelmet!E20+Kimallus!E20+Sarasteet!E20+Säteet!E20</f>
        <v>0</v>
      </c>
      <c r="F19" s="3">
        <f>Kastehelmet!G20+Kimallus!G20+Sarasteet!G20+Säteet!G20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Kastehelmet!C21+Kimallus!C21+Sarasteet!C21+Säteet!C21</f>
        <v>0</v>
      </c>
      <c r="D20" s="20">
        <f>Kastehelmet!D21+Kimallus!D21+Sarasteet!D21+Säteet!D21</f>
        <v>0</v>
      </c>
      <c r="E20" s="20">
        <f>Kastehelmet!E21+Kimallus!E21+Sarasteet!E21+Säteet!E21</f>
        <v>0</v>
      </c>
      <c r="F20" s="20">
        <f>Kastehelmet!G21+Kimallus!G21+Sarasteet!G21+Säteet!G21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Kastehelmet!C22+Kimallus!C22+Sarasteet!C22+Säteet!C22</f>
        <v>12</v>
      </c>
      <c r="D21" s="17">
        <f>Kastehelmet!D22+Kimallus!D22+Sarasteet!D22+Säteet!D22</f>
        <v>0</v>
      </c>
      <c r="E21" s="17">
        <f>Kastehelmet!E22+Kimallus!E22+Sarasteet!E22+Säteet!E22</f>
        <v>32</v>
      </c>
      <c r="F21" s="17">
        <f>Kastehelmet!G22+Kimallus!G22+Sarasteet!G22+Säteet!G22</f>
        <v>10</v>
      </c>
      <c r="G21" s="18">
        <f>IFERROR(SUM(C21*1.75,D21*0.5381,E21)/F21,0)</f>
        <v>5.3</v>
      </c>
      <c r="H21" s="1"/>
    </row>
    <row r="22" spans="1:8">
      <c r="A22" s="1"/>
      <c r="B22" s="5">
        <v>45615</v>
      </c>
      <c r="C22" s="3">
        <f>Kastehelmet!C23+Kimallus!C23+Sarasteet!C23+Säteet!C23</f>
        <v>12</v>
      </c>
      <c r="D22" s="3">
        <f>Kastehelmet!D23+Kimallus!D23+Sarasteet!D23+Säteet!D23</f>
        <v>1</v>
      </c>
      <c r="E22" s="3">
        <f>Kastehelmet!E23+Kimallus!E23+Sarasteet!E23+Säteet!E23</f>
        <v>34</v>
      </c>
      <c r="F22" s="3">
        <f>Kastehelmet!G23+Kimallus!G23+Sarasteet!G23+Säteet!G23</f>
        <v>10</v>
      </c>
      <c r="G22" s="10">
        <f t="shared" ref="G22:G27" si="1">IFERROR(SUM(C22*1.75,D22*0.5381,E22)/F22,0)</f>
        <v>5.5538100000000004</v>
      </c>
      <c r="H22" s="1"/>
    </row>
    <row r="23" spans="1:8">
      <c r="A23" s="1"/>
      <c r="B23" s="5">
        <v>45616</v>
      </c>
      <c r="C23" s="3">
        <f>Kastehelmet!C24+Kimallus!C24+Sarasteet!C24+Säteet!C24</f>
        <v>10</v>
      </c>
      <c r="D23" s="3">
        <f>Kastehelmet!D24+Kimallus!D24+Sarasteet!D24+Säteet!D24</f>
        <v>1</v>
      </c>
      <c r="E23" s="3">
        <f>Kastehelmet!E24+Kimallus!E24+Sarasteet!E24+Säteet!E24</f>
        <v>33</v>
      </c>
      <c r="F23" s="3">
        <f>Kastehelmet!G24+Kimallus!G24+Sarasteet!G24+Säteet!G24</f>
        <v>10</v>
      </c>
      <c r="G23" s="10">
        <f t="shared" si="1"/>
        <v>5.1038100000000002</v>
      </c>
      <c r="H23" s="1"/>
    </row>
    <row r="24" spans="1:8">
      <c r="A24" s="1"/>
      <c r="B24" s="5">
        <v>45617</v>
      </c>
      <c r="C24" s="3">
        <f>Kastehelmet!C25+Kimallus!C25+Sarasteet!C25+Säteet!C25</f>
        <v>10</v>
      </c>
      <c r="D24" s="3">
        <f>Kastehelmet!D25+Kimallus!D25+Sarasteet!D25+Säteet!D25</f>
        <v>0</v>
      </c>
      <c r="E24" s="3">
        <f>Kastehelmet!E25+Kimallus!E25+Sarasteet!E25+Säteet!E25</f>
        <v>37</v>
      </c>
      <c r="F24" s="3">
        <f>Kastehelmet!G25+Kimallus!G25+Sarasteet!G25+Säteet!G25</f>
        <v>10</v>
      </c>
      <c r="G24" s="10">
        <f t="shared" si="1"/>
        <v>5.45</v>
      </c>
      <c r="H24" s="1"/>
    </row>
    <row r="25" spans="1:8">
      <c r="A25" s="1"/>
      <c r="B25" s="5">
        <v>45618</v>
      </c>
      <c r="C25" s="3">
        <f>Kastehelmet!C26+Kimallus!C26+Sarasteet!C26+Säteet!C26</f>
        <v>11</v>
      </c>
      <c r="D25" s="3">
        <f>Kastehelmet!D26+Kimallus!D26+Sarasteet!D26+Säteet!D26</f>
        <v>0</v>
      </c>
      <c r="E25" s="3">
        <f>Kastehelmet!E26+Kimallus!E26+Sarasteet!E26+Säteet!E26</f>
        <v>31</v>
      </c>
      <c r="F25" s="3">
        <f>Kastehelmet!G26+Kimallus!G26+Sarasteet!G26+Säteet!G26</f>
        <v>10</v>
      </c>
      <c r="G25" s="10">
        <f t="shared" si="1"/>
        <v>5.0250000000000004</v>
      </c>
      <c r="H25" s="1"/>
    </row>
    <row r="26" spans="1:8">
      <c r="A26" s="1"/>
      <c r="B26" s="5">
        <v>45619</v>
      </c>
      <c r="C26" s="3">
        <f>Kastehelmet!C27+Kimallus!C27+Sarasteet!C27+Säteet!C27</f>
        <v>0</v>
      </c>
      <c r="D26" s="3">
        <f>Kastehelmet!D27+Kimallus!D27+Sarasteet!D27+Säteet!D27</f>
        <v>0</v>
      </c>
      <c r="E26" s="3">
        <f>Kastehelmet!E27+Kimallus!E27+Sarasteet!E27+Säteet!E27</f>
        <v>0</v>
      </c>
      <c r="F26" s="3">
        <f>Kastehelmet!G27+Kimallus!G27+Sarasteet!G27+Säteet!G27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Kastehelmet!C28+Kimallus!C28+Sarasteet!C28+Säteet!C28</f>
        <v>0</v>
      </c>
      <c r="D27" s="20">
        <f>Kastehelmet!D28+Kimallus!D28+Sarasteet!D28+Säteet!D28</f>
        <v>0</v>
      </c>
      <c r="E27" s="20">
        <f>Kastehelmet!E28+Kimallus!E28+Sarasteet!E28+Säteet!E28</f>
        <v>0</v>
      </c>
      <c r="F27" s="20">
        <f>Kastehelmet!G28+Kimallus!G28+Sarasteet!G28+Säteet!G28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Kastehelmet!C29+Kimallus!C29+Sarasteet!C29+Säteet!C29</f>
        <v>3</v>
      </c>
      <c r="D28" s="17">
        <f>Kastehelmet!D29+Kimallus!D29+Sarasteet!D29+Säteet!D29</f>
        <v>0</v>
      </c>
      <c r="E28" s="17">
        <f>Kastehelmet!E29+Kimallus!E29+Sarasteet!E29+Säteet!E29</f>
        <v>35</v>
      </c>
      <c r="F28" s="17">
        <f>Kastehelmet!G29+Kimallus!G29+Sarasteet!G29+Säteet!G29</f>
        <v>11</v>
      </c>
      <c r="G28" s="18">
        <f>IFERROR(SUM(C28*1.75,D28*0.5381,E28)/F28,0)</f>
        <v>3.6590909090909092</v>
      </c>
      <c r="H28" s="1"/>
    </row>
    <row r="29" spans="1:8">
      <c r="A29" s="1"/>
      <c r="B29" s="5">
        <v>45671</v>
      </c>
      <c r="C29" s="3">
        <f>Kastehelmet!C30+Kimallus!C30+Sarasteet!C30+Säteet!C30</f>
        <v>3</v>
      </c>
      <c r="D29" s="3">
        <f>Kastehelmet!D30+Kimallus!D30+Sarasteet!D30+Säteet!D30</f>
        <v>0</v>
      </c>
      <c r="E29" s="3">
        <f>Kastehelmet!E30+Kimallus!E30+Sarasteet!E30+Säteet!E30</f>
        <v>40</v>
      </c>
      <c r="F29" s="3">
        <f>Kastehelmet!G30+Kimallus!G30+Sarasteet!G30+Säteet!G30</f>
        <v>11</v>
      </c>
      <c r="G29" s="10">
        <f t="shared" ref="G29:G34" si="2">IFERROR(SUM(C29*1.75,D29*0.5381,E29)/F29,0)</f>
        <v>4.1136363636363633</v>
      </c>
      <c r="H29" s="1"/>
    </row>
    <row r="30" spans="1:8">
      <c r="A30" s="1"/>
      <c r="B30" s="5">
        <v>45672</v>
      </c>
      <c r="C30" s="3">
        <f>Kastehelmet!C31+Kimallus!C31+Sarasteet!C31+Säteet!C31</f>
        <v>3</v>
      </c>
      <c r="D30" s="3">
        <f>Kastehelmet!D31+Kimallus!D31+Sarasteet!D31+Säteet!D31</f>
        <v>0</v>
      </c>
      <c r="E30" s="3">
        <f>Kastehelmet!E31+Kimallus!E31+Sarasteet!E31+Säteet!E31</f>
        <v>37</v>
      </c>
      <c r="F30" s="3">
        <f>Kastehelmet!G31+Kimallus!G31+Sarasteet!G31+Säteet!G31</f>
        <v>11</v>
      </c>
      <c r="G30" s="10">
        <f t="shared" si="2"/>
        <v>3.8409090909090908</v>
      </c>
      <c r="H30" s="1"/>
    </row>
    <row r="31" spans="1:8">
      <c r="A31" s="1"/>
      <c r="B31" s="5">
        <v>45673</v>
      </c>
      <c r="C31" s="3">
        <f>Kastehelmet!C32+Kimallus!C32+Sarasteet!C32+Säteet!C32</f>
        <v>3</v>
      </c>
      <c r="D31" s="3">
        <f>Kastehelmet!D32+Kimallus!D32+Sarasteet!D32+Säteet!D32</f>
        <v>0</v>
      </c>
      <c r="E31" s="3">
        <f>Kastehelmet!E32+Kimallus!E32+Sarasteet!E32+Säteet!E32</f>
        <v>38</v>
      </c>
      <c r="F31" s="3">
        <f>Kastehelmet!G32+Kimallus!G32+Sarasteet!G32+Säteet!G32</f>
        <v>11</v>
      </c>
      <c r="G31" s="10">
        <f t="shared" si="2"/>
        <v>3.9318181818181817</v>
      </c>
      <c r="H31" s="1"/>
    </row>
    <row r="32" spans="1:8">
      <c r="A32" s="1"/>
      <c r="B32" s="5">
        <v>45674</v>
      </c>
      <c r="C32" s="3">
        <f>Kastehelmet!C33+Kimallus!C33+Sarasteet!C33+Säteet!C33</f>
        <v>2</v>
      </c>
      <c r="D32" s="3">
        <f>Kastehelmet!D33+Kimallus!D33+Sarasteet!D33+Säteet!D33</f>
        <v>0</v>
      </c>
      <c r="E32" s="3">
        <f>Kastehelmet!E33+Kimallus!E33+Sarasteet!E33+Säteet!E33</f>
        <v>38</v>
      </c>
      <c r="F32" s="3">
        <f>Kastehelmet!G33+Kimallus!G33+Sarasteet!G33+Säteet!G33</f>
        <v>11</v>
      </c>
      <c r="G32" s="10">
        <f t="shared" si="2"/>
        <v>3.7727272727272729</v>
      </c>
      <c r="H32" s="1"/>
    </row>
    <row r="33" spans="1:8">
      <c r="A33" s="1"/>
      <c r="B33" s="5">
        <v>45675</v>
      </c>
      <c r="C33" s="3">
        <f>Kastehelmet!C34+Kimallus!C34+Sarasteet!C34+Säteet!C34</f>
        <v>0</v>
      </c>
      <c r="D33" s="3">
        <f>Kastehelmet!D34+Kimallus!D34+Sarasteet!D34+Säteet!D34</f>
        <v>0</v>
      </c>
      <c r="E33" s="3">
        <f>Kastehelmet!E34+Kimallus!E34+Sarasteet!E34+Säteet!E34</f>
        <v>0</v>
      </c>
      <c r="F33" s="3">
        <f>Kastehelmet!G34+Kimallus!G34+Sarasteet!G34+Säteet!G34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Kastehelmet!C35+Kimallus!C35+Sarasteet!C35+Säteet!C35</f>
        <v>0</v>
      </c>
      <c r="D34" s="20">
        <f>Kastehelmet!D35+Kimallus!D35+Sarasteet!D35+Säteet!D35</f>
        <v>0</v>
      </c>
      <c r="E34" s="20">
        <f>Kastehelmet!E35+Kimallus!E35+Sarasteet!E35+Säteet!E35</f>
        <v>0</v>
      </c>
      <c r="F34" s="20">
        <f>Kastehelmet!G35+Kimallus!G35+Sarasteet!G35+Säteet!G35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Kastehelmet!C36+Kimallus!C36+Sarasteet!C36+Säteet!C36</f>
        <v>11</v>
      </c>
      <c r="D35" s="17">
        <f>Kastehelmet!D36+Kimallus!D36+Sarasteet!D36+Säteet!D36</f>
        <v>0</v>
      </c>
      <c r="E35" s="17">
        <f>Kastehelmet!E36+Kimallus!E36+Sarasteet!E36+Säteet!E36</f>
        <v>39</v>
      </c>
      <c r="F35" s="17">
        <f>Kastehelmet!G36+Kimallus!G36+Sarasteet!G36+Säteet!G36</f>
        <v>11</v>
      </c>
      <c r="G35" s="18">
        <f>IFERROR(SUM(C35*1.75,D35*0.5381,E35)/F35,0)</f>
        <v>5.2954545454545459</v>
      </c>
      <c r="H35" s="1"/>
    </row>
    <row r="36" spans="1:8">
      <c r="A36" s="1"/>
      <c r="B36" s="5">
        <v>45678</v>
      </c>
      <c r="C36" s="3">
        <f>Kastehelmet!C37+Kimallus!C37+Sarasteet!C37+Säteet!C37</f>
        <v>11</v>
      </c>
      <c r="D36" s="3">
        <f>Kastehelmet!D37+Kimallus!D37+Sarasteet!D37+Säteet!D37</f>
        <v>0</v>
      </c>
      <c r="E36" s="3">
        <f>Kastehelmet!E37+Kimallus!E37+Sarasteet!E37+Säteet!E37</f>
        <v>42</v>
      </c>
      <c r="F36" s="3">
        <f>Kastehelmet!G37+Kimallus!G37+Sarasteet!G37+Säteet!G37</f>
        <v>11</v>
      </c>
      <c r="G36" s="10">
        <f t="shared" ref="G36:G41" si="3">IFERROR(SUM(C36*1.75,D36*0.5381,E36)/F36,0)</f>
        <v>5.5681818181818183</v>
      </c>
      <c r="H36" s="1"/>
    </row>
    <row r="37" spans="1:8">
      <c r="A37" s="1"/>
      <c r="B37" s="5">
        <v>45679</v>
      </c>
      <c r="C37" s="3">
        <f>Kastehelmet!C38+Kimallus!C38+Sarasteet!C38+Säteet!C38</f>
        <v>11</v>
      </c>
      <c r="D37" s="3">
        <f>Kastehelmet!D38+Kimallus!D38+Sarasteet!D38+Säteet!D38</f>
        <v>0</v>
      </c>
      <c r="E37" s="3">
        <f>Kastehelmet!E38+Kimallus!E38+Sarasteet!E38+Säteet!E38</f>
        <v>41</v>
      </c>
      <c r="F37" s="3">
        <f>Kastehelmet!G38+Kimallus!G38+Sarasteet!G38+Säteet!G38</f>
        <v>11</v>
      </c>
      <c r="G37" s="10">
        <f t="shared" si="3"/>
        <v>5.4772727272727275</v>
      </c>
      <c r="H37" s="1"/>
    </row>
    <row r="38" spans="1:8">
      <c r="A38" s="1"/>
      <c r="B38" s="5">
        <v>45680</v>
      </c>
      <c r="C38" s="3">
        <f>Kastehelmet!C39+Kimallus!C39+Sarasteet!C39+Säteet!C39</f>
        <v>11</v>
      </c>
      <c r="D38" s="3">
        <f>Kastehelmet!D39+Kimallus!D39+Sarasteet!D39+Säteet!D39</f>
        <v>0</v>
      </c>
      <c r="E38" s="3">
        <f>Kastehelmet!E39+Kimallus!E39+Sarasteet!E39+Säteet!E39</f>
        <v>40</v>
      </c>
      <c r="F38" s="3">
        <f>Kastehelmet!G39+Kimallus!G39+Sarasteet!G39+Säteet!G39</f>
        <v>11</v>
      </c>
      <c r="G38" s="10">
        <f t="shared" si="3"/>
        <v>5.3863636363636367</v>
      </c>
      <c r="H38" s="1"/>
    </row>
    <row r="39" spans="1:8">
      <c r="A39" s="1"/>
      <c r="B39" s="5">
        <v>45681</v>
      </c>
      <c r="C39" s="3">
        <f>Kastehelmet!C40+Kimallus!C40+Sarasteet!C40+Säteet!C40</f>
        <v>12</v>
      </c>
      <c r="D39" s="3">
        <f>Kastehelmet!D40+Kimallus!D40+Sarasteet!D40+Säteet!D40</f>
        <v>0</v>
      </c>
      <c r="E39" s="3">
        <f>Kastehelmet!E40+Kimallus!E40+Sarasteet!E40+Säteet!E40</f>
        <v>35</v>
      </c>
      <c r="F39" s="3">
        <f>Kastehelmet!G40+Kimallus!G40+Sarasteet!G40+Säteet!G40</f>
        <v>11</v>
      </c>
      <c r="G39" s="10">
        <f t="shared" si="3"/>
        <v>5.0909090909090908</v>
      </c>
      <c r="H39" s="1"/>
    </row>
    <row r="40" spans="1:8">
      <c r="A40" s="1"/>
      <c r="B40" s="5">
        <v>45682</v>
      </c>
      <c r="C40" s="3">
        <f>Kastehelmet!C41+Kimallus!C41+Sarasteet!C41+Säteet!C41</f>
        <v>0</v>
      </c>
      <c r="D40" s="3">
        <f>Kastehelmet!D41+Kimallus!D41+Sarasteet!D41+Säteet!D41</f>
        <v>0</v>
      </c>
      <c r="E40" s="3">
        <f>Kastehelmet!E41+Kimallus!E41+Sarasteet!E41+Säteet!E41</f>
        <v>0</v>
      </c>
      <c r="F40" s="3">
        <f>Kastehelmet!G41+Kimallus!G41+Sarasteet!G41+Säteet!G41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Kastehelmet!C42+Kimallus!C42+Sarasteet!C42+Säteet!C42</f>
        <v>0</v>
      </c>
      <c r="D41" s="3">
        <f>Kastehelmet!D42+Kimallus!D42+Sarasteet!D42+Säteet!D42</f>
        <v>0</v>
      </c>
      <c r="E41" s="3">
        <f>Kastehelmet!E42+Kimallus!E42+Sarasteet!E42+Säteet!E42</f>
        <v>0</v>
      </c>
      <c r="F41" s="3">
        <f>Kastehelmet!G42+Kimallus!G42+Sarasteet!G42+Säteet!G42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21" priority="1" operator="greaterThan">
      <formula>7</formula>
    </cfRule>
    <cfRule type="cellIs" dxfId="2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A31" zoomScaleNormal="100" workbookViewId="0">
      <selection activeCell="B46" sqref="B46:H5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18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2</v>
      </c>
      <c r="D15" s="3">
        <v>0</v>
      </c>
      <c r="E15" s="3">
        <v>14</v>
      </c>
      <c r="F15" s="10">
        <f t="shared" ref="F15:F42" si="0">(C15*1.75)+(D15*0.5381)+E15</f>
        <v>17.5</v>
      </c>
      <c r="G15" s="3">
        <v>2</v>
      </c>
      <c r="H15" s="31">
        <f>IFERROR(SUM(C15*1.75,D15*0.5381,E15)/G15,0)</f>
        <v>8.75</v>
      </c>
      <c r="I15" s="1"/>
    </row>
    <row r="16" spans="1:9">
      <c r="A16" s="1"/>
      <c r="B16" s="5">
        <v>45608</v>
      </c>
      <c r="C16" s="3">
        <v>2</v>
      </c>
      <c r="D16" s="3">
        <v>2</v>
      </c>
      <c r="E16" s="3">
        <v>14</v>
      </c>
      <c r="F16" s="10">
        <f t="shared" si="0"/>
        <v>18.5762</v>
      </c>
      <c r="G16" s="3">
        <v>3</v>
      </c>
      <c r="H16" s="31">
        <f t="shared" ref="H16:H21" si="1">IFERROR(SUM(C16*1.75,D16*0.5381,E16)/G16,0)</f>
        <v>6.1920666666666664</v>
      </c>
      <c r="I16" s="1"/>
    </row>
    <row r="17" spans="1:10">
      <c r="A17" s="1"/>
      <c r="B17" s="5">
        <v>45609</v>
      </c>
      <c r="C17" s="3">
        <v>2</v>
      </c>
      <c r="D17" s="3">
        <v>2</v>
      </c>
      <c r="E17" s="3">
        <v>14</v>
      </c>
      <c r="F17" s="10">
        <f t="shared" si="0"/>
        <v>18.5762</v>
      </c>
      <c r="G17" s="3">
        <v>3</v>
      </c>
      <c r="H17" s="31">
        <f t="shared" si="1"/>
        <v>6.1920666666666664</v>
      </c>
      <c r="I17" s="1"/>
    </row>
    <row r="18" spans="1:10">
      <c r="A18" s="1"/>
      <c r="B18" s="5">
        <v>45610</v>
      </c>
      <c r="C18" s="3">
        <v>2</v>
      </c>
      <c r="D18" s="3">
        <v>2</v>
      </c>
      <c r="E18" s="3">
        <v>12</v>
      </c>
      <c r="F18" s="10">
        <f t="shared" si="0"/>
        <v>16.5762</v>
      </c>
      <c r="G18" s="3">
        <v>3</v>
      </c>
      <c r="H18" s="31">
        <f t="shared" si="1"/>
        <v>5.5254000000000003</v>
      </c>
      <c r="I18" s="32"/>
    </row>
    <row r="19" spans="1:10">
      <c r="A19" s="1"/>
      <c r="B19" s="5">
        <v>45611</v>
      </c>
      <c r="C19" s="3">
        <v>2</v>
      </c>
      <c r="D19" s="3">
        <v>0</v>
      </c>
      <c r="E19" s="3">
        <v>12</v>
      </c>
      <c r="F19" s="10">
        <f t="shared" si="0"/>
        <v>15.5</v>
      </c>
      <c r="G19" s="3">
        <v>3</v>
      </c>
      <c r="H19" s="31">
        <f t="shared" si="1"/>
        <v>5.166666666666667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2</v>
      </c>
      <c r="D22" s="3">
        <v>0</v>
      </c>
      <c r="E22" s="3">
        <v>14</v>
      </c>
      <c r="F22" s="10">
        <f t="shared" si="0"/>
        <v>17.5</v>
      </c>
      <c r="G22" s="3">
        <v>3</v>
      </c>
      <c r="H22" s="31">
        <f>IFERROR(SUM(C22*1.75,D22*0.5381,E22)/G22,0)</f>
        <v>5.833333333333333</v>
      </c>
      <c r="I22" s="1"/>
    </row>
    <row r="23" spans="1:10">
      <c r="A23" s="1"/>
      <c r="B23" s="5">
        <v>45615</v>
      </c>
      <c r="C23" s="3">
        <v>2</v>
      </c>
      <c r="D23" s="3">
        <v>1</v>
      </c>
      <c r="E23" s="3">
        <v>14</v>
      </c>
      <c r="F23" s="10">
        <f t="shared" si="0"/>
        <v>18.0381</v>
      </c>
      <c r="G23" s="3">
        <v>3</v>
      </c>
      <c r="H23" s="31">
        <f t="shared" ref="H23:H28" si="2">IFERROR(SUM(C23*1.75,D23*0.5381,E23)/G23,0)</f>
        <v>6.0126999999999997</v>
      </c>
      <c r="I23" s="1"/>
    </row>
    <row r="24" spans="1:10">
      <c r="A24" s="1"/>
      <c r="B24" s="5">
        <v>45616</v>
      </c>
      <c r="C24" s="3">
        <v>2</v>
      </c>
      <c r="D24" s="3">
        <v>1</v>
      </c>
      <c r="E24" s="3">
        <v>14</v>
      </c>
      <c r="F24" s="10">
        <f t="shared" si="0"/>
        <v>18.0381</v>
      </c>
      <c r="G24" s="3">
        <v>3</v>
      </c>
      <c r="H24" s="31">
        <f t="shared" si="2"/>
        <v>6.0126999999999997</v>
      </c>
      <c r="I24" s="1"/>
    </row>
    <row r="25" spans="1:10">
      <c r="A25" s="1"/>
      <c r="B25" s="5">
        <v>45617</v>
      </c>
      <c r="C25" s="3">
        <v>2</v>
      </c>
      <c r="D25" s="3">
        <v>0</v>
      </c>
      <c r="E25" s="3">
        <v>16</v>
      </c>
      <c r="F25" s="10">
        <f t="shared" si="0"/>
        <v>19.5</v>
      </c>
      <c r="G25" s="3">
        <v>3</v>
      </c>
      <c r="H25" s="31">
        <f t="shared" si="2"/>
        <v>6.5</v>
      </c>
      <c r="I25" s="1"/>
      <c r="J25" t="s">
        <v>27</v>
      </c>
    </row>
    <row r="26" spans="1:10">
      <c r="A26" s="1"/>
      <c r="B26" s="5">
        <v>45618</v>
      </c>
      <c r="C26" s="3">
        <v>2</v>
      </c>
      <c r="D26" s="3">
        <v>0</v>
      </c>
      <c r="E26" s="3">
        <v>15</v>
      </c>
      <c r="F26" s="10">
        <f t="shared" si="0"/>
        <v>18.5</v>
      </c>
      <c r="G26" s="3">
        <v>3</v>
      </c>
      <c r="H26" s="31">
        <f t="shared" si="2"/>
        <v>6.166666666666667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1</v>
      </c>
      <c r="D29" s="3">
        <v>0</v>
      </c>
      <c r="E29" s="3">
        <v>14</v>
      </c>
      <c r="F29" s="10">
        <f t="shared" si="0"/>
        <v>15.75</v>
      </c>
      <c r="G29" s="3">
        <v>3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1</v>
      </c>
      <c r="D30" s="3">
        <v>0</v>
      </c>
      <c r="E30" s="3">
        <v>18</v>
      </c>
      <c r="F30" s="10">
        <f t="shared" si="0"/>
        <v>19.75</v>
      </c>
      <c r="G30" s="3">
        <v>3</v>
      </c>
      <c r="H30" s="31">
        <f t="shared" ref="H30:H35" si="3">IFERROR(SUM(C30*1.75,D30*0.5381,E30)/G30,0)</f>
        <v>6.583333333333333</v>
      </c>
      <c r="I30" s="1"/>
    </row>
    <row r="31" spans="1:10">
      <c r="A31" s="1"/>
      <c r="B31" s="5">
        <v>45672</v>
      </c>
      <c r="C31" s="3">
        <v>1</v>
      </c>
      <c r="D31" s="3">
        <v>0</v>
      </c>
      <c r="E31" s="3">
        <v>17</v>
      </c>
      <c r="F31" s="10">
        <f t="shared" si="0"/>
        <v>18.75</v>
      </c>
      <c r="G31" s="3">
        <v>3</v>
      </c>
      <c r="H31" s="31">
        <f t="shared" si="3"/>
        <v>6.25</v>
      </c>
      <c r="I31" s="1"/>
    </row>
    <row r="32" spans="1:10">
      <c r="A32" s="1"/>
      <c r="B32" s="5">
        <v>45673</v>
      </c>
      <c r="C32" s="3">
        <v>1</v>
      </c>
      <c r="D32" s="3">
        <v>0</v>
      </c>
      <c r="E32" s="3">
        <v>17</v>
      </c>
      <c r="F32" s="10">
        <f t="shared" si="0"/>
        <v>18.75</v>
      </c>
      <c r="G32" s="3">
        <v>3</v>
      </c>
      <c r="H32" s="31">
        <f t="shared" si="3"/>
        <v>6.25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16</v>
      </c>
      <c r="F33" s="10">
        <f t="shared" si="0"/>
        <v>16</v>
      </c>
      <c r="G33" s="3">
        <v>3</v>
      </c>
      <c r="H33" s="31">
        <f t="shared" si="3"/>
        <v>5.333333333333333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1</v>
      </c>
      <c r="D36" s="3">
        <v>0</v>
      </c>
      <c r="E36" s="3">
        <v>16</v>
      </c>
      <c r="F36" s="10">
        <f t="shared" si="0"/>
        <v>17.75</v>
      </c>
      <c r="G36" s="3">
        <v>3</v>
      </c>
      <c r="H36" s="31">
        <f>IFERROR(SUM(C36*1.75,D36*0.5381,E36)/G36,0)</f>
        <v>5.916666666666667</v>
      </c>
      <c r="I36" s="1"/>
    </row>
    <row r="37" spans="1:9">
      <c r="A37" s="1"/>
      <c r="B37" s="5">
        <v>45678</v>
      </c>
      <c r="C37" s="3">
        <v>1</v>
      </c>
      <c r="D37" s="3">
        <v>0</v>
      </c>
      <c r="E37" s="3">
        <v>18</v>
      </c>
      <c r="F37" s="10">
        <f t="shared" si="0"/>
        <v>19.75</v>
      </c>
      <c r="G37" s="3">
        <v>3</v>
      </c>
      <c r="H37" s="31">
        <f t="shared" ref="H37:H42" si="4">IFERROR(SUM(C37*1.75,D37*0.5381,E37)/G37,0)</f>
        <v>6.583333333333333</v>
      </c>
      <c r="I37" s="1"/>
    </row>
    <row r="38" spans="1:9">
      <c r="A38" s="1"/>
      <c r="B38" s="5">
        <v>45679</v>
      </c>
      <c r="C38" s="3">
        <v>1</v>
      </c>
      <c r="D38" s="3">
        <v>0</v>
      </c>
      <c r="E38" s="3">
        <v>18</v>
      </c>
      <c r="F38" s="10">
        <f t="shared" si="0"/>
        <v>19.75</v>
      </c>
      <c r="G38" s="3">
        <v>3</v>
      </c>
      <c r="H38" s="31">
        <f t="shared" si="4"/>
        <v>6.583333333333333</v>
      </c>
      <c r="I38" s="1"/>
    </row>
    <row r="39" spans="1:9">
      <c r="A39" s="1"/>
      <c r="B39" s="5">
        <v>45680</v>
      </c>
      <c r="C39" s="3">
        <v>1</v>
      </c>
      <c r="D39" s="3">
        <v>0</v>
      </c>
      <c r="E39" s="3">
        <v>17</v>
      </c>
      <c r="F39" s="10">
        <f t="shared" si="0"/>
        <v>18.75</v>
      </c>
      <c r="G39" s="3">
        <v>3</v>
      </c>
      <c r="H39" s="31">
        <f t="shared" si="4"/>
        <v>6.25</v>
      </c>
      <c r="I39" s="1"/>
    </row>
    <row r="40" spans="1:9">
      <c r="A40" s="1"/>
      <c r="B40" s="5">
        <v>45681</v>
      </c>
      <c r="C40" s="3">
        <v>1</v>
      </c>
      <c r="D40" s="3">
        <v>0</v>
      </c>
      <c r="E40" s="3">
        <v>16</v>
      </c>
      <c r="F40" s="10">
        <f t="shared" si="0"/>
        <v>17.75</v>
      </c>
      <c r="G40" s="3">
        <v>3</v>
      </c>
      <c r="H40" s="31">
        <f t="shared" si="4"/>
        <v>5.916666666666667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 t="s">
        <v>29</v>
      </c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17" zoomScaleNormal="100" workbookViewId="0">
      <selection activeCell="G39" sqref="G3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30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7</v>
      </c>
      <c r="D15" s="3">
        <v>0</v>
      </c>
      <c r="E15" s="3">
        <v>0</v>
      </c>
      <c r="F15" s="10">
        <f t="shared" ref="F15:F42" si="0">(C15*1.75)+(D15*0.5381)+E15</f>
        <v>12.25</v>
      </c>
      <c r="G15" s="3">
        <v>3</v>
      </c>
      <c r="H15" s="31">
        <f>IFERROR(SUM(C15*1.75,D15*0.5381,E15)/G15,0)</f>
        <v>4.083333333333333</v>
      </c>
      <c r="I15" s="1"/>
    </row>
    <row r="16" spans="1:9">
      <c r="A16" s="1"/>
      <c r="B16" s="5">
        <v>45608</v>
      </c>
      <c r="C16" s="3">
        <v>8</v>
      </c>
      <c r="D16" s="3">
        <v>0</v>
      </c>
      <c r="E16" s="3">
        <v>0</v>
      </c>
      <c r="F16" s="10">
        <f t="shared" si="0"/>
        <v>14</v>
      </c>
      <c r="G16" s="3">
        <v>3</v>
      </c>
      <c r="H16" s="31">
        <f t="shared" ref="H16:H21" si="1">IFERROR(SUM(C16*1.75,D16*0.5381,E16)/G16,0)</f>
        <v>4.666666666666667</v>
      </c>
      <c r="I16" s="1"/>
    </row>
    <row r="17" spans="1:10">
      <c r="A17" s="1"/>
      <c r="B17" s="5">
        <v>45609</v>
      </c>
      <c r="C17" s="3">
        <v>6</v>
      </c>
      <c r="D17" s="3">
        <v>0</v>
      </c>
      <c r="E17" s="3">
        <v>0</v>
      </c>
      <c r="F17" s="10">
        <f t="shared" si="0"/>
        <v>10.5</v>
      </c>
      <c r="G17" s="3">
        <v>3</v>
      </c>
      <c r="H17" s="31">
        <f t="shared" si="1"/>
        <v>3.5</v>
      </c>
      <c r="I17" s="1"/>
    </row>
    <row r="18" spans="1:10">
      <c r="A18" s="1"/>
      <c r="B18" s="5">
        <v>45610</v>
      </c>
      <c r="C18" s="3">
        <v>7</v>
      </c>
      <c r="D18" s="3">
        <v>0</v>
      </c>
      <c r="E18" s="3">
        <v>0</v>
      </c>
      <c r="F18" s="10">
        <f t="shared" si="0"/>
        <v>12.25</v>
      </c>
      <c r="G18" s="3">
        <v>3</v>
      </c>
      <c r="H18" s="31">
        <f t="shared" si="1"/>
        <v>4.083333333333333</v>
      </c>
      <c r="I18" s="32"/>
    </row>
    <row r="19" spans="1:10">
      <c r="A19" s="1"/>
      <c r="B19" s="5">
        <v>45611</v>
      </c>
      <c r="C19" s="3">
        <v>9</v>
      </c>
      <c r="D19" s="3">
        <v>0</v>
      </c>
      <c r="E19" s="3">
        <v>0</v>
      </c>
      <c r="F19" s="10">
        <f t="shared" si="0"/>
        <v>15.75</v>
      </c>
      <c r="G19" s="3">
        <v>3</v>
      </c>
      <c r="H19" s="31">
        <f t="shared" si="1"/>
        <v>5.25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9</v>
      </c>
      <c r="D22" s="3">
        <v>0</v>
      </c>
      <c r="E22" s="3">
        <v>0</v>
      </c>
      <c r="F22" s="10">
        <f t="shared" si="0"/>
        <v>15.75</v>
      </c>
      <c r="G22" s="3">
        <v>3</v>
      </c>
      <c r="H22" s="31">
        <f>IFERROR(SUM(C22*1.75,D22*0.5381,E22)/G22,0)</f>
        <v>5.25</v>
      </c>
      <c r="I22" s="1"/>
    </row>
    <row r="23" spans="1:10">
      <c r="A23" s="1"/>
      <c r="B23" s="5">
        <v>45615</v>
      </c>
      <c r="C23" s="3">
        <v>9</v>
      </c>
      <c r="D23" s="3">
        <v>0</v>
      </c>
      <c r="E23" s="3">
        <v>0</v>
      </c>
      <c r="F23" s="10">
        <f t="shared" si="0"/>
        <v>15.75</v>
      </c>
      <c r="G23" s="3">
        <v>3</v>
      </c>
      <c r="H23" s="31">
        <f t="shared" ref="H23:H28" si="2">IFERROR(SUM(C23*1.75,D23*0.5381,E23)/G23,0)</f>
        <v>5.25</v>
      </c>
      <c r="I23" s="1"/>
    </row>
    <row r="24" spans="1:10">
      <c r="A24" s="1"/>
      <c r="B24" s="5">
        <v>45616</v>
      </c>
      <c r="C24" s="3">
        <v>7</v>
      </c>
      <c r="D24" s="3">
        <v>0</v>
      </c>
      <c r="E24" s="3">
        <v>0</v>
      </c>
      <c r="F24" s="10">
        <f t="shared" si="0"/>
        <v>12.25</v>
      </c>
      <c r="G24" s="3">
        <v>3</v>
      </c>
      <c r="H24" s="31">
        <f t="shared" si="2"/>
        <v>4.083333333333333</v>
      </c>
      <c r="I24" s="1"/>
    </row>
    <row r="25" spans="1:10">
      <c r="A25" s="1"/>
      <c r="B25" s="5">
        <v>45617</v>
      </c>
      <c r="C25" s="3">
        <v>7</v>
      </c>
      <c r="D25" s="3">
        <v>0</v>
      </c>
      <c r="E25" s="3">
        <v>0</v>
      </c>
      <c r="F25" s="10">
        <f t="shared" si="0"/>
        <v>12.25</v>
      </c>
      <c r="G25" s="3">
        <v>3</v>
      </c>
      <c r="H25" s="31">
        <f t="shared" si="2"/>
        <v>4.083333333333333</v>
      </c>
      <c r="I25" s="1"/>
      <c r="J25" t="s">
        <v>27</v>
      </c>
    </row>
    <row r="26" spans="1:10">
      <c r="A26" s="1"/>
      <c r="B26" s="5">
        <v>45618</v>
      </c>
      <c r="C26" s="3">
        <v>8</v>
      </c>
      <c r="D26" s="3">
        <v>0</v>
      </c>
      <c r="E26" s="3">
        <v>0</v>
      </c>
      <c r="F26" s="10">
        <f t="shared" si="0"/>
        <v>14</v>
      </c>
      <c r="G26" s="3">
        <v>3</v>
      </c>
      <c r="H26" s="31">
        <f t="shared" si="2"/>
        <v>4.666666666666667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/>
      <c r="D29" s="3">
        <v>0</v>
      </c>
      <c r="E29" s="3">
        <v>0</v>
      </c>
      <c r="F29" s="10">
        <f t="shared" si="0"/>
        <v>0</v>
      </c>
      <c r="G29" s="3">
        <v>3</v>
      </c>
      <c r="H29" s="31">
        <f>IFERROR(SUM(C29*1.75,D29*0.5381,E29)/G29,0)</f>
        <v>0</v>
      </c>
      <c r="I29" s="1"/>
    </row>
    <row r="30" spans="1:10">
      <c r="A30" s="1"/>
      <c r="B30" s="5">
        <v>45671</v>
      </c>
      <c r="C30" s="3"/>
      <c r="D30" s="3">
        <v>0</v>
      </c>
      <c r="E30" s="3">
        <v>0</v>
      </c>
      <c r="F30" s="10">
        <f t="shared" si="0"/>
        <v>0</v>
      </c>
      <c r="G30" s="3">
        <v>3</v>
      </c>
      <c r="H30" s="31">
        <f t="shared" ref="H30:H35" si="3">IFERROR(SUM(C30*1.75,D30*0.5381,E30)/G30,0)</f>
        <v>0</v>
      </c>
      <c r="I30" s="1"/>
    </row>
    <row r="31" spans="1:10">
      <c r="A31" s="1"/>
      <c r="B31" s="5">
        <v>45672</v>
      </c>
      <c r="C31" s="3"/>
      <c r="D31" s="3">
        <v>0</v>
      </c>
      <c r="E31" s="3">
        <v>0</v>
      </c>
      <c r="F31" s="10">
        <f t="shared" si="0"/>
        <v>0</v>
      </c>
      <c r="G31" s="3">
        <v>3</v>
      </c>
      <c r="H31" s="31">
        <f t="shared" si="3"/>
        <v>0</v>
      </c>
      <c r="I31" s="1"/>
    </row>
    <row r="32" spans="1:10">
      <c r="A32" s="1"/>
      <c r="B32" s="5">
        <v>45673</v>
      </c>
      <c r="C32" s="3"/>
      <c r="D32" s="3">
        <v>0</v>
      </c>
      <c r="E32" s="3">
        <v>0</v>
      </c>
      <c r="F32" s="10">
        <f t="shared" si="0"/>
        <v>0</v>
      </c>
      <c r="G32" s="3">
        <v>3</v>
      </c>
      <c r="H32" s="31">
        <f t="shared" si="3"/>
        <v>0</v>
      </c>
      <c r="I32" s="1"/>
    </row>
    <row r="33" spans="1:9">
      <c r="A33" s="1"/>
      <c r="B33" s="5">
        <v>45674</v>
      </c>
      <c r="C33" s="3"/>
      <c r="D33" s="3">
        <v>0</v>
      </c>
      <c r="E33" s="3">
        <v>0</v>
      </c>
      <c r="F33" s="10">
        <f t="shared" si="0"/>
        <v>0</v>
      </c>
      <c r="G33" s="3">
        <v>3</v>
      </c>
      <c r="H33" s="31">
        <f t="shared" si="3"/>
        <v>0</v>
      </c>
      <c r="I33" s="1"/>
    </row>
    <row r="34" spans="1:9">
      <c r="A34" s="1"/>
      <c r="B34" s="5">
        <v>45675</v>
      </c>
      <c r="C34" s="3"/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/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8</v>
      </c>
      <c r="D36" s="3">
        <v>0</v>
      </c>
      <c r="E36" s="3">
        <v>1</v>
      </c>
      <c r="F36" s="10">
        <f t="shared" si="0"/>
        <v>15</v>
      </c>
      <c r="G36" s="3">
        <v>3</v>
      </c>
      <c r="H36" s="31">
        <f>IFERROR(SUM(C36*1.75,D36*0.5381,E36)/G36,0)</f>
        <v>5</v>
      </c>
      <c r="I36" s="1"/>
    </row>
    <row r="37" spans="1:9">
      <c r="A37" s="1"/>
      <c r="B37" s="5">
        <v>45678</v>
      </c>
      <c r="C37" s="3">
        <v>8</v>
      </c>
      <c r="D37" s="3">
        <v>0</v>
      </c>
      <c r="E37" s="3">
        <v>1</v>
      </c>
      <c r="F37" s="10">
        <f t="shared" si="0"/>
        <v>15</v>
      </c>
      <c r="G37" s="3">
        <v>3</v>
      </c>
      <c r="H37" s="31">
        <f t="shared" ref="H37:H42" si="4">IFERROR(SUM(C37*1.75,D37*0.5381,E37)/G37,0)</f>
        <v>5</v>
      </c>
      <c r="I37" s="1"/>
    </row>
    <row r="38" spans="1:9">
      <c r="A38" s="1"/>
      <c r="B38" s="5">
        <v>45679</v>
      </c>
      <c r="C38" s="3">
        <v>8</v>
      </c>
      <c r="D38" s="3">
        <v>0</v>
      </c>
      <c r="E38" s="3">
        <v>1</v>
      </c>
      <c r="F38" s="10">
        <f t="shared" si="0"/>
        <v>15</v>
      </c>
      <c r="G38" s="3">
        <v>3</v>
      </c>
      <c r="H38" s="31">
        <f t="shared" si="4"/>
        <v>5</v>
      </c>
      <c r="I38" s="1"/>
    </row>
    <row r="39" spans="1:9">
      <c r="A39" s="1"/>
      <c r="B39" s="5">
        <v>45680</v>
      </c>
      <c r="C39" s="3">
        <v>8</v>
      </c>
      <c r="D39" s="3">
        <v>0</v>
      </c>
      <c r="E39" s="3">
        <v>1</v>
      </c>
      <c r="F39" s="10">
        <f t="shared" si="0"/>
        <v>15</v>
      </c>
      <c r="G39" s="3">
        <v>3</v>
      </c>
      <c r="H39" s="31">
        <f t="shared" si="4"/>
        <v>5</v>
      </c>
      <c r="I39" s="1"/>
    </row>
    <row r="40" spans="1:9">
      <c r="A40" s="1"/>
      <c r="B40" s="5">
        <v>45681</v>
      </c>
      <c r="C40" s="3">
        <v>9</v>
      </c>
      <c r="D40" s="3">
        <v>0</v>
      </c>
      <c r="E40" s="3">
        <v>0</v>
      </c>
      <c r="F40" s="10">
        <f t="shared" si="0"/>
        <v>15.75</v>
      </c>
      <c r="G40" s="3">
        <v>3</v>
      </c>
      <c r="H40" s="31">
        <f t="shared" si="4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20" zoomScaleNormal="100" workbookViewId="0">
      <selection activeCell="B46" sqref="B46:H5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31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5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6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1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3</v>
      </c>
      <c r="F15" s="10">
        <f t="shared" ref="F15:F42" si="0">(C15*1.75)+(D15*0.5381)+E15</f>
        <v>3</v>
      </c>
      <c r="G15" s="3">
        <v>1</v>
      </c>
      <c r="H15" s="31">
        <f>IFERROR(SUM(C15*1.75,D15*0.5381,E15)/G15,0)</f>
        <v>3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4</v>
      </c>
      <c r="F16" s="10">
        <f t="shared" si="0"/>
        <v>4</v>
      </c>
      <c r="G16" s="3">
        <v>1</v>
      </c>
      <c r="H16" s="31">
        <f t="shared" ref="H16:H21" si="1">IFERROR(SUM(C16*1.75,D16*0.5381,E16)/G16,0)</f>
        <v>4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4</v>
      </c>
      <c r="F17" s="10">
        <f t="shared" si="0"/>
        <v>4</v>
      </c>
      <c r="G17" s="3">
        <v>1</v>
      </c>
      <c r="H17" s="31">
        <f t="shared" si="1"/>
        <v>4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4</v>
      </c>
      <c r="F18" s="10">
        <f t="shared" si="0"/>
        <v>4</v>
      </c>
      <c r="G18" s="3">
        <v>1</v>
      </c>
      <c r="H18" s="31">
        <f t="shared" si="1"/>
        <v>4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4</v>
      </c>
      <c r="F19" s="10">
        <f t="shared" si="0"/>
        <v>4</v>
      </c>
      <c r="G19" s="3">
        <v>1</v>
      </c>
      <c r="H19" s="31">
        <f t="shared" si="1"/>
        <v>4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3</v>
      </c>
      <c r="F22" s="10">
        <f t="shared" si="0"/>
        <v>3</v>
      </c>
      <c r="G22" s="3">
        <v>1</v>
      </c>
      <c r="H22" s="31">
        <f>IFERROR(SUM(C22*1.75,D22*0.5381,E22)/G22,0)</f>
        <v>3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3</v>
      </c>
      <c r="F23" s="10">
        <f t="shared" si="0"/>
        <v>3</v>
      </c>
      <c r="G23" s="3">
        <v>1</v>
      </c>
      <c r="H23" s="31">
        <f t="shared" ref="H23:H28" si="2">IFERROR(SUM(C23*1.75,D23*0.5381,E23)/G23,0)</f>
        <v>3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3</v>
      </c>
      <c r="F24" s="10">
        <f t="shared" si="0"/>
        <v>3</v>
      </c>
      <c r="G24" s="3">
        <v>1</v>
      </c>
      <c r="H24" s="31">
        <f t="shared" si="2"/>
        <v>3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4</v>
      </c>
      <c r="F25" s="10">
        <f t="shared" si="0"/>
        <v>4</v>
      </c>
      <c r="G25" s="3">
        <v>1</v>
      </c>
      <c r="H25" s="31">
        <f t="shared" si="2"/>
        <v>4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2</v>
      </c>
      <c r="F26" s="10">
        <f t="shared" si="0"/>
        <v>2</v>
      </c>
      <c r="G26" s="3">
        <v>1</v>
      </c>
      <c r="H26" s="31">
        <f t="shared" si="2"/>
        <v>2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2</v>
      </c>
      <c r="D29" s="3">
        <v>0</v>
      </c>
      <c r="E29" s="3">
        <v>4</v>
      </c>
      <c r="F29" s="10">
        <f t="shared" si="0"/>
        <v>7.5</v>
      </c>
      <c r="G29" s="3">
        <v>2</v>
      </c>
      <c r="H29" s="31">
        <f>IFERROR(SUM(C29*1.75,D29*0.5381,E29)/G29,0)</f>
        <v>3.75</v>
      </c>
      <c r="I29" s="1"/>
    </row>
    <row r="30" spans="1:10">
      <c r="A30" s="1"/>
      <c r="B30" s="5">
        <v>45671</v>
      </c>
      <c r="C30" s="3">
        <v>2</v>
      </c>
      <c r="D30" s="3">
        <v>0</v>
      </c>
      <c r="E30" s="3">
        <v>4</v>
      </c>
      <c r="F30" s="10">
        <f t="shared" si="0"/>
        <v>7.5</v>
      </c>
      <c r="G30" s="3">
        <v>2</v>
      </c>
      <c r="H30" s="31">
        <f t="shared" ref="H30:H35" si="3">IFERROR(SUM(C30*1.75,D30*0.5381,E30)/G30,0)</f>
        <v>3.75</v>
      </c>
      <c r="I30" s="1"/>
    </row>
    <row r="31" spans="1:10">
      <c r="A31" s="1"/>
      <c r="B31" s="5">
        <v>45672</v>
      </c>
      <c r="C31" s="3">
        <v>2</v>
      </c>
      <c r="D31" s="3">
        <v>0</v>
      </c>
      <c r="E31" s="3">
        <v>4</v>
      </c>
      <c r="F31" s="10">
        <f t="shared" si="0"/>
        <v>7.5</v>
      </c>
      <c r="G31" s="3">
        <v>2</v>
      </c>
      <c r="H31" s="31">
        <f t="shared" si="3"/>
        <v>3.75</v>
      </c>
      <c r="I31" s="1"/>
    </row>
    <row r="32" spans="1:10">
      <c r="A32" s="1"/>
      <c r="B32" s="5">
        <v>45673</v>
      </c>
      <c r="C32" s="3">
        <v>2</v>
      </c>
      <c r="D32" s="3">
        <v>0</v>
      </c>
      <c r="E32" s="3">
        <v>4</v>
      </c>
      <c r="F32" s="10">
        <f t="shared" si="0"/>
        <v>7.5</v>
      </c>
      <c r="G32" s="3">
        <v>2</v>
      </c>
      <c r="H32" s="31">
        <f t="shared" si="3"/>
        <v>3.75</v>
      </c>
      <c r="I32" s="1"/>
    </row>
    <row r="33" spans="1:9">
      <c r="A33" s="1"/>
      <c r="B33" s="5">
        <v>45674</v>
      </c>
      <c r="C33" s="3">
        <v>2</v>
      </c>
      <c r="D33" s="3">
        <v>0</v>
      </c>
      <c r="E33" s="3">
        <v>4</v>
      </c>
      <c r="F33" s="10">
        <f t="shared" si="0"/>
        <v>7.5</v>
      </c>
      <c r="G33" s="3">
        <v>2</v>
      </c>
      <c r="H33" s="31">
        <f t="shared" si="3"/>
        <v>3.75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2</v>
      </c>
      <c r="D36" s="3">
        <v>0</v>
      </c>
      <c r="E36" s="3">
        <v>4</v>
      </c>
      <c r="F36" s="10">
        <f t="shared" si="0"/>
        <v>7.5</v>
      </c>
      <c r="G36" s="3">
        <v>2</v>
      </c>
      <c r="H36" s="31">
        <f>IFERROR(SUM(C36*1.75,D36*0.5381,E36)/G36,0)</f>
        <v>3.75</v>
      </c>
      <c r="I36" s="1"/>
    </row>
    <row r="37" spans="1:9">
      <c r="A37" s="1"/>
      <c r="B37" s="5">
        <v>45678</v>
      </c>
      <c r="C37" s="3">
        <v>2</v>
      </c>
      <c r="D37" s="3">
        <v>0</v>
      </c>
      <c r="E37" s="3">
        <v>4</v>
      </c>
      <c r="F37" s="10">
        <f t="shared" si="0"/>
        <v>7.5</v>
      </c>
      <c r="G37" s="3">
        <v>2</v>
      </c>
      <c r="H37" s="31">
        <f t="shared" ref="H37:H42" si="4">IFERROR(SUM(C37*1.75,D37*0.5381,E37)/G37,0)</f>
        <v>3.75</v>
      </c>
      <c r="I37" s="1"/>
    </row>
    <row r="38" spans="1:9">
      <c r="A38" s="1"/>
      <c r="B38" s="5">
        <v>45679</v>
      </c>
      <c r="C38" s="3">
        <v>2</v>
      </c>
      <c r="D38" s="3">
        <v>0</v>
      </c>
      <c r="E38" s="3">
        <v>4</v>
      </c>
      <c r="F38" s="10">
        <f t="shared" si="0"/>
        <v>7.5</v>
      </c>
      <c r="G38" s="3">
        <v>2</v>
      </c>
      <c r="H38" s="31">
        <f t="shared" si="4"/>
        <v>3.75</v>
      </c>
      <c r="I38" s="1"/>
    </row>
    <row r="39" spans="1:9">
      <c r="A39" s="1"/>
      <c r="B39" s="5">
        <v>45680</v>
      </c>
      <c r="C39" s="3">
        <v>2</v>
      </c>
      <c r="D39" s="3">
        <v>0</v>
      </c>
      <c r="E39" s="3">
        <v>4</v>
      </c>
      <c r="F39" s="10">
        <f t="shared" si="0"/>
        <v>7.5</v>
      </c>
      <c r="G39" s="3">
        <v>2</v>
      </c>
      <c r="H39" s="31">
        <f t="shared" si="4"/>
        <v>3.75</v>
      </c>
      <c r="I39" s="1"/>
    </row>
    <row r="40" spans="1:9">
      <c r="A40" s="1"/>
      <c r="B40" s="5">
        <v>45681</v>
      </c>
      <c r="C40" s="3">
        <v>2</v>
      </c>
      <c r="D40" s="3">
        <v>0</v>
      </c>
      <c r="E40" s="3">
        <v>4</v>
      </c>
      <c r="F40" s="10">
        <f t="shared" si="0"/>
        <v>7.5</v>
      </c>
      <c r="G40" s="3">
        <v>2</v>
      </c>
      <c r="H40" s="31">
        <f t="shared" si="4"/>
        <v>3.75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abSelected="1" topLeftCell="A14" zoomScaleNormal="100" workbookViewId="0">
      <selection activeCell="G41" sqref="G41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32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20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</v>
      </c>
      <c r="D15" s="3">
        <v>0</v>
      </c>
      <c r="E15" s="3">
        <v>15</v>
      </c>
      <c r="F15" s="10">
        <f t="shared" ref="F15:F21" si="0">(C15*1.75)+(D15*0.5381)+E15</f>
        <v>16.75</v>
      </c>
      <c r="G15" s="3">
        <v>3</v>
      </c>
      <c r="H15" s="31">
        <f>IFERROR(SUM(C15*1.75,D15*0.5381,E15)/G15,0)</f>
        <v>5.583333333333333</v>
      </c>
      <c r="I15" s="1"/>
    </row>
    <row r="16" spans="1:9">
      <c r="A16" s="1"/>
      <c r="B16" s="5">
        <v>45608</v>
      </c>
      <c r="C16" s="3">
        <v>1</v>
      </c>
      <c r="D16" s="3">
        <v>0</v>
      </c>
      <c r="E16" s="3">
        <v>17</v>
      </c>
      <c r="F16" s="10">
        <f t="shared" si="0"/>
        <v>18.75</v>
      </c>
      <c r="G16" s="3">
        <v>3</v>
      </c>
      <c r="H16" s="31">
        <f t="shared" ref="H16:H21" si="1">IFERROR(SUM(C16*1.75,D16*0.5381,E16)/G16,0)</f>
        <v>6.25</v>
      </c>
      <c r="I16" s="1"/>
    </row>
    <row r="17" spans="1:10">
      <c r="A17" s="1"/>
      <c r="B17" s="5">
        <v>45609</v>
      </c>
      <c r="C17" s="3">
        <v>1</v>
      </c>
      <c r="D17" s="3">
        <v>0</v>
      </c>
      <c r="E17" s="3">
        <v>16</v>
      </c>
      <c r="F17" s="10">
        <f t="shared" si="0"/>
        <v>17.75</v>
      </c>
      <c r="G17" s="3">
        <v>3</v>
      </c>
      <c r="H17" s="31">
        <f t="shared" si="1"/>
        <v>5.916666666666667</v>
      </c>
      <c r="I17" s="1"/>
    </row>
    <row r="18" spans="1:10">
      <c r="A18" s="1"/>
      <c r="B18" s="5">
        <v>45610</v>
      </c>
      <c r="C18" s="3">
        <v>1</v>
      </c>
      <c r="D18" s="3">
        <v>0</v>
      </c>
      <c r="E18" s="3">
        <v>18</v>
      </c>
      <c r="F18" s="10">
        <f t="shared" si="0"/>
        <v>19.75</v>
      </c>
      <c r="G18" s="3">
        <v>3</v>
      </c>
      <c r="H18" s="31">
        <f t="shared" si="1"/>
        <v>6.583333333333333</v>
      </c>
      <c r="I18" s="32"/>
    </row>
    <row r="19" spans="1:10">
      <c r="A19" s="1"/>
      <c r="B19" s="5">
        <v>45611</v>
      </c>
      <c r="C19" s="3">
        <v>0</v>
      </c>
      <c r="D19" s="3">
        <v>2</v>
      </c>
      <c r="E19" s="3">
        <v>14</v>
      </c>
      <c r="F19" s="10">
        <f t="shared" si="0"/>
        <v>15.0762</v>
      </c>
      <c r="G19" s="3">
        <v>3</v>
      </c>
      <c r="H19" s="31">
        <f t="shared" si="1"/>
        <v>5.0254000000000003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1</v>
      </c>
      <c r="D22" s="3">
        <v>0</v>
      </c>
      <c r="E22" s="3">
        <v>15</v>
      </c>
      <c r="F22" s="10">
        <f t="shared" ref="F22:F42" si="2">(C22*1.75)+(D22*0.5381)+E22</f>
        <v>16.75</v>
      </c>
      <c r="G22" s="3">
        <v>3</v>
      </c>
      <c r="H22" s="31">
        <f>IFERROR(SUM(C22*1.75,D22*0.5381,E22)/G22,0)</f>
        <v>5.583333333333333</v>
      </c>
      <c r="I22" s="1"/>
    </row>
    <row r="23" spans="1:10">
      <c r="A23" s="1"/>
      <c r="B23" s="5">
        <v>45615</v>
      </c>
      <c r="C23" s="3">
        <v>1</v>
      </c>
      <c r="D23" s="3">
        <v>0</v>
      </c>
      <c r="E23" s="3">
        <v>17</v>
      </c>
      <c r="F23" s="10">
        <f t="shared" si="2"/>
        <v>18.75</v>
      </c>
      <c r="G23" s="3">
        <v>3</v>
      </c>
      <c r="H23" s="31">
        <f t="shared" ref="H23:H28" si="3">IFERROR(SUM(C23*1.75,D23*0.5381,E23)/G23,0)</f>
        <v>6.25</v>
      </c>
      <c r="I23" s="1"/>
    </row>
    <row r="24" spans="1:10">
      <c r="A24" s="1"/>
      <c r="B24" s="5">
        <v>45616</v>
      </c>
      <c r="C24" s="3">
        <v>1</v>
      </c>
      <c r="D24" s="3">
        <v>0</v>
      </c>
      <c r="E24" s="3">
        <v>16</v>
      </c>
      <c r="F24" s="10">
        <f t="shared" si="2"/>
        <v>17.75</v>
      </c>
      <c r="G24" s="3">
        <v>3</v>
      </c>
      <c r="H24" s="31">
        <f t="shared" si="3"/>
        <v>5.916666666666667</v>
      </c>
      <c r="I24" s="1"/>
    </row>
    <row r="25" spans="1:10">
      <c r="A25" s="1"/>
      <c r="B25" s="5">
        <v>45617</v>
      </c>
      <c r="C25" s="3">
        <v>1</v>
      </c>
      <c r="D25" s="3">
        <v>0</v>
      </c>
      <c r="E25" s="3">
        <v>17</v>
      </c>
      <c r="F25" s="10">
        <f t="shared" si="2"/>
        <v>18.75</v>
      </c>
      <c r="G25" s="3">
        <v>3</v>
      </c>
      <c r="H25" s="31">
        <f t="shared" si="3"/>
        <v>6.25</v>
      </c>
      <c r="I25" s="1"/>
      <c r="J25" t="s">
        <v>27</v>
      </c>
    </row>
    <row r="26" spans="1:10">
      <c r="A26" s="1"/>
      <c r="B26" s="5">
        <v>45618</v>
      </c>
      <c r="C26" s="3">
        <v>1</v>
      </c>
      <c r="D26" s="3">
        <v>0</v>
      </c>
      <c r="E26" s="3">
        <v>14</v>
      </c>
      <c r="F26" s="10">
        <f t="shared" si="2"/>
        <v>15.75</v>
      </c>
      <c r="G26" s="3">
        <v>3</v>
      </c>
      <c r="H26" s="31">
        <f t="shared" si="3"/>
        <v>5.25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17</v>
      </c>
      <c r="F29" s="10">
        <f t="shared" si="2"/>
        <v>17</v>
      </c>
      <c r="G29" s="3">
        <v>3</v>
      </c>
      <c r="H29" s="31">
        <f>IFERROR(SUM(C29*1.75,D29*0.5381,E29)/G29,0)</f>
        <v>5.666666666666667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18</v>
      </c>
      <c r="F30" s="10">
        <f t="shared" si="2"/>
        <v>18</v>
      </c>
      <c r="G30" s="3">
        <v>3</v>
      </c>
      <c r="H30" s="31">
        <f t="shared" ref="H30:H35" si="4">IFERROR(SUM(C30*1.75,D30*0.5381,E30)/G30,0)</f>
        <v>6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16</v>
      </c>
      <c r="F31" s="10">
        <f t="shared" si="2"/>
        <v>16</v>
      </c>
      <c r="G31" s="3">
        <v>3</v>
      </c>
      <c r="H31" s="31">
        <f t="shared" si="4"/>
        <v>5.333333333333333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17</v>
      </c>
      <c r="F32" s="10">
        <f t="shared" si="2"/>
        <v>17</v>
      </c>
      <c r="G32" s="3">
        <v>3</v>
      </c>
      <c r="H32" s="31">
        <f t="shared" si="4"/>
        <v>5.666666666666667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18</v>
      </c>
      <c r="F33" s="10">
        <f t="shared" si="2"/>
        <v>18</v>
      </c>
      <c r="G33" s="3">
        <v>3</v>
      </c>
      <c r="H33" s="31">
        <f t="shared" si="4"/>
        <v>6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18</v>
      </c>
      <c r="F36" s="10">
        <f t="shared" si="2"/>
        <v>18</v>
      </c>
      <c r="G36" s="3">
        <v>3</v>
      </c>
      <c r="H36" s="31">
        <f>IFERROR(SUM(C36*1.75,D36*0.5381,E36)/G36,0)</f>
        <v>6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19</v>
      </c>
      <c r="F37" s="10">
        <f t="shared" si="2"/>
        <v>19</v>
      </c>
      <c r="G37" s="3">
        <v>3</v>
      </c>
      <c r="H37" s="31">
        <f t="shared" ref="H37:H42" si="5">IFERROR(SUM(C37*1.75,D37*0.5381,E37)/G37,0)</f>
        <v>6.333333333333333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18</v>
      </c>
      <c r="F38" s="10">
        <f t="shared" si="2"/>
        <v>18</v>
      </c>
      <c r="G38" s="3">
        <v>3</v>
      </c>
      <c r="H38" s="31">
        <f t="shared" si="5"/>
        <v>6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18</v>
      </c>
      <c r="F39" s="10">
        <f t="shared" si="2"/>
        <v>18</v>
      </c>
      <c r="G39" s="3">
        <v>3</v>
      </c>
      <c r="H39" s="31">
        <f t="shared" si="5"/>
        <v>6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15</v>
      </c>
      <c r="F40" s="10">
        <f t="shared" si="2"/>
        <v>15</v>
      </c>
      <c r="G40" s="3">
        <v>3</v>
      </c>
      <c r="H40" s="31">
        <f t="shared" si="5"/>
        <v>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11" operator="greaterThan">
      <formula>7</formula>
    </cfRule>
    <cfRule type="cellIs" dxfId="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F0A795D-EAC3-491D-A9EA-BA9D11133A58}"/>
</file>

<file path=customXml/itemProps2.xml><?xml version="1.0" encoding="utf-8"?>
<ds:datastoreItem xmlns:ds="http://schemas.openxmlformats.org/officeDocument/2006/customXml" ds:itemID="{E15FE78F-ECDF-4754-B9D5-33F595A5E4B7}"/>
</file>

<file path=customXml/itemProps3.xml><?xml version="1.0" encoding="utf-8"?>
<ds:datastoreItem xmlns:ds="http://schemas.openxmlformats.org/officeDocument/2006/customXml" ds:itemID="{1C0A6E0F-CF44-4F81-A16A-27EA364FF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2025-03-18T06:43:17Z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63500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