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rku-my.sharepoint.com/personal/satu_leppanen_turku_fi/Documents/eVaka/Tietopyynnöt/AVI 2_2025/"/>
    </mc:Choice>
  </mc:AlternateContent>
  <xr:revisionPtr revIDLastSave="380" documentId="8_{B3AA35E1-D402-4EF6-8745-178B4279B965}" xr6:coauthVersionLast="47" xr6:coauthVersionMax="47" xr10:uidLastSave="{5C6F03BC-F100-4405-97DF-DE2FEF5EEE87}"/>
  <bookViews>
    <workbookView xWindow="-19310" yWindow="-110" windowWidth="19420" windowHeight="10420" activeTab="4" xr2:uid="{9F8050BF-D31B-48A4-BD91-868553549419}"/>
  </bookViews>
  <sheets>
    <sheet name="Päiväkodin henkilöstömitoitus" sheetId="4" r:id="rId1"/>
    <sheet name="Kastehelmet" sheetId="6" r:id="rId2"/>
    <sheet name="Kimallus" sheetId="8" r:id="rId3"/>
    <sheet name="Sarasteet" sheetId="7" r:id="rId4"/>
    <sheet name="Säteet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4" l="1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14" i="4"/>
  <c r="D15" i="4"/>
  <c r="E15" i="4"/>
  <c r="D16" i="4"/>
  <c r="E16" i="4"/>
  <c r="D17" i="4"/>
  <c r="E17" i="4"/>
  <c r="D18" i="4"/>
  <c r="E18" i="4"/>
  <c r="D19" i="4"/>
  <c r="E19" i="4"/>
  <c r="D20" i="4"/>
  <c r="E20" i="4"/>
  <c r="D21" i="4"/>
  <c r="E21" i="4"/>
  <c r="D22" i="4"/>
  <c r="E22" i="4"/>
  <c r="D23" i="4"/>
  <c r="E23" i="4"/>
  <c r="D24" i="4"/>
  <c r="E24" i="4"/>
  <c r="D25" i="4"/>
  <c r="E25" i="4"/>
  <c r="D26" i="4"/>
  <c r="E26" i="4"/>
  <c r="D27" i="4"/>
  <c r="E27" i="4"/>
  <c r="D28" i="4"/>
  <c r="E28" i="4"/>
  <c r="D29" i="4"/>
  <c r="E29" i="4"/>
  <c r="D30" i="4"/>
  <c r="E30" i="4"/>
  <c r="D31" i="4"/>
  <c r="E31" i="4"/>
  <c r="D32" i="4"/>
  <c r="E32" i="4"/>
  <c r="D33" i="4"/>
  <c r="E33" i="4"/>
  <c r="D34" i="4"/>
  <c r="E34" i="4"/>
  <c r="D35" i="4"/>
  <c r="E35" i="4"/>
  <c r="D36" i="4"/>
  <c r="E36" i="4"/>
  <c r="D37" i="4"/>
  <c r="E37" i="4"/>
  <c r="D38" i="4"/>
  <c r="E38" i="4"/>
  <c r="D39" i="4"/>
  <c r="E39" i="4"/>
  <c r="D40" i="4"/>
  <c r="E40" i="4"/>
  <c r="D41" i="4"/>
  <c r="E41" i="4"/>
  <c r="D14" i="4"/>
  <c r="E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14" i="4"/>
  <c r="H42" i="8"/>
  <c r="F42" i="8"/>
  <c r="H41" i="8"/>
  <c r="F41" i="8"/>
  <c r="H40" i="8"/>
  <c r="F40" i="8"/>
  <c r="H39" i="8"/>
  <c r="F39" i="8"/>
  <c r="H38" i="8"/>
  <c r="F38" i="8"/>
  <c r="H37" i="8"/>
  <c r="F37" i="8"/>
  <c r="H36" i="8"/>
  <c r="F36" i="8"/>
  <c r="H35" i="8"/>
  <c r="F35" i="8"/>
  <c r="H34" i="8"/>
  <c r="F34" i="8"/>
  <c r="H33" i="8"/>
  <c r="F33" i="8"/>
  <c r="H32" i="8"/>
  <c r="F32" i="8"/>
  <c r="H31" i="8"/>
  <c r="F31" i="8"/>
  <c r="H30" i="8"/>
  <c r="F30" i="8"/>
  <c r="H29" i="8"/>
  <c r="F29" i="8"/>
  <c r="H28" i="8"/>
  <c r="F28" i="8"/>
  <c r="H27" i="8"/>
  <c r="F27" i="8"/>
  <c r="H26" i="8"/>
  <c r="F26" i="8"/>
  <c r="H25" i="8"/>
  <c r="F25" i="8"/>
  <c r="H24" i="8"/>
  <c r="F24" i="8"/>
  <c r="H23" i="8"/>
  <c r="F23" i="8"/>
  <c r="H22" i="8"/>
  <c r="F22" i="8"/>
  <c r="H21" i="8"/>
  <c r="F21" i="8"/>
  <c r="H20" i="8"/>
  <c r="F20" i="8"/>
  <c r="H19" i="8"/>
  <c r="F19" i="8"/>
  <c r="H18" i="8"/>
  <c r="F18" i="8"/>
  <c r="H17" i="8"/>
  <c r="F17" i="8"/>
  <c r="H16" i="8"/>
  <c r="F16" i="8"/>
  <c r="H15" i="8"/>
  <c r="F15" i="8"/>
  <c r="G8" i="8"/>
  <c r="H42" i="7"/>
  <c r="F42" i="7"/>
  <c r="H41" i="7"/>
  <c r="F41" i="7"/>
  <c r="H40" i="7"/>
  <c r="F40" i="7"/>
  <c r="H39" i="7"/>
  <c r="F39" i="7"/>
  <c r="H38" i="7"/>
  <c r="F38" i="7"/>
  <c r="H37" i="7"/>
  <c r="F37" i="7"/>
  <c r="H36" i="7"/>
  <c r="F36" i="7"/>
  <c r="H35" i="7"/>
  <c r="F35" i="7"/>
  <c r="H34" i="7"/>
  <c r="F34" i="7"/>
  <c r="H33" i="7"/>
  <c r="F33" i="7"/>
  <c r="H32" i="7"/>
  <c r="F32" i="7"/>
  <c r="H31" i="7"/>
  <c r="F31" i="7"/>
  <c r="H30" i="7"/>
  <c r="F30" i="7"/>
  <c r="H29" i="7"/>
  <c r="F29" i="7"/>
  <c r="H28" i="7"/>
  <c r="F28" i="7"/>
  <c r="H27" i="7"/>
  <c r="F27" i="7"/>
  <c r="H26" i="7"/>
  <c r="F26" i="7"/>
  <c r="H25" i="7"/>
  <c r="F25" i="7"/>
  <c r="H24" i="7"/>
  <c r="F24" i="7"/>
  <c r="H23" i="7"/>
  <c r="F23" i="7"/>
  <c r="H22" i="7"/>
  <c r="F22" i="7"/>
  <c r="H21" i="7"/>
  <c r="F21" i="7"/>
  <c r="H20" i="7"/>
  <c r="F20" i="7"/>
  <c r="H19" i="7"/>
  <c r="F19" i="7"/>
  <c r="H18" i="7"/>
  <c r="F18" i="7"/>
  <c r="H17" i="7"/>
  <c r="F17" i="7"/>
  <c r="H16" i="7"/>
  <c r="F16" i="7"/>
  <c r="H15" i="7"/>
  <c r="F15" i="7"/>
  <c r="G8" i="7"/>
  <c r="H42" i="6"/>
  <c r="F42" i="6"/>
  <c r="H41" i="6"/>
  <c r="F41" i="6"/>
  <c r="H40" i="6"/>
  <c r="F40" i="6"/>
  <c r="H39" i="6"/>
  <c r="F39" i="6"/>
  <c r="H38" i="6"/>
  <c r="F38" i="6"/>
  <c r="H37" i="6"/>
  <c r="F37" i="6"/>
  <c r="H36" i="6"/>
  <c r="F36" i="6"/>
  <c r="H35" i="6"/>
  <c r="F35" i="6"/>
  <c r="H34" i="6"/>
  <c r="F34" i="6"/>
  <c r="H33" i="6"/>
  <c r="F33" i="6"/>
  <c r="H32" i="6"/>
  <c r="F32" i="6"/>
  <c r="H31" i="6"/>
  <c r="F31" i="6"/>
  <c r="H30" i="6"/>
  <c r="F30" i="6"/>
  <c r="H29" i="6"/>
  <c r="F29" i="6"/>
  <c r="H28" i="6"/>
  <c r="F28" i="6"/>
  <c r="H27" i="6"/>
  <c r="F27" i="6"/>
  <c r="H26" i="6"/>
  <c r="F26" i="6"/>
  <c r="H25" i="6"/>
  <c r="F25" i="6"/>
  <c r="H24" i="6"/>
  <c r="F24" i="6"/>
  <c r="H23" i="6"/>
  <c r="F23" i="6"/>
  <c r="H22" i="6"/>
  <c r="F22" i="6"/>
  <c r="H21" i="6"/>
  <c r="F21" i="6"/>
  <c r="H20" i="6"/>
  <c r="F20" i="6"/>
  <c r="H19" i="6"/>
  <c r="F19" i="6"/>
  <c r="H18" i="6"/>
  <c r="F18" i="6"/>
  <c r="H17" i="6"/>
  <c r="F17" i="6"/>
  <c r="H16" i="6"/>
  <c r="F16" i="6"/>
  <c r="H15" i="6"/>
  <c r="F15" i="6"/>
  <c r="G8" i="6"/>
  <c r="H36" i="5"/>
  <c r="G8" i="5"/>
  <c r="H42" i="5"/>
  <c r="F42" i="5"/>
  <c r="H41" i="5"/>
  <c r="F41" i="5"/>
  <c r="H40" i="5"/>
  <c r="F40" i="5"/>
  <c r="H39" i="5"/>
  <c r="F39" i="5"/>
  <c r="H38" i="5"/>
  <c r="F38" i="5"/>
  <c r="H37" i="5"/>
  <c r="F37" i="5"/>
  <c r="F36" i="5"/>
  <c r="H35" i="5"/>
  <c r="F35" i="5"/>
  <c r="H34" i="5"/>
  <c r="F34" i="5"/>
  <c r="H33" i="5"/>
  <c r="F33" i="5"/>
  <c r="H32" i="5"/>
  <c r="F32" i="5"/>
  <c r="H31" i="5"/>
  <c r="F31" i="5"/>
  <c r="H30" i="5"/>
  <c r="F30" i="5"/>
  <c r="H29" i="5"/>
  <c r="F29" i="5"/>
  <c r="H28" i="5"/>
  <c r="F28" i="5"/>
  <c r="H27" i="5"/>
  <c r="F27" i="5"/>
  <c r="H26" i="5"/>
  <c r="F26" i="5"/>
  <c r="H25" i="5"/>
  <c r="F25" i="5"/>
  <c r="H24" i="5"/>
  <c r="F24" i="5"/>
  <c r="H23" i="5"/>
  <c r="F23" i="5"/>
  <c r="H22" i="5"/>
  <c r="F22" i="5"/>
  <c r="F16" i="5"/>
  <c r="F17" i="5"/>
  <c r="F18" i="5"/>
  <c r="F19" i="5"/>
  <c r="F20" i="5"/>
  <c r="F21" i="5"/>
  <c r="H15" i="5"/>
  <c r="F15" i="5"/>
  <c r="H21" i="5"/>
  <c r="H20" i="5"/>
  <c r="H19" i="5"/>
  <c r="H18" i="5"/>
  <c r="H17" i="5"/>
  <c r="H16" i="5"/>
  <c r="G28" i="4" l="1"/>
  <c r="G29" i="4"/>
  <c r="G40" i="4"/>
  <c r="G32" i="4"/>
  <c r="G41" i="4"/>
  <c r="G33" i="4"/>
  <c r="G36" i="4"/>
  <c r="G14" i="4"/>
  <c r="G25" i="4"/>
  <c r="G24" i="4"/>
  <c r="G21" i="4"/>
  <c r="G23" i="4"/>
  <c r="G20" i="4"/>
  <c r="G15" i="4"/>
  <c r="G17" i="4"/>
  <c r="G16" i="4"/>
  <c r="G31" i="4"/>
  <c r="G39" i="4"/>
  <c r="G38" i="4"/>
  <c r="G30" i="4"/>
  <c r="G22" i="4"/>
  <c r="G37" i="4"/>
  <c r="G35" i="4"/>
  <c r="G27" i="4"/>
  <c r="G19" i="4"/>
  <c r="G34" i="4"/>
  <c r="G26" i="4"/>
  <c r="G18" i="4"/>
</calcChain>
</file>

<file path=xl/sharedStrings.xml><?xml version="1.0" encoding="utf-8"?>
<sst xmlns="http://schemas.openxmlformats.org/spreadsheetml/2006/main" count="93" uniqueCount="33">
  <si>
    <t>Päiväkodin henkilöstömitoitus</t>
  </si>
  <si>
    <t>Kunta</t>
  </si>
  <si>
    <t>Turku</t>
  </si>
  <si>
    <t>Päiväkodin nimi</t>
  </si>
  <si>
    <t>Kukola-Moikoisten päiväkoti, Anniitunkatu 2</t>
  </si>
  <si>
    <t>Vuorohoitoyksikkö (kyllä/ei)</t>
  </si>
  <si>
    <t>ei</t>
  </si>
  <si>
    <t>Päiväkodissa on lapsiryhmiä (lkm)</t>
  </si>
  <si>
    <t>Mitoitukseen laskettava henkilöstö (lkm)</t>
  </si>
  <si>
    <t>Täytetään vain valkoiset solut</t>
  </si>
  <si>
    <t>Pvm</t>
  </si>
  <si>
    <t>Alle 3v</t>
  </si>
  <si>
    <r>
      <t xml:space="preserve">Yli 3v </t>
    </r>
    <r>
      <rPr>
        <b/>
        <sz val="11"/>
        <color theme="1"/>
        <rFont val="Calibri"/>
        <family val="2"/>
      </rPr>
      <t>≤</t>
    </r>
    <r>
      <rPr>
        <b/>
        <sz val="11"/>
        <color theme="1"/>
        <rFont val="Calibri"/>
        <family val="2"/>
        <scheme val="minor"/>
      </rPr>
      <t xml:space="preserve"> 5 h
osapäivä</t>
    </r>
  </si>
  <si>
    <t>Yli 3v &gt; 5 h
kokopäivä</t>
  </si>
  <si>
    <t>Henkilökunta</t>
  </si>
  <si>
    <t>Suhdeluku</t>
  </si>
  <si>
    <t>Lapsiryhmän toteutuneet läsnäolot</t>
  </si>
  <si>
    <t>Ryhmän nimi</t>
  </si>
  <si>
    <t>Kastehelmet</t>
  </si>
  <si>
    <t>Ryhmän lapsimäärä alle 3-vuotiaat (lkm)</t>
  </si>
  <si>
    <t>Ryhmän lapsimäärä yli 3-vuotiaat (lkm)</t>
  </si>
  <si>
    <t>Ryhmän lapsimäärä</t>
  </si>
  <si>
    <t>Vuorohoitoryhmä (kyllä/ei)</t>
  </si>
  <si>
    <t>Alle 3-v</t>
  </si>
  <si>
    <r>
      <t xml:space="preserve">Yli 3-v, </t>
    </r>
    <r>
      <rPr>
        <b/>
        <sz val="10"/>
        <color theme="1"/>
        <rFont val="Calibri"/>
        <family val="2"/>
      </rPr>
      <t>≤</t>
    </r>
    <r>
      <rPr>
        <b/>
        <sz val="10"/>
        <color theme="1"/>
        <rFont val="Calibri"/>
        <family val="2"/>
        <scheme val="minor"/>
      </rPr>
      <t xml:space="preserve"> 5h
osapäivä</t>
    </r>
  </si>
  <si>
    <t>Yli 3-v, &gt; 5 h
kokopäivä</t>
  </si>
  <si>
    <t>Lasten määrä</t>
  </si>
  <si>
    <t xml:space="preserve"> </t>
  </si>
  <si>
    <t>Selvitys, miksi ryhmän lasten määrä yhteensä/suhdeluku on ylittynyt:</t>
  </si>
  <si>
    <t>11.11.2024 lastenhoitajan äkillinen sairastuminen, sijaista ei saatu.</t>
  </si>
  <si>
    <t>Kimallus</t>
  </si>
  <si>
    <t>Sarasteet</t>
  </si>
  <si>
    <t>Säteet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</si>
</sst>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4" tint="0.39997558519241921"/>
      <name val="Calibri"/>
      <family val="2"/>
      <scheme val="minor"/>
    </font>
    <font>
      <sz val="11"/>
      <color theme="8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3" borderId="1" xfId="0" applyFill="1" applyBorder="1" applyAlignment="1" applyProtection="1">
      <alignment horizontal="left"/>
      <protection locked="0"/>
    </xf>
    <xf numFmtId="0" fontId="0" fillId="2" borderId="0" xfId="0" applyFill="1" applyProtection="1">
      <protection locked="0"/>
    </xf>
    <xf numFmtId="14" fontId="0" fillId="4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>
      <alignment horizontal="left"/>
    </xf>
    <xf numFmtId="0" fontId="7" fillId="2" borderId="0" xfId="0" applyFont="1" applyFill="1"/>
    <xf numFmtId="0" fontId="0" fillId="2" borderId="0" xfId="0" applyFill="1" applyAlignment="1" applyProtection="1">
      <alignment horizontal="left"/>
      <protection locked="0"/>
    </xf>
    <xf numFmtId="0" fontId="3" fillId="2" borderId="0" xfId="0" applyFont="1" applyFill="1"/>
    <xf numFmtId="2" fontId="0" fillId="4" borderId="1" xfId="0" applyNumberForma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8" fillId="2" borderId="0" xfId="0" applyFont="1" applyFill="1"/>
    <xf numFmtId="0" fontId="12" fillId="2" borderId="0" xfId="0" applyFont="1" applyFill="1"/>
    <xf numFmtId="0" fontId="15" fillId="2" borderId="0" xfId="0" applyFont="1" applyFill="1"/>
    <xf numFmtId="14" fontId="0" fillId="4" borderId="14" xfId="0" applyNumberFormat="1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2" fontId="0" fillId="4" borderId="14" xfId="0" applyNumberFormat="1" applyFill="1" applyBorder="1" applyAlignment="1">
      <alignment horizontal="left"/>
    </xf>
    <xf numFmtId="14" fontId="0" fillId="4" borderId="13" xfId="0" applyNumberFormat="1" applyFill="1" applyBorder="1" applyAlignment="1" applyProtection="1">
      <alignment horizontal="left"/>
      <protection locked="0"/>
    </xf>
    <xf numFmtId="0" fontId="0" fillId="3" borderId="13" xfId="0" applyFill="1" applyBorder="1" applyAlignment="1" applyProtection="1">
      <alignment horizontal="left"/>
      <protection locked="0"/>
    </xf>
    <xf numFmtId="2" fontId="0" fillId="4" borderId="13" xfId="0" applyNumberFormat="1" applyFill="1" applyBorder="1" applyAlignment="1">
      <alignment horizontal="left"/>
    </xf>
    <xf numFmtId="0" fontId="0" fillId="3" borderId="1" xfId="0" applyFill="1" applyBorder="1" applyAlignment="1" applyProtection="1">
      <alignment horizontal="right"/>
      <protection locked="0"/>
    </xf>
    <xf numFmtId="0" fontId="11" fillId="3" borderId="1" xfId="0" applyFont="1" applyFill="1" applyBorder="1" applyAlignment="1" applyProtection="1">
      <alignment horizontal="right"/>
      <protection locked="0"/>
    </xf>
    <xf numFmtId="0" fontId="13" fillId="2" borderId="0" xfId="0" applyFont="1" applyFill="1"/>
    <xf numFmtId="0" fontId="2" fillId="2" borderId="0" xfId="0" applyFont="1" applyFill="1"/>
    <xf numFmtId="0" fontId="12" fillId="2" borderId="0" xfId="0" applyFont="1" applyFill="1" applyAlignment="1">
      <alignment horizontal="left"/>
    </xf>
    <xf numFmtId="0" fontId="0" fillId="2" borderId="1" xfId="0" applyFill="1" applyBorder="1" applyAlignment="1">
      <alignment horizontal="right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10" fillId="2" borderId="1" xfId="0" applyFont="1" applyFill="1" applyBorder="1"/>
    <xf numFmtId="2" fontId="11" fillId="4" borderId="1" xfId="0" applyNumberFormat="1" applyFont="1" applyFill="1" applyBorder="1" applyAlignment="1">
      <alignment horizontal="left"/>
    </xf>
    <xf numFmtId="0" fontId="0" fillId="2" borderId="0" xfId="0" applyFill="1" applyAlignment="1">
      <alignment shrinkToFit="1"/>
    </xf>
    <xf numFmtId="14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2" fontId="0" fillId="2" borderId="0" xfId="0" applyNumberFormat="1" applyFill="1" applyAlignment="1">
      <alignment horizontal="left"/>
    </xf>
    <xf numFmtId="0" fontId="6" fillId="2" borderId="0" xfId="0" applyFont="1" applyFill="1"/>
    <xf numFmtId="0" fontId="14" fillId="2" borderId="0" xfId="0" applyFont="1" applyFill="1"/>
    <xf numFmtId="0" fontId="0" fillId="3" borderId="1" xfId="0" applyFill="1" applyBorder="1" applyAlignment="1">
      <alignment horizontal="left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7" xfId="0" applyFill="1" applyBorder="1" applyAlignment="1" applyProtection="1">
      <alignment vertical="top" wrapText="1"/>
      <protection locked="0"/>
    </xf>
    <xf numFmtId="0" fontId="0" fillId="3" borderId="8" xfId="0" applyFill="1" applyBorder="1" applyAlignment="1" applyProtection="1">
      <alignment vertical="top" wrapText="1"/>
      <protection locked="0"/>
    </xf>
    <xf numFmtId="0" fontId="0" fillId="3" borderId="9" xfId="0" applyFill="1" applyBorder="1" applyAlignment="1" applyProtection="1">
      <alignment vertical="top" wrapText="1"/>
      <protection locked="0"/>
    </xf>
    <xf numFmtId="0" fontId="0" fillId="3" borderId="0" xfId="0" applyFill="1" applyAlignment="1" applyProtection="1">
      <alignment vertical="top" wrapText="1"/>
      <protection locked="0"/>
    </xf>
    <xf numFmtId="0" fontId="0" fillId="3" borderId="5" xfId="0" applyFill="1" applyBorder="1" applyAlignment="1" applyProtection="1">
      <alignment vertical="top" wrapText="1"/>
      <protection locked="0"/>
    </xf>
    <xf numFmtId="0" fontId="0" fillId="3" borderId="10" xfId="0" applyFill="1" applyBorder="1" applyAlignment="1" applyProtection="1">
      <alignment vertical="top" wrapText="1"/>
      <protection locked="0"/>
    </xf>
    <xf numFmtId="0" fontId="0" fillId="3" borderId="11" xfId="0" applyFill="1" applyBorder="1" applyAlignment="1" applyProtection="1">
      <alignment vertical="top" wrapText="1"/>
      <protection locked="0"/>
    </xf>
    <xf numFmtId="0" fontId="0" fillId="3" borderId="12" xfId="0" applyFill="1" applyBorder="1" applyAlignment="1" applyProtection="1">
      <alignment vertical="top" wrapText="1"/>
      <protection locked="0"/>
    </xf>
  </cellXfs>
  <cellStyles count="1">
    <cellStyle name="Normaali" xfId="0" builtinId="0"/>
  </cellStyles>
  <dxfs count="22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8B170-5F0F-4167-A576-FF4B1550B2C1}">
  <dimension ref="A1:H44"/>
  <sheetViews>
    <sheetView showGridLines="0" zoomScaleNormal="100" workbookViewId="0">
      <selection activeCell="H11" sqref="H11"/>
    </sheetView>
  </sheetViews>
  <sheetFormatPr defaultRowHeight="15"/>
  <cols>
    <col min="2" max="5" width="10.5703125" customWidth="1"/>
    <col min="6" max="6" width="12.7109375" customWidth="1"/>
    <col min="7" max="7" width="10.5703125" customWidth="1"/>
    <col min="8" max="8" width="8.8554687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spans="1:8" ht="18.75">
      <c r="A3" s="1"/>
      <c r="B3" s="7" t="s">
        <v>0</v>
      </c>
      <c r="C3" s="2"/>
      <c r="D3" s="2"/>
      <c r="E3" s="2"/>
      <c r="F3" s="2"/>
      <c r="G3" s="2"/>
      <c r="H3" s="2"/>
    </row>
    <row r="4" spans="1:8">
      <c r="A4" s="1"/>
      <c r="B4" s="1"/>
      <c r="C4" s="1"/>
      <c r="D4" s="1"/>
      <c r="E4" s="1"/>
      <c r="F4" s="1"/>
      <c r="G4" s="1"/>
      <c r="H4" s="1"/>
    </row>
    <row r="5" spans="1:8">
      <c r="A5" s="1"/>
      <c r="B5" s="1" t="s">
        <v>1</v>
      </c>
      <c r="C5" s="1"/>
      <c r="D5" s="38" t="s">
        <v>2</v>
      </c>
      <c r="E5" s="38"/>
      <c r="F5" s="38"/>
      <c r="G5" s="15"/>
      <c r="H5" s="1"/>
    </row>
    <row r="6" spans="1:8">
      <c r="A6" s="1"/>
      <c r="B6" s="1" t="s">
        <v>3</v>
      </c>
      <c r="C6" s="1"/>
      <c r="D6" s="38" t="s">
        <v>4</v>
      </c>
      <c r="E6" s="38"/>
      <c r="F6" s="38"/>
      <c r="G6" s="8"/>
      <c r="H6" s="1"/>
    </row>
    <row r="7" spans="1:8">
      <c r="A7" s="1"/>
      <c r="B7" s="1" t="s">
        <v>5</v>
      </c>
      <c r="C7" s="1"/>
      <c r="D7" s="1"/>
      <c r="E7" s="4"/>
      <c r="F7" s="6" t="s">
        <v>6</v>
      </c>
      <c r="G7" s="1"/>
      <c r="H7" s="1"/>
    </row>
    <row r="8" spans="1:8">
      <c r="A8" s="1"/>
      <c r="B8" s="1" t="s">
        <v>7</v>
      </c>
      <c r="C8" s="1"/>
      <c r="D8" s="1"/>
      <c r="E8" s="2"/>
      <c r="F8" s="6">
        <v>4</v>
      </c>
      <c r="G8" s="1"/>
      <c r="H8" s="1"/>
    </row>
    <row r="9" spans="1:8">
      <c r="A9" s="1"/>
      <c r="B9" s="1" t="s">
        <v>8</v>
      </c>
      <c r="C9" s="1"/>
      <c r="D9" s="1"/>
      <c r="E9" s="2"/>
      <c r="F9" s="6">
        <v>10</v>
      </c>
      <c r="G9" s="1"/>
      <c r="H9" s="1"/>
    </row>
    <row r="10" spans="1:8">
      <c r="A10" s="1"/>
      <c r="B10" s="1"/>
      <c r="C10" s="1"/>
      <c r="D10" s="1"/>
      <c r="E10" s="2"/>
      <c r="F10" s="13"/>
      <c r="G10" s="14"/>
      <c r="H10" s="1"/>
    </row>
    <row r="11" spans="1:8">
      <c r="A11" s="1"/>
      <c r="B11" s="9" t="s">
        <v>9</v>
      </c>
      <c r="C11" s="9"/>
      <c r="D11" s="9"/>
      <c r="E11" s="1"/>
      <c r="F11" s="1"/>
      <c r="G11" s="1"/>
      <c r="H11" s="1"/>
    </row>
    <row r="12" spans="1:8">
      <c r="A12" s="1"/>
      <c r="B12" s="9"/>
      <c r="C12" s="9"/>
      <c r="D12" s="9"/>
      <c r="E12" s="1"/>
      <c r="F12" s="1"/>
      <c r="G12" s="1"/>
      <c r="H12" s="1"/>
    </row>
    <row r="13" spans="1:8" ht="35.1" customHeight="1">
      <c r="A13" s="1"/>
      <c r="B13" s="11" t="s">
        <v>10</v>
      </c>
      <c r="C13" s="11" t="s">
        <v>11</v>
      </c>
      <c r="D13" s="12" t="s">
        <v>12</v>
      </c>
      <c r="E13" s="12" t="s">
        <v>13</v>
      </c>
      <c r="F13" s="11" t="s">
        <v>14</v>
      </c>
      <c r="G13" s="11" t="s">
        <v>15</v>
      </c>
      <c r="H13" s="1"/>
    </row>
    <row r="14" spans="1:8">
      <c r="A14" s="1"/>
      <c r="B14" s="5">
        <v>45607</v>
      </c>
      <c r="C14" s="3">
        <f>Kastehelmet!C15+Kimallus!C15+Sarasteet!C15+Säteet!C15</f>
        <v>10</v>
      </c>
      <c r="D14" s="3">
        <f>Kastehelmet!D15+Kimallus!D15+Sarasteet!D15+Säteet!D15</f>
        <v>0</v>
      </c>
      <c r="E14" s="3">
        <f>Kastehelmet!E15+Kimallus!E15+Sarasteet!E15+Säteet!E15</f>
        <v>32</v>
      </c>
      <c r="F14" s="3">
        <f>Kastehelmet!G15+Kimallus!G15+Sarasteet!G15+Säteet!G15</f>
        <v>9</v>
      </c>
      <c r="G14" s="10">
        <f>IFERROR(SUM(C14*1.75,D14*0.5381,E14)/F14,0)</f>
        <v>5.5</v>
      </c>
      <c r="H14" s="1"/>
    </row>
    <row r="15" spans="1:8">
      <c r="A15" s="1"/>
      <c r="B15" s="5">
        <v>45608</v>
      </c>
      <c r="C15" s="3">
        <f>Kastehelmet!C16+Kimallus!C16+Sarasteet!C16+Säteet!C16</f>
        <v>11</v>
      </c>
      <c r="D15" s="3">
        <f>Kastehelmet!D16+Kimallus!D16+Sarasteet!D16+Säteet!D16</f>
        <v>2</v>
      </c>
      <c r="E15" s="3">
        <f>Kastehelmet!E16+Kimallus!E16+Sarasteet!E16+Säteet!E16</f>
        <v>35</v>
      </c>
      <c r="F15" s="3">
        <f>Kastehelmet!G16+Kimallus!G16+Sarasteet!G16+Säteet!G16</f>
        <v>10</v>
      </c>
      <c r="G15" s="10">
        <f t="shared" ref="G15:G20" si="0">IFERROR(SUM(C15*1.75,D15*0.5381,E15)/F15,0)</f>
        <v>5.5326199999999996</v>
      </c>
      <c r="H15" s="1"/>
    </row>
    <row r="16" spans="1:8">
      <c r="A16" s="1"/>
      <c r="B16" s="5">
        <v>45609</v>
      </c>
      <c r="C16" s="3">
        <f>Kastehelmet!C17+Kimallus!C17+Sarasteet!C17+Säteet!C17</f>
        <v>9</v>
      </c>
      <c r="D16" s="3">
        <f>Kastehelmet!D17+Kimallus!D17+Sarasteet!D17+Säteet!D17</f>
        <v>2</v>
      </c>
      <c r="E16" s="3">
        <f>Kastehelmet!E17+Kimallus!E17+Sarasteet!E17+Säteet!E17</f>
        <v>34</v>
      </c>
      <c r="F16" s="3">
        <f>Kastehelmet!G17+Kimallus!G17+Sarasteet!G17+Säteet!G17</f>
        <v>10</v>
      </c>
      <c r="G16" s="10">
        <f t="shared" si="0"/>
        <v>5.0826200000000004</v>
      </c>
      <c r="H16" s="1"/>
    </row>
    <row r="17" spans="1:8">
      <c r="A17" s="1"/>
      <c r="B17" s="5">
        <v>45610</v>
      </c>
      <c r="C17" s="3">
        <f>Kastehelmet!C18+Kimallus!C18+Sarasteet!C18+Säteet!C18</f>
        <v>10</v>
      </c>
      <c r="D17" s="3">
        <f>Kastehelmet!D18+Kimallus!D18+Sarasteet!D18+Säteet!D18</f>
        <v>2</v>
      </c>
      <c r="E17" s="3">
        <f>Kastehelmet!E18+Kimallus!E18+Sarasteet!E18+Säteet!E18</f>
        <v>34</v>
      </c>
      <c r="F17" s="3">
        <f>Kastehelmet!G18+Kimallus!G18+Sarasteet!G18+Säteet!G18</f>
        <v>10</v>
      </c>
      <c r="G17" s="10">
        <f t="shared" si="0"/>
        <v>5.2576200000000002</v>
      </c>
      <c r="H17" s="1"/>
    </row>
    <row r="18" spans="1:8">
      <c r="A18" s="1"/>
      <c r="B18" s="5">
        <v>45611</v>
      </c>
      <c r="C18" s="3">
        <f>Kastehelmet!C19+Kimallus!C19+Sarasteet!C19+Säteet!C19</f>
        <v>11</v>
      </c>
      <c r="D18" s="3">
        <f>Kastehelmet!D19+Kimallus!D19+Sarasteet!D19+Säteet!D19</f>
        <v>2</v>
      </c>
      <c r="E18" s="3">
        <f>Kastehelmet!E19+Kimallus!E19+Sarasteet!E19+Säteet!E19</f>
        <v>30</v>
      </c>
      <c r="F18" s="3">
        <f>Kastehelmet!G19+Kimallus!G19+Sarasteet!G19+Säteet!G19</f>
        <v>10</v>
      </c>
      <c r="G18" s="10">
        <f t="shared" si="0"/>
        <v>5.0326199999999996</v>
      </c>
      <c r="H18" s="1"/>
    </row>
    <row r="19" spans="1:8">
      <c r="A19" s="1"/>
      <c r="B19" s="5">
        <v>45612</v>
      </c>
      <c r="C19" s="3">
        <f>Kastehelmet!C20+Kimallus!C20+Sarasteet!C20+Säteet!C20</f>
        <v>0</v>
      </c>
      <c r="D19" s="3">
        <f>Kastehelmet!D20+Kimallus!D20+Sarasteet!D20+Säteet!D20</f>
        <v>0</v>
      </c>
      <c r="E19" s="3">
        <f>Kastehelmet!E20+Kimallus!E20+Sarasteet!E20+Säteet!E20</f>
        <v>0</v>
      </c>
      <c r="F19" s="3">
        <f>Kastehelmet!G20+Kimallus!G20+Sarasteet!G20+Säteet!G20</f>
        <v>0</v>
      </c>
      <c r="G19" s="10">
        <f t="shared" si="0"/>
        <v>0</v>
      </c>
      <c r="H19" s="1"/>
    </row>
    <row r="20" spans="1:8" ht="15.75" thickBot="1">
      <c r="A20" s="1"/>
      <c r="B20" s="19">
        <v>45613</v>
      </c>
      <c r="C20" s="20">
        <f>Kastehelmet!C21+Kimallus!C21+Sarasteet!C21+Säteet!C21</f>
        <v>0</v>
      </c>
      <c r="D20" s="20">
        <f>Kastehelmet!D21+Kimallus!D21+Sarasteet!D21+Säteet!D21</f>
        <v>0</v>
      </c>
      <c r="E20" s="20">
        <f>Kastehelmet!E21+Kimallus!E21+Sarasteet!E21+Säteet!E21</f>
        <v>0</v>
      </c>
      <c r="F20" s="20">
        <f>Kastehelmet!G21+Kimallus!G21+Sarasteet!G21+Säteet!G21</f>
        <v>0</v>
      </c>
      <c r="G20" s="21">
        <f t="shared" si="0"/>
        <v>0</v>
      </c>
      <c r="H20" s="1"/>
    </row>
    <row r="21" spans="1:8">
      <c r="A21" s="1"/>
      <c r="B21" s="5">
        <v>45614</v>
      </c>
      <c r="C21" s="17">
        <f>Kastehelmet!C22+Kimallus!C22+Sarasteet!C22+Säteet!C22</f>
        <v>12</v>
      </c>
      <c r="D21" s="17">
        <f>Kastehelmet!D22+Kimallus!D22+Sarasteet!D22+Säteet!D22</f>
        <v>0</v>
      </c>
      <c r="E21" s="17">
        <f>Kastehelmet!E22+Kimallus!E22+Sarasteet!E22+Säteet!E22</f>
        <v>32</v>
      </c>
      <c r="F21" s="17">
        <f>Kastehelmet!G22+Kimallus!G22+Sarasteet!G22+Säteet!G22</f>
        <v>10</v>
      </c>
      <c r="G21" s="18">
        <f>IFERROR(SUM(C21*1.75,D21*0.5381,E21)/F21,0)</f>
        <v>5.3</v>
      </c>
      <c r="H21" s="1"/>
    </row>
    <row r="22" spans="1:8">
      <c r="A22" s="1"/>
      <c r="B22" s="5">
        <v>45615</v>
      </c>
      <c r="C22" s="3">
        <f>Kastehelmet!C23+Kimallus!C23+Sarasteet!C23+Säteet!C23</f>
        <v>12</v>
      </c>
      <c r="D22" s="3">
        <f>Kastehelmet!D23+Kimallus!D23+Sarasteet!D23+Säteet!D23</f>
        <v>1</v>
      </c>
      <c r="E22" s="3">
        <f>Kastehelmet!E23+Kimallus!E23+Sarasteet!E23+Säteet!E23</f>
        <v>34</v>
      </c>
      <c r="F22" s="3">
        <f>Kastehelmet!G23+Kimallus!G23+Sarasteet!G23+Säteet!G23</f>
        <v>10</v>
      </c>
      <c r="G22" s="10">
        <f t="shared" ref="G22:G27" si="1">IFERROR(SUM(C22*1.75,D22*0.5381,E22)/F22,0)</f>
        <v>5.5538100000000004</v>
      </c>
      <c r="H22" s="1"/>
    </row>
    <row r="23" spans="1:8">
      <c r="A23" s="1"/>
      <c r="B23" s="5">
        <v>45616</v>
      </c>
      <c r="C23" s="3">
        <f>Kastehelmet!C24+Kimallus!C24+Sarasteet!C24+Säteet!C24</f>
        <v>10</v>
      </c>
      <c r="D23" s="3">
        <f>Kastehelmet!D24+Kimallus!D24+Sarasteet!D24+Säteet!D24</f>
        <v>1</v>
      </c>
      <c r="E23" s="3">
        <f>Kastehelmet!E24+Kimallus!E24+Sarasteet!E24+Säteet!E24</f>
        <v>33</v>
      </c>
      <c r="F23" s="3">
        <f>Kastehelmet!G24+Kimallus!G24+Sarasteet!G24+Säteet!G24</f>
        <v>10</v>
      </c>
      <c r="G23" s="10">
        <f t="shared" si="1"/>
        <v>5.1038100000000002</v>
      </c>
      <c r="H23" s="1"/>
    </row>
    <row r="24" spans="1:8">
      <c r="A24" s="1"/>
      <c r="B24" s="5">
        <v>45617</v>
      </c>
      <c r="C24" s="3">
        <f>Kastehelmet!C25+Kimallus!C25+Sarasteet!C25+Säteet!C25</f>
        <v>10</v>
      </c>
      <c r="D24" s="3">
        <f>Kastehelmet!D25+Kimallus!D25+Sarasteet!D25+Säteet!D25</f>
        <v>0</v>
      </c>
      <c r="E24" s="3">
        <f>Kastehelmet!E25+Kimallus!E25+Sarasteet!E25+Säteet!E25</f>
        <v>37</v>
      </c>
      <c r="F24" s="3">
        <f>Kastehelmet!G25+Kimallus!G25+Sarasteet!G25+Säteet!G25</f>
        <v>10</v>
      </c>
      <c r="G24" s="10">
        <f t="shared" si="1"/>
        <v>5.45</v>
      </c>
      <c r="H24" s="1"/>
    </row>
    <row r="25" spans="1:8">
      <c r="A25" s="1"/>
      <c r="B25" s="5">
        <v>45618</v>
      </c>
      <c r="C25" s="3">
        <f>Kastehelmet!C26+Kimallus!C26+Sarasteet!C26+Säteet!C26</f>
        <v>11</v>
      </c>
      <c r="D25" s="3">
        <f>Kastehelmet!D26+Kimallus!D26+Sarasteet!D26+Säteet!D26</f>
        <v>0</v>
      </c>
      <c r="E25" s="3">
        <f>Kastehelmet!E26+Kimallus!E26+Sarasteet!E26+Säteet!E26</f>
        <v>31</v>
      </c>
      <c r="F25" s="3">
        <f>Kastehelmet!G26+Kimallus!G26+Sarasteet!G26+Säteet!G26</f>
        <v>10</v>
      </c>
      <c r="G25" s="10">
        <f t="shared" si="1"/>
        <v>5.0250000000000004</v>
      </c>
      <c r="H25" s="1"/>
    </row>
    <row r="26" spans="1:8">
      <c r="A26" s="1"/>
      <c r="B26" s="5">
        <v>45619</v>
      </c>
      <c r="C26" s="3">
        <f>Kastehelmet!C27+Kimallus!C27+Sarasteet!C27+Säteet!C27</f>
        <v>0</v>
      </c>
      <c r="D26" s="3">
        <f>Kastehelmet!D27+Kimallus!D27+Sarasteet!D27+Säteet!D27</f>
        <v>0</v>
      </c>
      <c r="E26" s="3">
        <f>Kastehelmet!E27+Kimallus!E27+Sarasteet!E27+Säteet!E27</f>
        <v>0</v>
      </c>
      <c r="F26" s="3">
        <f>Kastehelmet!G27+Kimallus!G27+Sarasteet!G27+Säteet!G27</f>
        <v>0</v>
      </c>
      <c r="G26" s="10">
        <f t="shared" si="1"/>
        <v>0</v>
      </c>
      <c r="H26" s="1"/>
    </row>
    <row r="27" spans="1:8" ht="15.75" thickBot="1">
      <c r="A27" s="1"/>
      <c r="B27" s="19">
        <v>45620</v>
      </c>
      <c r="C27" s="20">
        <f>Kastehelmet!C28+Kimallus!C28+Sarasteet!C28+Säteet!C28</f>
        <v>0</v>
      </c>
      <c r="D27" s="20">
        <f>Kastehelmet!D28+Kimallus!D28+Sarasteet!D28+Säteet!D28</f>
        <v>0</v>
      </c>
      <c r="E27" s="20">
        <f>Kastehelmet!E28+Kimallus!E28+Sarasteet!E28+Säteet!E28</f>
        <v>0</v>
      </c>
      <c r="F27" s="20">
        <f>Kastehelmet!G28+Kimallus!G28+Sarasteet!G28+Säteet!G28</f>
        <v>0</v>
      </c>
      <c r="G27" s="21">
        <f t="shared" si="1"/>
        <v>0</v>
      </c>
      <c r="H27" s="1"/>
    </row>
    <row r="28" spans="1:8">
      <c r="A28" s="1"/>
      <c r="B28" s="16">
        <v>45670</v>
      </c>
      <c r="C28" s="17">
        <f>Kastehelmet!C29+Kimallus!C29+Sarasteet!C29+Säteet!C29</f>
        <v>3</v>
      </c>
      <c r="D28" s="17">
        <f>Kastehelmet!D29+Kimallus!D29+Sarasteet!D29+Säteet!D29</f>
        <v>0</v>
      </c>
      <c r="E28" s="17">
        <f>Kastehelmet!E29+Kimallus!E29+Sarasteet!E29+Säteet!E29</f>
        <v>35</v>
      </c>
      <c r="F28" s="17">
        <f>Kastehelmet!G29+Kimallus!G29+Sarasteet!G29+Säteet!G29</f>
        <v>11</v>
      </c>
      <c r="G28" s="18">
        <f>IFERROR(SUM(C28*1.75,D28*0.5381,E28)/F28,0)</f>
        <v>3.6590909090909092</v>
      </c>
      <c r="H28" s="1"/>
    </row>
    <row r="29" spans="1:8">
      <c r="A29" s="1"/>
      <c r="B29" s="5">
        <v>45671</v>
      </c>
      <c r="C29" s="3">
        <f>Kastehelmet!C30+Kimallus!C30+Sarasteet!C30+Säteet!C30</f>
        <v>3</v>
      </c>
      <c r="D29" s="3">
        <f>Kastehelmet!D30+Kimallus!D30+Sarasteet!D30+Säteet!D30</f>
        <v>0</v>
      </c>
      <c r="E29" s="3">
        <f>Kastehelmet!E30+Kimallus!E30+Sarasteet!E30+Säteet!E30</f>
        <v>40</v>
      </c>
      <c r="F29" s="3">
        <f>Kastehelmet!G30+Kimallus!G30+Sarasteet!G30+Säteet!G30</f>
        <v>11</v>
      </c>
      <c r="G29" s="10">
        <f t="shared" ref="G29:G34" si="2">IFERROR(SUM(C29*1.75,D29*0.5381,E29)/F29,0)</f>
        <v>4.1136363636363633</v>
      </c>
      <c r="H29" s="1"/>
    </row>
    <row r="30" spans="1:8">
      <c r="A30" s="1"/>
      <c r="B30" s="5">
        <v>45672</v>
      </c>
      <c r="C30" s="3">
        <f>Kastehelmet!C31+Kimallus!C31+Sarasteet!C31+Säteet!C31</f>
        <v>3</v>
      </c>
      <c r="D30" s="3">
        <f>Kastehelmet!D31+Kimallus!D31+Sarasteet!D31+Säteet!D31</f>
        <v>0</v>
      </c>
      <c r="E30" s="3">
        <f>Kastehelmet!E31+Kimallus!E31+Sarasteet!E31+Säteet!E31</f>
        <v>37</v>
      </c>
      <c r="F30" s="3">
        <f>Kastehelmet!G31+Kimallus!G31+Sarasteet!G31+Säteet!G31</f>
        <v>11</v>
      </c>
      <c r="G30" s="10">
        <f t="shared" si="2"/>
        <v>3.8409090909090908</v>
      </c>
      <c r="H30" s="1"/>
    </row>
    <row r="31" spans="1:8">
      <c r="A31" s="1"/>
      <c r="B31" s="5">
        <v>45673</v>
      </c>
      <c r="C31" s="3">
        <f>Kastehelmet!C32+Kimallus!C32+Sarasteet!C32+Säteet!C32</f>
        <v>3</v>
      </c>
      <c r="D31" s="3">
        <f>Kastehelmet!D32+Kimallus!D32+Sarasteet!D32+Säteet!D32</f>
        <v>0</v>
      </c>
      <c r="E31" s="3">
        <f>Kastehelmet!E32+Kimallus!E32+Sarasteet!E32+Säteet!E32</f>
        <v>38</v>
      </c>
      <c r="F31" s="3">
        <f>Kastehelmet!G32+Kimallus!G32+Sarasteet!G32+Säteet!G32</f>
        <v>11</v>
      </c>
      <c r="G31" s="10">
        <f t="shared" si="2"/>
        <v>3.9318181818181817</v>
      </c>
      <c r="H31" s="1"/>
    </row>
    <row r="32" spans="1:8">
      <c r="A32" s="1"/>
      <c r="B32" s="5">
        <v>45674</v>
      </c>
      <c r="C32" s="3">
        <f>Kastehelmet!C33+Kimallus!C33+Sarasteet!C33+Säteet!C33</f>
        <v>2</v>
      </c>
      <c r="D32" s="3">
        <f>Kastehelmet!D33+Kimallus!D33+Sarasteet!D33+Säteet!D33</f>
        <v>0</v>
      </c>
      <c r="E32" s="3">
        <f>Kastehelmet!E33+Kimallus!E33+Sarasteet!E33+Säteet!E33</f>
        <v>38</v>
      </c>
      <c r="F32" s="3">
        <f>Kastehelmet!G33+Kimallus!G33+Sarasteet!G33+Säteet!G33</f>
        <v>11</v>
      </c>
      <c r="G32" s="10">
        <f t="shared" si="2"/>
        <v>3.7727272727272729</v>
      </c>
      <c r="H32" s="1"/>
    </row>
    <row r="33" spans="1:8">
      <c r="A33" s="1"/>
      <c r="B33" s="5">
        <v>45675</v>
      </c>
      <c r="C33" s="3">
        <f>Kastehelmet!C34+Kimallus!C34+Sarasteet!C34+Säteet!C34</f>
        <v>0</v>
      </c>
      <c r="D33" s="3">
        <f>Kastehelmet!D34+Kimallus!D34+Sarasteet!D34+Säteet!D34</f>
        <v>0</v>
      </c>
      <c r="E33" s="3">
        <f>Kastehelmet!E34+Kimallus!E34+Sarasteet!E34+Säteet!E34</f>
        <v>0</v>
      </c>
      <c r="F33" s="3">
        <f>Kastehelmet!G34+Kimallus!G34+Sarasteet!G34+Säteet!G34</f>
        <v>0</v>
      </c>
      <c r="G33" s="10">
        <f t="shared" si="2"/>
        <v>0</v>
      </c>
      <c r="H33" s="1"/>
    </row>
    <row r="34" spans="1:8" ht="15.75" thickBot="1">
      <c r="A34" s="1"/>
      <c r="B34" s="19">
        <v>45676</v>
      </c>
      <c r="C34" s="20">
        <f>Kastehelmet!C35+Kimallus!C35+Sarasteet!C35+Säteet!C35</f>
        <v>0</v>
      </c>
      <c r="D34" s="20">
        <f>Kastehelmet!D35+Kimallus!D35+Sarasteet!D35+Säteet!D35</f>
        <v>0</v>
      </c>
      <c r="E34" s="20">
        <f>Kastehelmet!E35+Kimallus!E35+Sarasteet!E35+Säteet!E35</f>
        <v>0</v>
      </c>
      <c r="F34" s="20">
        <f>Kastehelmet!G35+Kimallus!G35+Sarasteet!G35+Säteet!G35</f>
        <v>0</v>
      </c>
      <c r="G34" s="21">
        <f t="shared" si="2"/>
        <v>0</v>
      </c>
      <c r="H34" s="1"/>
    </row>
    <row r="35" spans="1:8">
      <c r="A35" s="1"/>
      <c r="B35" s="16">
        <v>45677</v>
      </c>
      <c r="C35" s="17">
        <f>Kastehelmet!C36+Kimallus!C36+Sarasteet!C36+Säteet!C36</f>
        <v>11</v>
      </c>
      <c r="D35" s="17">
        <f>Kastehelmet!D36+Kimallus!D36+Sarasteet!D36+Säteet!D36</f>
        <v>0</v>
      </c>
      <c r="E35" s="17">
        <f>Kastehelmet!E36+Kimallus!E36+Sarasteet!E36+Säteet!E36</f>
        <v>39</v>
      </c>
      <c r="F35" s="17">
        <f>Kastehelmet!G36+Kimallus!G36+Sarasteet!G36+Säteet!G36</f>
        <v>11</v>
      </c>
      <c r="G35" s="18">
        <f>IFERROR(SUM(C35*1.75,D35*0.5381,E35)/F35,0)</f>
        <v>5.2954545454545459</v>
      </c>
      <c r="H35" s="1"/>
    </row>
    <row r="36" spans="1:8">
      <c r="A36" s="1"/>
      <c r="B36" s="5">
        <v>45678</v>
      </c>
      <c r="C36" s="3">
        <f>Kastehelmet!C37+Kimallus!C37+Sarasteet!C37+Säteet!C37</f>
        <v>11</v>
      </c>
      <c r="D36" s="3">
        <f>Kastehelmet!D37+Kimallus!D37+Sarasteet!D37+Säteet!D37</f>
        <v>0</v>
      </c>
      <c r="E36" s="3">
        <f>Kastehelmet!E37+Kimallus!E37+Sarasteet!E37+Säteet!E37</f>
        <v>42</v>
      </c>
      <c r="F36" s="3">
        <f>Kastehelmet!G37+Kimallus!G37+Sarasteet!G37+Säteet!G37</f>
        <v>11</v>
      </c>
      <c r="G36" s="10">
        <f t="shared" ref="G36:G41" si="3">IFERROR(SUM(C36*1.75,D36*0.5381,E36)/F36,0)</f>
        <v>5.5681818181818183</v>
      </c>
      <c r="H36" s="1"/>
    </row>
    <row r="37" spans="1:8">
      <c r="A37" s="1"/>
      <c r="B37" s="5">
        <v>45679</v>
      </c>
      <c r="C37" s="3">
        <f>Kastehelmet!C38+Kimallus!C38+Sarasteet!C38+Säteet!C38</f>
        <v>11</v>
      </c>
      <c r="D37" s="3">
        <f>Kastehelmet!D38+Kimallus!D38+Sarasteet!D38+Säteet!D38</f>
        <v>0</v>
      </c>
      <c r="E37" s="3">
        <f>Kastehelmet!E38+Kimallus!E38+Sarasteet!E38+Säteet!E38</f>
        <v>41</v>
      </c>
      <c r="F37" s="3">
        <f>Kastehelmet!G38+Kimallus!G38+Sarasteet!G38+Säteet!G38</f>
        <v>11</v>
      </c>
      <c r="G37" s="10">
        <f t="shared" si="3"/>
        <v>5.4772727272727275</v>
      </c>
      <c r="H37" s="1"/>
    </row>
    <row r="38" spans="1:8">
      <c r="A38" s="1"/>
      <c r="B38" s="5">
        <v>45680</v>
      </c>
      <c r="C38" s="3">
        <f>Kastehelmet!C39+Kimallus!C39+Sarasteet!C39+Säteet!C39</f>
        <v>11</v>
      </c>
      <c r="D38" s="3">
        <f>Kastehelmet!D39+Kimallus!D39+Sarasteet!D39+Säteet!D39</f>
        <v>0</v>
      </c>
      <c r="E38" s="3">
        <f>Kastehelmet!E39+Kimallus!E39+Sarasteet!E39+Säteet!E39</f>
        <v>40</v>
      </c>
      <c r="F38" s="3">
        <f>Kastehelmet!G39+Kimallus!G39+Sarasteet!G39+Säteet!G39</f>
        <v>11</v>
      </c>
      <c r="G38" s="10">
        <f t="shared" si="3"/>
        <v>5.3863636363636367</v>
      </c>
      <c r="H38" s="1"/>
    </row>
    <row r="39" spans="1:8">
      <c r="A39" s="1"/>
      <c r="B39" s="5">
        <v>45681</v>
      </c>
      <c r="C39" s="3">
        <f>Kastehelmet!C40+Kimallus!C40+Sarasteet!C40+Säteet!C40</f>
        <v>12</v>
      </c>
      <c r="D39" s="3">
        <f>Kastehelmet!D40+Kimallus!D40+Sarasteet!D40+Säteet!D40</f>
        <v>0</v>
      </c>
      <c r="E39" s="3">
        <f>Kastehelmet!E40+Kimallus!E40+Sarasteet!E40+Säteet!E40</f>
        <v>35</v>
      </c>
      <c r="F39" s="3">
        <f>Kastehelmet!G40+Kimallus!G40+Sarasteet!G40+Säteet!G40</f>
        <v>11</v>
      </c>
      <c r="G39" s="10">
        <f t="shared" si="3"/>
        <v>5.0909090909090908</v>
      </c>
      <c r="H39" s="1"/>
    </row>
    <row r="40" spans="1:8">
      <c r="A40" s="1"/>
      <c r="B40" s="5">
        <v>45682</v>
      </c>
      <c r="C40" s="3">
        <f>Kastehelmet!C41+Kimallus!C41+Sarasteet!C41+Säteet!C41</f>
        <v>0</v>
      </c>
      <c r="D40" s="3">
        <f>Kastehelmet!D41+Kimallus!D41+Sarasteet!D41+Säteet!D41</f>
        <v>0</v>
      </c>
      <c r="E40" s="3">
        <f>Kastehelmet!E41+Kimallus!E41+Sarasteet!E41+Säteet!E41</f>
        <v>0</v>
      </c>
      <c r="F40" s="3">
        <f>Kastehelmet!G41+Kimallus!G41+Sarasteet!G41+Säteet!G41</f>
        <v>0</v>
      </c>
      <c r="G40" s="10">
        <f t="shared" si="3"/>
        <v>0</v>
      </c>
      <c r="H40" s="1"/>
    </row>
    <row r="41" spans="1:8" ht="15.75" thickBot="1">
      <c r="A41" s="1"/>
      <c r="B41" s="19">
        <v>45683</v>
      </c>
      <c r="C41" s="3">
        <f>Kastehelmet!C42+Kimallus!C42+Sarasteet!C42+Säteet!C42</f>
        <v>0</v>
      </c>
      <c r="D41" s="3">
        <f>Kastehelmet!D42+Kimallus!D42+Sarasteet!D42+Säteet!D42</f>
        <v>0</v>
      </c>
      <c r="E41" s="3">
        <f>Kastehelmet!E42+Kimallus!E42+Sarasteet!E42+Säteet!E42</f>
        <v>0</v>
      </c>
      <c r="F41" s="3">
        <f>Kastehelmet!G42+Kimallus!G42+Sarasteet!G42+Säteet!G42</f>
        <v>0</v>
      </c>
      <c r="G41" s="10">
        <f t="shared" si="3"/>
        <v>0</v>
      </c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  <row r="44" spans="1:8">
      <c r="A44" s="1"/>
      <c r="B44" s="1"/>
      <c r="C44" s="1"/>
      <c r="D44" s="1"/>
      <c r="E44" s="1"/>
      <c r="F44" s="1"/>
      <c r="G44" s="1"/>
      <c r="H44" s="1"/>
    </row>
  </sheetData>
  <sheetProtection sheet="1" objects="1" scenarios="1"/>
  <protectedRanges>
    <protectedRange sqref="D5:F6 F7:F9 C14:F41" name="Alue1"/>
  </protectedRanges>
  <mergeCells count="2">
    <mergeCell ref="D5:F5"/>
    <mergeCell ref="D6:F6"/>
  </mergeCells>
  <conditionalFormatting sqref="G14:G41">
    <cfRule type="cellIs" dxfId="21" priority="1" operator="greaterThan">
      <formula>7</formula>
    </cfRule>
    <cfRule type="cellIs" dxfId="20" priority="2" operator="greaterThan">
      <formula>8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B7870-1B52-4C3A-A0C4-AB3632D48B07}">
  <dimension ref="A1:J61"/>
  <sheetViews>
    <sheetView topLeftCell="A31" zoomScaleNormal="100" workbookViewId="0">
      <selection activeCell="B46" sqref="B46:H59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39" t="s">
        <v>18</v>
      </c>
      <c r="F5" s="40"/>
      <c r="G5" s="41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0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22">
        <v>21</v>
      </c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21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3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2</v>
      </c>
      <c r="D15" s="3">
        <v>0</v>
      </c>
      <c r="E15" s="3">
        <v>14</v>
      </c>
      <c r="F15" s="10">
        <f t="shared" ref="F15:F42" si="0">(C15*1.75)+(D15*0.5381)+E15</f>
        <v>17.5</v>
      </c>
      <c r="G15" s="3">
        <v>2</v>
      </c>
      <c r="H15" s="31">
        <f>IFERROR(SUM(C15*1.75,D15*0.5381,E15)/G15,0)</f>
        <v>8.75</v>
      </c>
      <c r="I15" s="1"/>
    </row>
    <row r="16" spans="1:9">
      <c r="A16" s="1"/>
      <c r="B16" s="5">
        <v>45608</v>
      </c>
      <c r="C16" s="3">
        <v>2</v>
      </c>
      <c r="D16" s="3">
        <v>2</v>
      </c>
      <c r="E16" s="3">
        <v>14</v>
      </c>
      <c r="F16" s="10">
        <f t="shared" si="0"/>
        <v>18.5762</v>
      </c>
      <c r="G16" s="3">
        <v>3</v>
      </c>
      <c r="H16" s="31">
        <f t="shared" ref="H16:H21" si="1">IFERROR(SUM(C16*1.75,D16*0.5381,E16)/G16,0)</f>
        <v>6.1920666666666664</v>
      </c>
      <c r="I16" s="1"/>
    </row>
    <row r="17" spans="1:10">
      <c r="A17" s="1"/>
      <c r="B17" s="5">
        <v>45609</v>
      </c>
      <c r="C17" s="3">
        <v>2</v>
      </c>
      <c r="D17" s="3">
        <v>2</v>
      </c>
      <c r="E17" s="3">
        <v>14</v>
      </c>
      <c r="F17" s="10">
        <f t="shared" si="0"/>
        <v>18.5762</v>
      </c>
      <c r="G17" s="3">
        <v>3</v>
      </c>
      <c r="H17" s="31">
        <f t="shared" si="1"/>
        <v>6.1920666666666664</v>
      </c>
      <c r="I17" s="1"/>
    </row>
    <row r="18" spans="1:10">
      <c r="A18" s="1"/>
      <c r="B18" s="5">
        <v>45610</v>
      </c>
      <c r="C18" s="3">
        <v>2</v>
      </c>
      <c r="D18" s="3">
        <v>2</v>
      </c>
      <c r="E18" s="3">
        <v>12</v>
      </c>
      <c r="F18" s="10">
        <f t="shared" si="0"/>
        <v>16.5762</v>
      </c>
      <c r="G18" s="3">
        <v>3</v>
      </c>
      <c r="H18" s="31">
        <f t="shared" si="1"/>
        <v>5.5254000000000003</v>
      </c>
      <c r="I18" s="32"/>
    </row>
    <row r="19" spans="1:10">
      <c r="A19" s="1"/>
      <c r="B19" s="5">
        <v>45611</v>
      </c>
      <c r="C19" s="3">
        <v>2</v>
      </c>
      <c r="D19" s="3">
        <v>0</v>
      </c>
      <c r="E19" s="3">
        <v>12</v>
      </c>
      <c r="F19" s="10">
        <f t="shared" si="0"/>
        <v>15.5</v>
      </c>
      <c r="G19" s="3">
        <v>3</v>
      </c>
      <c r="H19" s="31">
        <f t="shared" si="1"/>
        <v>5.166666666666667</v>
      </c>
      <c r="I19" s="32"/>
    </row>
    <row r="20" spans="1:10">
      <c r="A20" s="1"/>
      <c r="B20" s="5">
        <v>45612</v>
      </c>
      <c r="C20" s="3">
        <v>0</v>
      </c>
      <c r="D20" s="3">
        <v>0</v>
      </c>
      <c r="E20" s="3">
        <v>0</v>
      </c>
      <c r="F20" s="10">
        <f t="shared" si="0"/>
        <v>0</v>
      </c>
      <c r="G20" s="3">
        <v>0</v>
      </c>
      <c r="H20" s="31">
        <f t="shared" si="1"/>
        <v>0</v>
      </c>
      <c r="I20" s="1"/>
    </row>
    <row r="21" spans="1:10">
      <c r="A21" s="1"/>
      <c r="B21" s="5">
        <v>45613</v>
      </c>
      <c r="C21" s="3">
        <v>0</v>
      </c>
      <c r="D21" s="3">
        <v>0</v>
      </c>
      <c r="E21" s="3">
        <v>0</v>
      </c>
      <c r="F21" s="10">
        <f t="shared" si="0"/>
        <v>0</v>
      </c>
      <c r="G21" s="3">
        <v>0</v>
      </c>
      <c r="H21" s="31">
        <f t="shared" si="1"/>
        <v>0</v>
      </c>
      <c r="I21" s="1"/>
    </row>
    <row r="22" spans="1:10">
      <c r="A22" s="1"/>
      <c r="B22" s="5">
        <v>45614</v>
      </c>
      <c r="C22" s="3">
        <v>2</v>
      </c>
      <c r="D22" s="3">
        <v>0</v>
      </c>
      <c r="E22" s="3">
        <v>14</v>
      </c>
      <c r="F22" s="10">
        <f t="shared" si="0"/>
        <v>17.5</v>
      </c>
      <c r="G22" s="3">
        <v>3</v>
      </c>
      <c r="H22" s="31">
        <f>IFERROR(SUM(C22*1.75,D22*0.5381,E22)/G22,0)</f>
        <v>5.833333333333333</v>
      </c>
      <c r="I22" s="1"/>
    </row>
    <row r="23" spans="1:10">
      <c r="A23" s="1"/>
      <c r="B23" s="5">
        <v>45615</v>
      </c>
      <c r="C23" s="3">
        <v>2</v>
      </c>
      <c r="D23" s="3">
        <v>1</v>
      </c>
      <c r="E23" s="3">
        <v>14</v>
      </c>
      <c r="F23" s="10">
        <f t="shared" si="0"/>
        <v>18.0381</v>
      </c>
      <c r="G23" s="3">
        <v>3</v>
      </c>
      <c r="H23" s="31">
        <f t="shared" ref="H23:H28" si="2">IFERROR(SUM(C23*1.75,D23*0.5381,E23)/G23,0)</f>
        <v>6.0126999999999997</v>
      </c>
      <c r="I23" s="1"/>
    </row>
    <row r="24" spans="1:10">
      <c r="A24" s="1"/>
      <c r="B24" s="5">
        <v>45616</v>
      </c>
      <c r="C24" s="3">
        <v>2</v>
      </c>
      <c r="D24" s="3">
        <v>1</v>
      </c>
      <c r="E24" s="3">
        <v>14</v>
      </c>
      <c r="F24" s="10">
        <f t="shared" si="0"/>
        <v>18.0381</v>
      </c>
      <c r="G24" s="3">
        <v>3</v>
      </c>
      <c r="H24" s="31">
        <f t="shared" si="2"/>
        <v>6.0126999999999997</v>
      </c>
      <c r="I24" s="1"/>
    </row>
    <row r="25" spans="1:10">
      <c r="A25" s="1"/>
      <c r="B25" s="5">
        <v>45617</v>
      </c>
      <c r="C25" s="3">
        <v>2</v>
      </c>
      <c r="D25" s="3">
        <v>0</v>
      </c>
      <c r="E25" s="3">
        <v>16</v>
      </c>
      <c r="F25" s="10">
        <f t="shared" si="0"/>
        <v>19.5</v>
      </c>
      <c r="G25" s="3">
        <v>3</v>
      </c>
      <c r="H25" s="31">
        <f t="shared" si="2"/>
        <v>6.5</v>
      </c>
      <c r="I25" s="1"/>
      <c r="J25" t="s">
        <v>27</v>
      </c>
    </row>
    <row r="26" spans="1:10">
      <c r="A26" s="1"/>
      <c r="B26" s="5">
        <v>45618</v>
      </c>
      <c r="C26" s="3">
        <v>2</v>
      </c>
      <c r="D26" s="3">
        <v>0</v>
      </c>
      <c r="E26" s="3">
        <v>15</v>
      </c>
      <c r="F26" s="10">
        <f t="shared" si="0"/>
        <v>18.5</v>
      </c>
      <c r="G26" s="3">
        <v>3</v>
      </c>
      <c r="H26" s="31">
        <f t="shared" si="2"/>
        <v>6.166666666666667</v>
      </c>
      <c r="I26" s="1"/>
    </row>
    <row r="27" spans="1:10">
      <c r="A27" s="1"/>
      <c r="B27" s="5">
        <v>45619</v>
      </c>
      <c r="C27" s="3">
        <v>0</v>
      </c>
      <c r="D27" s="3">
        <v>0</v>
      </c>
      <c r="E27" s="3">
        <v>0</v>
      </c>
      <c r="F27" s="10">
        <f t="shared" si="0"/>
        <v>0</v>
      </c>
      <c r="G27" s="3">
        <v>0</v>
      </c>
      <c r="H27" s="31">
        <f t="shared" si="2"/>
        <v>0</v>
      </c>
      <c r="I27" s="1"/>
    </row>
    <row r="28" spans="1:10">
      <c r="A28" s="1"/>
      <c r="B28" s="5">
        <v>45620</v>
      </c>
      <c r="C28" s="3">
        <v>0</v>
      </c>
      <c r="D28" s="3">
        <v>0</v>
      </c>
      <c r="E28" s="3">
        <v>0</v>
      </c>
      <c r="F28" s="10">
        <f t="shared" si="0"/>
        <v>0</v>
      </c>
      <c r="G28" s="3">
        <v>0</v>
      </c>
      <c r="H28" s="31">
        <f t="shared" si="2"/>
        <v>0</v>
      </c>
      <c r="I28" s="1"/>
    </row>
    <row r="29" spans="1:10">
      <c r="A29" s="1"/>
      <c r="B29" s="5">
        <v>45670</v>
      </c>
      <c r="C29" s="3">
        <v>1</v>
      </c>
      <c r="D29" s="3">
        <v>0</v>
      </c>
      <c r="E29" s="3">
        <v>14</v>
      </c>
      <c r="F29" s="10">
        <f t="shared" si="0"/>
        <v>15.75</v>
      </c>
      <c r="G29" s="3">
        <v>3</v>
      </c>
      <c r="H29" s="31">
        <f>IFERROR(SUM(C29*1.75,D29*0.5381,E29)/G29,0)</f>
        <v>5.25</v>
      </c>
      <c r="I29" s="1"/>
    </row>
    <row r="30" spans="1:10">
      <c r="A30" s="1"/>
      <c r="B30" s="5">
        <v>45671</v>
      </c>
      <c r="C30" s="3">
        <v>1</v>
      </c>
      <c r="D30" s="3">
        <v>0</v>
      </c>
      <c r="E30" s="3">
        <v>18</v>
      </c>
      <c r="F30" s="10">
        <f t="shared" si="0"/>
        <v>19.75</v>
      </c>
      <c r="G30" s="3">
        <v>3</v>
      </c>
      <c r="H30" s="31">
        <f t="shared" ref="H30:H35" si="3">IFERROR(SUM(C30*1.75,D30*0.5381,E30)/G30,0)</f>
        <v>6.583333333333333</v>
      </c>
      <c r="I30" s="1"/>
    </row>
    <row r="31" spans="1:10">
      <c r="A31" s="1"/>
      <c r="B31" s="5">
        <v>45672</v>
      </c>
      <c r="C31" s="3">
        <v>1</v>
      </c>
      <c r="D31" s="3">
        <v>0</v>
      </c>
      <c r="E31" s="3">
        <v>17</v>
      </c>
      <c r="F31" s="10">
        <f t="shared" si="0"/>
        <v>18.75</v>
      </c>
      <c r="G31" s="3">
        <v>3</v>
      </c>
      <c r="H31" s="31">
        <f t="shared" si="3"/>
        <v>6.25</v>
      </c>
      <c r="I31" s="1"/>
    </row>
    <row r="32" spans="1:10">
      <c r="A32" s="1"/>
      <c r="B32" s="5">
        <v>45673</v>
      </c>
      <c r="C32" s="3">
        <v>1</v>
      </c>
      <c r="D32" s="3">
        <v>0</v>
      </c>
      <c r="E32" s="3">
        <v>17</v>
      </c>
      <c r="F32" s="10">
        <f t="shared" si="0"/>
        <v>18.75</v>
      </c>
      <c r="G32" s="3">
        <v>3</v>
      </c>
      <c r="H32" s="31">
        <f t="shared" si="3"/>
        <v>6.25</v>
      </c>
      <c r="I32" s="1"/>
    </row>
    <row r="33" spans="1:9">
      <c r="A33" s="1"/>
      <c r="B33" s="5">
        <v>45674</v>
      </c>
      <c r="C33" s="3">
        <v>0</v>
      </c>
      <c r="D33" s="3">
        <v>0</v>
      </c>
      <c r="E33" s="3">
        <v>16</v>
      </c>
      <c r="F33" s="10">
        <f t="shared" si="0"/>
        <v>16</v>
      </c>
      <c r="G33" s="3">
        <v>3</v>
      </c>
      <c r="H33" s="31">
        <f t="shared" si="3"/>
        <v>5.333333333333333</v>
      </c>
      <c r="I33" s="1"/>
    </row>
    <row r="34" spans="1:9">
      <c r="A34" s="1"/>
      <c r="B34" s="5">
        <v>45675</v>
      </c>
      <c r="C34" s="3">
        <v>0</v>
      </c>
      <c r="D34" s="3">
        <v>0</v>
      </c>
      <c r="E34" s="3">
        <v>0</v>
      </c>
      <c r="F34" s="10">
        <f t="shared" si="0"/>
        <v>0</v>
      </c>
      <c r="G34" s="3">
        <v>0</v>
      </c>
      <c r="H34" s="31">
        <f t="shared" si="3"/>
        <v>0</v>
      </c>
      <c r="I34" s="1"/>
    </row>
    <row r="35" spans="1:9">
      <c r="A35" s="1"/>
      <c r="B35" s="5">
        <v>45676</v>
      </c>
      <c r="C35" s="3">
        <v>0</v>
      </c>
      <c r="D35" s="3">
        <v>0</v>
      </c>
      <c r="E35" s="3">
        <v>0</v>
      </c>
      <c r="F35" s="10">
        <f t="shared" si="0"/>
        <v>0</v>
      </c>
      <c r="G35" s="3">
        <v>0</v>
      </c>
      <c r="H35" s="31">
        <f t="shared" si="3"/>
        <v>0</v>
      </c>
      <c r="I35" s="1"/>
    </row>
    <row r="36" spans="1:9">
      <c r="A36" s="1"/>
      <c r="B36" s="5">
        <v>45677</v>
      </c>
      <c r="C36" s="3">
        <v>1</v>
      </c>
      <c r="D36" s="3">
        <v>0</v>
      </c>
      <c r="E36" s="3">
        <v>16</v>
      </c>
      <c r="F36" s="10">
        <f t="shared" si="0"/>
        <v>17.75</v>
      </c>
      <c r="G36" s="3">
        <v>3</v>
      </c>
      <c r="H36" s="31">
        <f>IFERROR(SUM(C36*1.75,D36*0.5381,E36)/G36,0)</f>
        <v>5.916666666666667</v>
      </c>
      <c r="I36" s="1"/>
    </row>
    <row r="37" spans="1:9">
      <c r="A37" s="1"/>
      <c r="B37" s="5">
        <v>45678</v>
      </c>
      <c r="C37" s="3">
        <v>1</v>
      </c>
      <c r="D37" s="3">
        <v>0</v>
      </c>
      <c r="E37" s="3">
        <v>18</v>
      </c>
      <c r="F37" s="10">
        <f t="shared" si="0"/>
        <v>19.75</v>
      </c>
      <c r="G37" s="3">
        <v>3</v>
      </c>
      <c r="H37" s="31">
        <f t="shared" ref="H37:H42" si="4">IFERROR(SUM(C37*1.75,D37*0.5381,E37)/G37,0)</f>
        <v>6.583333333333333</v>
      </c>
      <c r="I37" s="1"/>
    </row>
    <row r="38" spans="1:9">
      <c r="A38" s="1"/>
      <c r="B38" s="5">
        <v>45679</v>
      </c>
      <c r="C38" s="3">
        <v>1</v>
      </c>
      <c r="D38" s="3">
        <v>0</v>
      </c>
      <c r="E38" s="3">
        <v>18</v>
      </c>
      <c r="F38" s="10">
        <f t="shared" si="0"/>
        <v>19.75</v>
      </c>
      <c r="G38" s="3">
        <v>3</v>
      </c>
      <c r="H38" s="31">
        <f t="shared" si="4"/>
        <v>6.583333333333333</v>
      </c>
      <c r="I38" s="1"/>
    </row>
    <row r="39" spans="1:9">
      <c r="A39" s="1"/>
      <c r="B39" s="5">
        <v>45680</v>
      </c>
      <c r="C39" s="3">
        <v>1</v>
      </c>
      <c r="D39" s="3">
        <v>0</v>
      </c>
      <c r="E39" s="3">
        <v>17</v>
      </c>
      <c r="F39" s="10">
        <f t="shared" si="0"/>
        <v>18.75</v>
      </c>
      <c r="G39" s="3">
        <v>3</v>
      </c>
      <c r="H39" s="31">
        <f t="shared" si="4"/>
        <v>6.25</v>
      </c>
      <c r="I39" s="1"/>
    </row>
    <row r="40" spans="1:9">
      <c r="A40" s="1"/>
      <c r="B40" s="5">
        <v>45681</v>
      </c>
      <c r="C40" s="3">
        <v>1</v>
      </c>
      <c r="D40" s="3">
        <v>0</v>
      </c>
      <c r="E40" s="3">
        <v>16</v>
      </c>
      <c r="F40" s="10">
        <f t="shared" si="0"/>
        <v>17.75</v>
      </c>
      <c r="G40" s="3">
        <v>3</v>
      </c>
      <c r="H40" s="31">
        <f t="shared" si="4"/>
        <v>5.916666666666667</v>
      </c>
      <c r="I40" s="1"/>
    </row>
    <row r="41" spans="1:9">
      <c r="A41" s="1"/>
      <c r="B41" s="5">
        <v>45682</v>
      </c>
      <c r="C41" s="3">
        <v>0</v>
      </c>
      <c r="D41" s="3">
        <v>0</v>
      </c>
      <c r="E41" s="3">
        <v>0</v>
      </c>
      <c r="F41" s="10">
        <f t="shared" si="0"/>
        <v>0</v>
      </c>
      <c r="G41" s="3">
        <v>0</v>
      </c>
      <c r="H41" s="31">
        <f t="shared" si="4"/>
        <v>0</v>
      </c>
      <c r="I41" s="1"/>
    </row>
    <row r="42" spans="1:9">
      <c r="A42" s="1"/>
      <c r="B42" s="5">
        <v>45683</v>
      </c>
      <c r="C42" s="3">
        <v>0</v>
      </c>
      <c r="D42" s="3">
        <v>0</v>
      </c>
      <c r="E42" s="3">
        <v>0</v>
      </c>
      <c r="F42" s="10">
        <f t="shared" si="0"/>
        <v>0</v>
      </c>
      <c r="G42" s="3">
        <v>0</v>
      </c>
      <c r="H42" s="31">
        <f t="shared" si="4"/>
        <v>0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42" t="s">
        <v>29</v>
      </c>
      <c r="C46" s="43"/>
      <c r="D46" s="43"/>
      <c r="E46" s="43"/>
      <c r="F46" s="43"/>
      <c r="G46" s="43"/>
      <c r="H46" s="44"/>
      <c r="I46" s="14"/>
    </row>
    <row r="47" spans="1:9">
      <c r="A47" s="14"/>
      <c r="B47" s="45"/>
      <c r="C47" s="46"/>
      <c r="D47" s="46"/>
      <c r="E47" s="46"/>
      <c r="F47" s="46"/>
      <c r="G47" s="46"/>
      <c r="H47" s="47"/>
      <c r="I47" s="14"/>
    </row>
    <row r="48" spans="1:9">
      <c r="A48" s="14"/>
      <c r="B48" s="45"/>
      <c r="C48" s="46"/>
      <c r="D48" s="46"/>
      <c r="E48" s="46"/>
      <c r="F48" s="46"/>
      <c r="G48" s="46"/>
      <c r="H48" s="47"/>
      <c r="I48" s="14"/>
    </row>
    <row r="49" spans="1:9">
      <c r="A49" s="14"/>
      <c r="B49" s="45"/>
      <c r="C49" s="46"/>
      <c r="D49" s="46"/>
      <c r="E49" s="46"/>
      <c r="F49" s="46"/>
      <c r="G49" s="46"/>
      <c r="H49" s="47"/>
      <c r="I49" s="14"/>
    </row>
    <row r="50" spans="1:9">
      <c r="A50" s="14"/>
      <c r="B50" s="45"/>
      <c r="C50" s="46"/>
      <c r="D50" s="46"/>
      <c r="E50" s="46"/>
      <c r="F50" s="46"/>
      <c r="G50" s="46"/>
      <c r="H50" s="47"/>
      <c r="I50" s="14"/>
    </row>
    <row r="51" spans="1:9">
      <c r="A51" s="14"/>
      <c r="B51" s="45"/>
      <c r="C51" s="46"/>
      <c r="D51" s="46"/>
      <c r="E51" s="46"/>
      <c r="F51" s="46"/>
      <c r="G51" s="46"/>
      <c r="H51" s="47"/>
      <c r="I51" s="14"/>
    </row>
    <row r="52" spans="1:9">
      <c r="A52" s="14"/>
      <c r="B52" s="45"/>
      <c r="C52" s="46"/>
      <c r="D52" s="46"/>
      <c r="E52" s="46"/>
      <c r="F52" s="46"/>
      <c r="G52" s="46"/>
      <c r="H52" s="47"/>
      <c r="I52" s="14"/>
    </row>
    <row r="53" spans="1:9">
      <c r="A53" s="14"/>
      <c r="B53" s="45"/>
      <c r="C53" s="46"/>
      <c r="D53" s="46"/>
      <c r="E53" s="46"/>
      <c r="F53" s="46"/>
      <c r="G53" s="46"/>
      <c r="H53" s="47"/>
      <c r="I53" s="14"/>
    </row>
    <row r="54" spans="1:9">
      <c r="A54" s="14"/>
      <c r="B54" s="45"/>
      <c r="C54" s="46"/>
      <c r="D54" s="46"/>
      <c r="E54" s="46"/>
      <c r="F54" s="46"/>
      <c r="G54" s="46"/>
      <c r="H54" s="47"/>
      <c r="I54" s="14"/>
    </row>
    <row r="55" spans="1:9">
      <c r="A55" s="14"/>
      <c r="B55" s="45"/>
      <c r="C55" s="46"/>
      <c r="D55" s="46"/>
      <c r="E55" s="46"/>
      <c r="F55" s="46"/>
      <c r="G55" s="46"/>
      <c r="H55" s="47"/>
      <c r="I55" s="14"/>
    </row>
    <row r="56" spans="1:9">
      <c r="A56" s="14"/>
      <c r="B56" s="45"/>
      <c r="C56" s="46"/>
      <c r="D56" s="46"/>
      <c r="E56" s="46"/>
      <c r="F56" s="46"/>
      <c r="G56" s="46"/>
      <c r="H56" s="47"/>
      <c r="I56" s="14"/>
    </row>
    <row r="57" spans="1:9">
      <c r="A57" s="14"/>
      <c r="B57" s="45"/>
      <c r="C57" s="46"/>
      <c r="D57" s="46"/>
      <c r="E57" s="46"/>
      <c r="F57" s="46"/>
      <c r="G57" s="46"/>
      <c r="H57" s="47"/>
      <c r="I57" s="14"/>
    </row>
    <row r="58" spans="1:9">
      <c r="A58" s="14"/>
      <c r="B58" s="45"/>
      <c r="C58" s="46"/>
      <c r="D58" s="46"/>
      <c r="E58" s="46"/>
      <c r="F58" s="46"/>
      <c r="G58" s="46"/>
      <c r="H58" s="47"/>
      <c r="I58" s="14"/>
    </row>
    <row r="59" spans="1:9">
      <c r="A59" s="14"/>
      <c r="B59" s="48"/>
      <c r="C59" s="49"/>
      <c r="D59" s="49"/>
      <c r="E59" s="49"/>
      <c r="F59" s="49"/>
      <c r="G59" s="49"/>
      <c r="H59" s="50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E5:G5"/>
    <mergeCell ref="B46:H59"/>
  </mergeCells>
  <conditionalFormatting sqref="F15:F42">
    <cfRule type="cellIs" dxfId="19" priority="1" operator="greaterThan">
      <formula>21</formula>
    </cfRule>
  </conditionalFormatting>
  <conditionalFormatting sqref="H15:H42">
    <cfRule type="cellIs" dxfId="18" priority="2" operator="greaterThan">
      <formula>7</formula>
    </cfRule>
    <cfRule type="cellIs" dxfId="17" priority="3" operator="greaterThan">
      <formula>8</formula>
    </cfRule>
  </conditionalFormatting>
  <conditionalFormatting sqref="H44">
    <cfRule type="cellIs" dxfId="16" priority="4" operator="greaterThan">
      <formula>7</formula>
    </cfRule>
    <cfRule type="cellIs" dxfId="15" priority="5" operator="greaterThan">
      <formula>8</formula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BEFCF-BCFA-44CE-AB44-22DA6928E324}">
  <dimension ref="A1:J61"/>
  <sheetViews>
    <sheetView topLeftCell="A17" zoomScaleNormal="100" workbookViewId="0">
      <selection activeCell="G39" sqref="G39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39" t="s">
        <v>30</v>
      </c>
      <c r="F5" s="40"/>
      <c r="G5" s="41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10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22">
        <v>1</v>
      </c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11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3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7</v>
      </c>
      <c r="D15" s="3">
        <v>0</v>
      </c>
      <c r="E15" s="3">
        <v>0</v>
      </c>
      <c r="F15" s="10">
        <f t="shared" ref="F15:F42" si="0">(C15*1.75)+(D15*0.5381)+E15</f>
        <v>12.25</v>
      </c>
      <c r="G15" s="3">
        <v>3</v>
      </c>
      <c r="H15" s="31">
        <f>IFERROR(SUM(C15*1.75,D15*0.5381,E15)/G15,0)</f>
        <v>4.083333333333333</v>
      </c>
      <c r="I15" s="1"/>
    </row>
    <row r="16" spans="1:9">
      <c r="A16" s="1"/>
      <c r="B16" s="5">
        <v>45608</v>
      </c>
      <c r="C16" s="3">
        <v>8</v>
      </c>
      <c r="D16" s="3">
        <v>0</v>
      </c>
      <c r="E16" s="3">
        <v>0</v>
      </c>
      <c r="F16" s="10">
        <f t="shared" si="0"/>
        <v>14</v>
      </c>
      <c r="G16" s="3">
        <v>3</v>
      </c>
      <c r="H16" s="31">
        <f t="shared" ref="H16:H21" si="1">IFERROR(SUM(C16*1.75,D16*0.5381,E16)/G16,0)</f>
        <v>4.666666666666667</v>
      </c>
      <c r="I16" s="1"/>
    </row>
    <row r="17" spans="1:10">
      <c r="A17" s="1"/>
      <c r="B17" s="5">
        <v>45609</v>
      </c>
      <c r="C17" s="3">
        <v>6</v>
      </c>
      <c r="D17" s="3">
        <v>0</v>
      </c>
      <c r="E17" s="3">
        <v>0</v>
      </c>
      <c r="F17" s="10">
        <f t="shared" si="0"/>
        <v>10.5</v>
      </c>
      <c r="G17" s="3">
        <v>3</v>
      </c>
      <c r="H17" s="31">
        <f t="shared" si="1"/>
        <v>3.5</v>
      </c>
      <c r="I17" s="1"/>
    </row>
    <row r="18" spans="1:10">
      <c r="A18" s="1"/>
      <c r="B18" s="5">
        <v>45610</v>
      </c>
      <c r="C18" s="3">
        <v>7</v>
      </c>
      <c r="D18" s="3">
        <v>0</v>
      </c>
      <c r="E18" s="3">
        <v>0</v>
      </c>
      <c r="F18" s="10">
        <f t="shared" si="0"/>
        <v>12.25</v>
      </c>
      <c r="G18" s="3">
        <v>3</v>
      </c>
      <c r="H18" s="31">
        <f t="shared" si="1"/>
        <v>4.083333333333333</v>
      </c>
      <c r="I18" s="32"/>
    </row>
    <row r="19" spans="1:10">
      <c r="A19" s="1"/>
      <c r="B19" s="5">
        <v>45611</v>
      </c>
      <c r="C19" s="3">
        <v>9</v>
      </c>
      <c r="D19" s="3">
        <v>0</v>
      </c>
      <c r="E19" s="3">
        <v>0</v>
      </c>
      <c r="F19" s="10">
        <f t="shared" si="0"/>
        <v>15.75</v>
      </c>
      <c r="G19" s="3">
        <v>3</v>
      </c>
      <c r="H19" s="31">
        <f t="shared" si="1"/>
        <v>5.25</v>
      </c>
      <c r="I19" s="32"/>
    </row>
    <row r="20" spans="1:10">
      <c r="A20" s="1"/>
      <c r="B20" s="5">
        <v>45612</v>
      </c>
      <c r="C20" s="3">
        <v>0</v>
      </c>
      <c r="D20" s="3">
        <v>0</v>
      </c>
      <c r="E20" s="3">
        <v>0</v>
      </c>
      <c r="F20" s="10">
        <f t="shared" si="0"/>
        <v>0</v>
      </c>
      <c r="G20" s="3">
        <v>0</v>
      </c>
      <c r="H20" s="31">
        <f t="shared" si="1"/>
        <v>0</v>
      </c>
      <c r="I20" s="1"/>
    </row>
    <row r="21" spans="1:10">
      <c r="A21" s="1"/>
      <c r="B21" s="5">
        <v>45613</v>
      </c>
      <c r="C21" s="3">
        <v>0</v>
      </c>
      <c r="D21" s="3">
        <v>0</v>
      </c>
      <c r="E21" s="3">
        <v>0</v>
      </c>
      <c r="F21" s="10">
        <f t="shared" si="0"/>
        <v>0</v>
      </c>
      <c r="G21" s="3">
        <v>0</v>
      </c>
      <c r="H21" s="31">
        <f t="shared" si="1"/>
        <v>0</v>
      </c>
      <c r="I21" s="1"/>
    </row>
    <row r="22" spans="1:10">
      <c r="A22" s="1"/>
      <c r="B22" s="5">
        <v>45614</v>
      </c>
      <c r="C22" s="3">
        <v>9</v>
      </c>
      <c r="D22" s="3">
        <v>0</v>
      </c>
      <c r="E22" s="3">
        <v>0</v>
      </c>
      <c r="F22" s="10">
        <f t="shared" si="0"/>
        <v>15.75</v>
      </c>
      <c r="G22" s="3">
        <v>3</v>
      </c>
      <c r="H22" s="31">
        <f>IFERROR(SUM(C22*1.75,D22*0.5381,E22)/G22,0)</f>
        <v>5.25</v>
      </c>
      <c r="I22" s="1"/>
    </row>
    <row r="23" spans="1:10">
      <c r="A23" s="1"/>
      <c r="B23" s="5">
        <v>45615</v>
      </c>
      <c r="C23" s="3">
        <v>9</v>
      </c>
      <c r="D23" s="3">
        <v>0</v>
      </c>
      <c r="E23" s="3">
        <v>0</v>
      </c>
      <c r="F23" s="10">
        <f t="shared" si="0"/>
        <v>15.75</v>
      </c>
      <c r="G23" s="3">
        <v>3</v>
      </c>
      <c r="H23" s="31">
        <f t="shared" ref="H23:H28" si="2">IFERROR(SUM(C23*1.75,D23*0.5381,E23)/G23,0)</f>
        <v>5.25</v>
      </c>
      <c r="I23" s="1"/>
    </row>
    <row r="24" spans="1:10">
      <c r="A24" s="1"/>
      <c r="B24" s="5">
        <v>45616</v>
      </c>
      <c r="C24" s="3">
        <v>7</v>
      </c>
      <c r="D24" s="3">
        <v>0</v>
      </c>
      <c r="E24" s="3">
        <v>0</v>
      </c>
      <c r="F24" s="10">
        <f t="shared" si="0"/>
        <v>12.25</v>
      </c>
      <c r="G24" s="3">
        <v>3</v>
      </c>
      <c r="H24" s="31">
        <f t="shared" si="2"/>
        <v>4.083333333333333</v>
      </c>
      <c r="I24" s="1"/>
    </row>
    <row r="25" spans="1:10">
      <c r="A25" s="1"/>
      <c r="B25" s="5">
        <v>45617</v>
      </c>
      <c r="C25" s="3">
        <v>7</v>
      </c>
      <c r="D25" s="3">
        <v>0</v>
      </c>
      <c r="E25" s="3">
        <v>0</v>
      </c>
      <c r="F25" s="10">
        <f t="shared" si="0"/>
        <v>12.25</v>
      </c>
      <c r="G25" s="3">
        <v>3</v>
      </c>
      <c r="H25" s="31">
        <f t="shared" si="2"/>
        <v>4.083333333333333</v>
      </c>
      <c r="I25" s="1"/>
      <c r="J25" t="s">
        <v>27</v>
      </c>
    </row>
    <row r="26" spans="1:10">
      <c r="A26" s="1"/>
      <c r="B26" s="5">
        <v>45618</v>
      </c>
      <c r="C26" s="3">
        <v>8</v>
      </c>
      <c r="D26" s="3">
        <v>0</v>
      </c>
      <c r="E26" s="3">
        <v>0</v>
      </c>
      <c r="F26" s="10">
        <f t="shared" si="0"/>
        <v>14</v>
      </c>
      <c r="G26" s="3">
        <v>3</v>
      </c>
      <c r="H26" s="31">
        <f t="shared" si="2"/>
        <v>4.666666666666667</v>
      </c>
      <c r="I26" s="1"/>
    </row>
    <row r="27" spans="1:10">
      <c r="A27" s="1"/>
      <c r="B27" s="5">
        <v>45619</v>
      </c>
      <c r="C27" s="3">
        <v>0</v>
      </c>
      <c r="D27" s="3">
        <v>0</v>
      </c>
      <c r="E27" s="3">
        <v>0</v>
      </c>
      <c r="F27" s="10">
        <f t="shared" si="0"/>
        <v>0</v>
      </c>
      <c r="G27" s="3">
        <v>0</v>
      </c>
      <c r="H27" s="31">
        <f t="shared" si="2"/>
        <v>0</v>
      </c>
      <c r="I27" s="1"/>
    </row>
    <row r="28" spans="1:10">
      <c r="A28" s="1"/>
      <c r="B28" s="5">
        <v>45620</v>
      </c>
      <c r="C28" s="3">
        <v>0</v>
      </c>
      <c r="D28" s="3">
        <v>0</v>
      </c>
      <c r="E28" s="3">
        <v>0</v>
      </c>
      <c r="F28" s="10">
        <f t="shared" si="0"/>
        <v>0</v>
      </c>
      <c r="G28" s="3">
        <v>0</v>
      </c>
      <c r="H28" s="31">
        <f t="shared" si="2"/>
        <v>0</v>
      </c>
      <c r="I28" s="1"/>
    </row>
    <row r="29" spans="1:10">
      <c r="A29" s="1"/>
      <c r="B29" s="5">
        <v>45670</v>
      </c>
      <c r="C29" s="3"/>
      <c r="D29" s="3">
        <v>0</v>
      </c>
      <c r="E29" s="3">
        <v>0</v>
      </c>
      <c r="F29" s="10">
        <f t="shared" si="0"/>
        <v>0</v>
      </c>
      <c r="G29" s="3">
        <v>3</v>
      </c>
      <c r="H29" s="31">
        <f>IFERROR(SUM(C29*1.75,D29*0.5381,E29)/G29,0)</f>
        <v>0</v>
      </c>
      <c r="I29" s="1"/>
    </row>
    <row r="30" spans="1:10">
      <c r="A30" s="1"/>
      <c r="B30" s="5">
        <v>45671</v>
      </c>
      <c r="C30" s="3"/>
      <c r="D30" s="3">
        <v>0</v>
      </c>
      <c r="E30" s="3">
        <v>0</v>
      </c>
      <c r="F30" s="10">
        <f t="shared" si="0"/>
        <v>0</v>
      </c>
      <c r="G30" s="3">
        <v>3</v>
      </c>
      <c r="H30" s="31">
        <f t="shared" ref="H30:H35" si="3">IFERROR(SUM(C30*1.75,D30*0.5381,E30)/G30,0)</f>
        <v>0</v>
      </c>
      <c r="I30" s="1"/>
    </row>
    <row r="31" spans="1:10">
      <c r="A31" s="1"/>
      <c r="B31" s="5">
        <v>45672</v>
      </c>
      <c r="C31" s="3"/>
      <c r="D31" s="3">
        <v>0</v>
      </c>
      <c r="E31" s="3">
        <v>0</v>
      </c>
      <c r="F31" s="10">
        <f t="shared" si="0"/>
        <v>0</v>
      </c>
      <c r="G31" s="3">
        <v>3</v>
      </c>
      <c r="H31" s="31">
        <f t="shared" si="3"/>
        <v>0</v>
      </c>
      <c r="I31" s="1"/>
    </row>
    <row r="32" spans="1:10">
      <c r="A32" s="1"/>
      <c r="B32" s="5">
        <v>45673</v>
      </c>
      <c r="C32" s="3"/>
      <c r="D32" s="3">
        <v>0</v>
      </c>
      <c r="E32" s="3">
        <v>0</v>
      </c>
      <c r="F32" s="10">
        <f t="shared" si="0"/>
        <v>0</v>
      </c>
      <c r="G32" s="3">
        <v>3</v>
      </c>
      <c r="H32" s="31">
        <f t="shared" si="3"/>
        <v>0</v>
      </c>
      <c r="I32" s="1"/>
    </row>
    <row r="33" spans="1:9">
      <c r="A33" s="1"/>
      <c r="B33" s="5">
        <v>45674</v>
      </c>
      <c r="C33" s="3"/>
      <c r="D33" s="3">
        <v>0</v>
      </c>
      <c r="E33" s="3">
        <v>0</v>
      </c>
      <c r="F33" s="10">
        <f t="shared" si="0"/>
        <v>0</v>
      </c>
      <c r="G33" s="3">
        <v>3</v>
      </c>
      <c r="H33" s="31">
        <f t="shared" si="3"/>
        <v>0</v>
      </c>
      <c r="I33" s="1"/>
    </row>
    <row r="34" spans="1:9">
      <c r="A34" s="1"/>
      <c r="B34" s="5">
        <v>45675</v>
      </c>
      <c r="C34" s="3"/>
      <c r="D34" s="3">
        <v>0</v>
      </c>
      <c r="E34" s="3">
        <v>0</v>
      </c>
      <c r="F34" s="10">
        <f t="shared" si="0"/>
        <v>0</v>
      </c>
      <c r="G34" s="3">
        <v>0</v>
      </c>
      <c r="H34" s="31">
        <f t="shared" si="3"/>
        <v>0</v>
      </c>
      <c r="I34" s="1"/>
    </row>
    <row r="35" spans="1:9">
      <c r="A35" s="1"/>
      <c r="B35" s="5">
        <v>45676</v>
      </c>
      <c r="C35" s="3"/>
      <c r="D35" s="3">
        <v>0</v>
      </c>
      <c r="E35" s="3">
        <v>0</v>
      </c>
      <c r="F35" s="10">
        <f t="shared" si="0"/>
        <v>0</v>
      </c>
      <c r="G35" s="3">
        <v>0</v>
      </c>
      <c r="H35" s="31">
        <f t="shared" si="3"/>
        <v>0</v>
      </c>
      <c r="I35" s="1"/>
    </row>
    <row r="36" spans="1:9">
      <c r="A36" s="1"/>
      <c r="B36" s="5">
        <v>45677</v>
      </c>
      <c r="C36" s="3">
        <v>8</v>
      </c>
      <c r="D36" s="3">
        <v>0</v>
      </c>
      <c r="E36" s="3">
        <v>1</v>
      </c>
      <c r="F36" s="10">
        <f t="shared" si="0"/>
        <v>15</v>
      </c>
      <c r="G36" s="3">
        <v>3</v>
      </c>
      <c r="H36" s="31">
        <f>IFERROR(SUM(C36*1.75,D36*0.5381,E36)/G36,0)</f>
        <v>5</v>
      </c>
      <c r="I36" s="1"/>
    </row>
    <row r="37" spans="1:9">
      <c r="A37" s="1"/>
      <c r="B37" s="5">
        <v>45678</v>
      </c>
      <c r="C37" s="3">
        <v>8</v>
      </c>
      <c r="D37" s="3">
        <v>0</v>
      </c>
      <c r="E37" s="3">
        <v>1</v>
      </c>
      <c r="F37" s="10">
        <f t="shared" si="0"/>
        <v>15</v>
      </c>
      <c r="G37" s="3">
        <v>3</v>
      </c>
      <c r="H37" s="31">
        <f t="shared" ref="H37:H42" si="4">IFERROR(SUM(C37*1.75,D37*0.5381,E37)/G37,0)</f>
        <v>5</v>
      </c>
      <c r="I37" s="1"/>
    </row>
    <row r="38" spans="1:9">
      <c r="A38" s="1"/>
      <c r="B38" s="5">
        <v>45679</v>
      </c>
      <c r="C38" s="3">
        <v>8</v>
      </c>
      <c r="D38" s="3">
        <v>0</v>
      </c>
      <c r="E38" s="3">
        <v>1</v>
      </c>
      <c r="F38" s="10">
        <f t="shared" si="0"/>
        <v>15</v>
      </c>
      <c r="G38" s="3">
        <v>3</v>
      </c>
      <c r="H38" s="31">
        <f t="shared" si="4"/>
        <v>5</v>
      </c>
      <c r="I38" s="1"/>
    </row>
    <row r="39" spans="1:9">
      <c r="A39" s="1"/>
      <c r="B39" s="5">
        <v>45680</v>
      </c>
      <c r="C39" s="3">
        <v>8</v>
      </c>
      <c r="D39" s="3">
        <v>0</v>
      </c>
      <c r="E39" s="3">
        <v>1</v>
      </c>
      <c r="F39" s="10">
        <f t="shared" si="0"/>
        <v>15</v>
      </c>
      <c r="G39" s="3">
        <v>3</v>
      </c>
      <c r="H39" s="31">
        <f t="shared" si="4"/>
        <v>5</v>
      </c>
      <c r="I39" s="1"/>
    </row>
    <row r="40" spans="1:9">
      <c r="A40" s="1"/>
      <c r="B40" s="5">
        <v>45681</v>
      </c>
      <c r="C40" s="3">
        <v>9</v>
      </c>
      <c r="D40" s="3">
        <v>0</v>
      </c>
      <c r="E40" s="3">
        <v>0</v>
      </c>
      <c r="F40" s="10">
        <f t="shared" si="0"/>
        <v>15.75</v>
      </c>
      <c r="G40" s="3">
        <v>3</v>
      </c>
      <c r="H40" s="31">
        <f t="shared" si="4"/>
        <v>5.25</v>
      </c>
      <c r="I40" s="1"/>
    </row>
    <row r="41" spans="1:9">
      <c r="A41" s="1"/>
      <c r="B41" s="5">
        <v>45682</v>
      </c>
      <c r="C41" s="3">
        <v>0</v>
      </c>
      <c r="D41" s="3">
        <v>0</v>
      </c>
      <c r="E41" s="3">
        <v>0</v>
      </c>
      <c r="F41" s="10">
        <f t="shared" si="0"/>
        <v>0</v>
      </c>
      <c r="G41" s="3">
        <v>0</v>
      </c>
      <c r="H41" s="31">
        <f t="shared" si="4"/>
        <v>0</v>
      </c>
      <c r="I41" s="1"/>
    </row>
    <row r="42" spans="1:9">
      <c r="A42" s="1"/>
      <c r="B42" s="5">
        <v>45683</v>
      </c>
      <c r="C42" s="3">
        <v>0</v>
      </c>
      <c r="D42" s="3">
        <v>0</v>
      </c>
      <c r="E42" s="3">
        <v>0</v>
      </c>
      <c r="F42" s="10">
        <f t="shared" si="0"/>
        <v>0</v>
      </c>
      <c r="G42" s="3">
        <v>0</v>
      </c>
      <c r="H42" s="31">
        <f t="shared" si="4"/>
        <v>0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42"/>
      <c r="C46" s="43"/>
      <c r="D46" s="43"/>
      <c r="E46" s="43"/>
      <c r="F46" s="43"/>
      <c r="G46" s="43"/>
      <c r="H46" s="44"/>
      <c r="I46" s="14"/>
    </row>
    <row r="47" spans="1:9">
      <c r="A47" s="14"/>
      <c r="B47" s="45"/>
      <c r="C47" s="46"/>
      <c r="D47" s="46"/>
      <c r="E47" s="46"/>
      <c r="F47" s="46"/>
      <c r="G47" s="46"/>
      <c r="H47" s="47"/>
      <c r="I47" s="14"/>
    </row>
    <row r="48" spans="1:9">
      <c r="A48" s="14"/>
      <c r="B48" s="45"/>
      <c r="C48" s="46"/>
      <c r="D48" s="46"/>
      <c r="E48" s="46"/>
      <c r="F48" s="46"/>
      <c r="G48" s="46"/>
      <c r="H48" s="47"/>
      <c r="I48" s="14"/>
    </row>
    <row r="49" spans="1:9">
      <c r="A49" s="14"/>
      <c r="B49" s="45"/>
      <c r="C49" s="46"/>
      <c r="D49" s="46"/>
      <c r="E49" s="46"/>
      <c r="F49" s="46"/>
      <c r="G49" s="46"/>
      <c r="H49" s="47"/>
      <c r="I49" s="14"/>
    </row>
    <row r="50" spans="1:9">
      <c r="A50" s="14"/>
      <c r="B50" s="45"/>
      <c r="C50" s="46"/>
      <c r="D50" s="46"/>
      <c r="E50" s="46"/>
      <c r="F50" s="46"/>
      <c r="G50" s="46"/>
      <c r="H50" s="47"/>
      <c r="I50" s="14"/>
    </row>
    <row r="51" spans="1:9">
      <c r="A51" s="14"/>
      <c r="B51" s="45"/>
      <c r="C51" s="46"/>
      <c r="D51" s="46"/>
      <c r="E51" s="46"/>
      <c r="F51" s="46"/>
      <c r="G51" s="46"/>
      <c r="H51" s="47"/>
      <c r="I51" s="14"/>
    </row>
    <row r="52" spans="1:9">
      <c r="A52" s="14"/>
      <c r="B52" s="45"/>
      <c r="C52" s="46"/>
      <c r="D52" s="46"/>
      <c r="E52" s="46"/>
      <c r="F52" s="46"/>
      <c r="G52" s="46"/>
      <c r="H52" s="47"/>
      <c r="I52" s="14"/>
    </row>
    <row r="53" spans="1:9">
      <c r="A53" s="14"/>
      <c r="B53" s="45"/>
      <c r="C53" s="46"/>
      <c r="D53" s="46"/>
      <c r="E53" s="46"/>
      <c r="F53" s="46"/>
      <c r="G53" s="46"/>
      <c r="H53" s="47"/>
      <c r="I53" s="14"/>
    </row>
    <row r="54" spans="1:9">
      <c r="A54" s="14"/>
      <c r="B54" s="45"/>
      <c r="C54" s="46"/>
      <c r="D54" s="46"/>
      <c r="E54" s="46"/>
      <c r="F54" s="46"/>
      <c r="G54" s="46"/>
      <c r="H54" s="47"/>
      <c r="I54" s="14"/>
    </row>
    <row r="55" spans="1:9">
      <c r="A55" s="14"/>
      <c r="B55" s="45"/>
      <c r="C55" s="46"/>
      <c r="D55" s="46"/>
      <c r="E55" s="46"/>
      <c r="F55" s="46"/>
      <c r="G55" s="46"/>
      <c r="H55" s="47"/>
      <c r="I55" s="14"/>
    </row>
    <row r="56" spans="1:9">
      <c r="A56" s="14"/>
      <c r="B56" s="45"/>
      <c r="C56" s="46"/>
      <c r="D56" s="46"/>
      <c r="E56" s="46"/>
      <c r="F56" s="46"/>
      <c r="G56" s="46"/>
      <c r="H56" s="47"/>
      <c r="I56" s="14"/>
    </row>
    <row r="57" spans="1:9">
      <c r="A57" s="14"/>
      <c r="B57" s="45"/>
      <c r="C57" s="46"/>
      <c r="D57" s="46"/>
      <c r="E57" s="46"/>
      <c r="F57" s="46"/>
      <c r="G57" s="46"/>
      <c r="H57" s="47"/>
      <c r="I57" s="14"/>
    </row>
    <row r="58" spans="1:9">
      <c r="A58" s="14"/>
      <c r="B58" s="45"/>
      <c r="C58" s="46"/>
      <c r="D58" s="46"/>
      <c r="E58" s="46"/>
      <c r="F58" s="46"/>
      <c r="G58" s="46"/>
      <c r="H58" s="47"/>
      <c r="I58" s="14"/>
    </row>
    <row r="59" spans="1:9">
      <c r="A59" s="14"/>
      <c r="B59" s="48"/>
      <c r="C59" s="49"/>
      <c r="D59" s="49"/>
      <c r="E59" s="49"/>
      <c r="F59" s="49"/>
      <c r="G59" s="49"/>
      <c r="H59" s="50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E5:G5"/>
    <mergeCell ref="B46:H59"/>
  </mergeCells>
  <conditionalFormatting sqref="F15:F42">
    <cfRule type="cellIs" dxfId="14" priority="1" operator="greaterThan">
      <formula>21</formula>
    </cfRule>
  </conditionalFormatting>
  <conditionalFormatting sqref="H15:H42">
    <cfRule type="cellIs" dxfId="13" priority="2" operator="greaterThan">
      <formula>7</formula>
    </cfRule>
    <cfRule type="cellIs" dxfId="12" priority="3" operator="greaterThan">
      <formula>8</formula>
    </cfRule>
  </conditionalFormatting>
  <conditionalFormatting sqref="H44">
    <cfRule type="cellIs" dxfId="11" priority="4" operator="greaterThan">
      <formula>7</formula>
    </cfRule>
    <cfRule type="cellIs" dxfId="10" priority="5" operator="greaterThan">
      <formula>8</formula>
    </cfRule>
  </conditionalFormatting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A73A4-52ED-4DAD-B614-FB131998D3FE}">
  <dimension ref="A1:J61"/>
  <sheetViews>
    <sheetView topLeftCell="A20" zoomScaleNormal="100" workbookViewId="0">
      <selection activeCell="B46" sqref="B46:H59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39" t="s">
        <v>31</v>
      </c>
      <c r="F5" s="40"/>
      <c r="G5" s="41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1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22">
        <v>5</v>
      </c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6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1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0</v>
      </c>
      <c r="D15" s="3">
        <v>0</v>
      </c>
      <c r="E15" s="3">
        <v>3</v>
      </c>
      <c r="F15" s="10">
        <f t="shared" ref="F15:F42" si="0">(C15*1.75)+(D15*0.5381)+E15</f>
        <v>3</v>
      </c>
      <c r="G15" s="3">
        <v>1</v>
      </c>
      <c r="H15" s="31">
        <f>IFERROR(SUM(C15*1.75,D15*0.5381,E15)/G15,0)</f>
        <v>3</v>
      </c>
      <c r="I15" s="1"/>
    </row>
    <row r="16" spans="1:9">
      <c r="A16" s="1"/>
      <c r="B16" s="5">
        <v>45608</v>
      </c>
      <c r="C16" s="3">
        <v>0</v>
      </c>
      <c r="D16" s="3">
        <v>0</v>
      </c>
      <c r="E16" s="3">
        <v>4</v>
      </c>
      <c r="F16" s="10">
        <f t="shared" si="0"/>
        <v>4</v>
      </c>
      <c r="G16" s="3">
        <v>1</v>
      </c>
      <c r="H16" s="31">
        <f t="shared" ref="H16:H21" si="1">IFERROR(SUM(C16*1.75,D16*0.5381,E16)/G16,0)</f>
        <v>4</v>
      </c>
      <c r="I16" s="1"/>
    </row>
    <row r="17" spans="1:10">
      <c r="A17" s="1"/>
      <c r="B17" s="5">
        <v>45609</v>
      </c>
      <c r="C17" s="3">
        <v>0</v>
      </c>
      <c r="D17" s="3">
        <v>0</v>
      </c>
      <c r="E17" s="3">
        <v>4</v>
      </c>
      <c r="F17" s="10">
        <f t="shared" si="0"/>
        <v>4</v>
      </c>
      <c r="G17" s="3">
        <v>1</v>
      </c>
      <c r="H17" s="31">
        <f t="shared" si="1"/>
        <v>4</v>
      </c>
      <c r="I17" s="1"/>
    </row>
    <row r="18" spans="1:10">
      <c r="A18" s="1"/>
      <c r="B18" s="5">
        <v>45610</v>
      </c>
      <c r="C18" s="3">
        <v>0</v>
      </c>
      <c r="D18" s="3">
        <v>0</v>
      </c>
      <c r="E18" s="3">
        <v>4</v>
      </c>
      <c r="F18" s="10">
        <f t="shared" si="0"/>
        <v>4</v>
      </c>
      <c r="G18" s="3">
        <v>1</v>
      </c>
      <c r="H18" s="31">
        <f t="shared" si="1"/>
        <v>4</v>
      </c>
      <c r="I18" s="32"/>
    </row>
    <row r="19" spans="1:10">
      <c r="A19" s="1"/>
      <c r="B19" s="5">
        <v>45611</v>
      </c>
      <c r="C19" s="3">
        <v>0</v>
      </c>
      <c r="D19" s="3">
        <v>0</v>
      </c>
      <c r="E19" s="3">
        <v>4</v>
      </c>
      <c r="F19" s="10">
        <f t="shared" si="0"/>
        <v>4</v>
      </c>
      <c r="G19" s="3">
        <v>1</v>
      </c>
      <c r="H19" s="31">
        <f t="shared" si="1"/>
        <v>4</v>
      </c>
      <c r="I19" s="32"/>
    </row>
    <row r="20" spans="1:10">
      <c r="A20" s="1"/>
      <c r="B20" s="5">
        <v>45612</v>
      </c>
      <c r="C20" s="3">
        <v>0</v>
      </c>
      <c r="D20" s="3">
        <v>0</v>
      </c>
      <c r="E20" s="3">
        <v>0</v>
      </c>
      <c r="F20" s="10">
        <f t="shared" si="0"/>
        <v>0</v>
      </c>
      <c r="G20" s="3">
        <v>0</v>
      </c>
      <c r="H20" s="31">
        <f t="shared" si="1"/>
        <v>0</v>
      </c>
      <c r="I20" s="1"/>
    </row>
    <row r="21" spans="1:10">
      <c r="A21" s="1"/>
      <c r="B21" s="5">
        <v>45613</v>
      </c>
      <c r="C21" s="3">
        <v>0</v>
      </c>
      <c r="D21" s="3">
        <v>0</v>
      </c>
      <c r="E21" s="3">
        <v>0</v>
      </c>
      <c r="F21" s="10">
        <f t="shared" si="0"/>
        <v>0</v>
      </c>
      <c r="G21" s="3">
        <v>0</v>
      </c>
      <c r="H21" s="31">
        <f t="shared" si="1"/>
        <v>0</v>
      </c>
      <c r="I21" s="1"/>
    </row>
    <row r="22" spans="1:10">
      <c r="A22" s="1"/>
      <c r="B22" s="5">
        <v>45614</v>
      </c>
      <c r="C22" s="3">
        <v>0</v>
      </c>
      <c r="D22" s="3">
        <v>0</v>
      </c>
      <c r="E22" s="3">
        <v>3</v>
      </c>
      <c r="F22" s="10">
        <f t="shared" si="0"/>
        <v>3</v>
      </c>
      <c r="G22" s="3">
        <v>1</v>
      </c>
      <c r="H22" s="31">
        <f>IFERROR(SUM(C22*1.75,D22*0.5381,E22)/G22,0)</f>
        <v>3</v>
      </c>
      <c r="I22" s="1"/>
    </row>
    <row r="23" spans="1:10">
      <c r="A23" s="1"/>
      <c r="B23" s="5">
        <v>45615</v>
      </c>
      <c r="C23" s="3">
        <v>0</v>
      </c>
      <c r="D23" s="3">
        <v>0</v>
      </c>
      <c r="E23" s="3">
        <v>3</v>
      </c>
      <c r="F23" s="10">
        <f t="shared" si="0"/>
        <v>3</v>
      </c>
      <c r="G23" s="3">
        <v>1</v>
      </c>
      <c r="H23" s="31">
        <f t="shared" ref="H23:H28" si="2">IFERROR(SUM(C23*1.75,D23*0.5381,E23)/G23,0)</f>
        <v>3</v>
      </c>
      <c r="I23" s="1"/>
    </row>
    <row r="24" spans="1:10">
      <c r="A24" s="1"/>
      <c r="B24" s="5">
        <v>45616</v>
      </c>
      <c r="C24" s="3">
        <v>0</v>
      </c>
      <c r="D24" s="3">
        <v>0</v>
      </c>
      <c r="E24" s="3">
        <v>3</v>
      </c>
      <c r="F24" s="10">
        <f t="shared" si="0"/>
        <v>3</v>
      </c>
      <c r="G24" s="3">
        <v>1</v>
      </c>
      <c r="H24" s="31">
        <f t="shared" si="2"/>
        <v>3</v>
      </c>
      <c r="I24" s="1"/>
    </row>
    <row r="25" spans="1:10">
      <c r="A25" s="1"/>
      <c r="B25" s="5">
        <v>45617</v>
      </c>
      <c r="C25" s="3">
        <v>0</v>
      </c>
      <c r="D25" s="3">
        <v>0</v>
      </c>
      <c r="E25" s="3">
        <v>4</v>
      </c>
      <c r="F25" s="10">
        <f t="shared" si="0"/>
        <v>4</v>
      </c>
      <c r="G25" s="3">
        <v>1</v>
      </c>
      <c r="H25" s="31">
        <f t="shared" si="2"/>
        <v>4</v>
      </c>
      <c r="I25" s="1"/>
      <c r="J25" t="s">
        <v>27</v>
      </c>
    </row>
    <row r="26" spans="1:10">
      <c r="A26" s="1"/>
      <c r="B26" s="5">
        <v>45618</v>
      </c>
      <c r="C26" s="3">
        <v>0</v>
      </c>
      <c r="D26" s="3">
        <v>0</v>
      </c>
      <c r="E26" s="3">
        <v>2</v>
      </c>
      <c r="F26" s="10">
        <f t="shared" si="0"/>
        <v>2</v>
      </c>
      <c r="G26" s="3">
        <v>1</v>
      </c>
      <c r="H26" s="31">
        <f t="shared" si="2"/>
        <v>2</v>
      </c>
      <c r="I26" s="1"/>
    </row>
    <row r="27" spans="1:10">
      <c r="A27" s="1"/>
      <c r="B27" s="5">
        <v>45619</v>
      </c>
      <c r="C27" s="3">
        <v>0</v>
      </c>
      <c r="D27" s="3">
        <v>0</v>
      </c>
      <c r="E27" s="3">
        <v>0</v>
      </c>
      <c r="F27" s="10">
        <f t="shared" si="0"/>
        <v>0</v>
      </c>
      <c r="G27" s="3">
        <v>0</v>
      </c>
      <c r="H27" s="31">
        <f t="shared" si="2"/>
        <v>0</v>
      </c>
      <c r="I27" s="1"/>
    </row>
    <row r="28" spans="1:10">
      <c r="A28" s="1"/>
      <c r="B28" s="5">
        <v>45620</v>
      </c>
      <c r="C28" s="3">
        <v>0</v>
      </c>
      <c r="D28" s="3">
        <v>0</v>
      </c>
      <c r="E28" s="3">
        <v>0</v>
      </c>
      <c r="F28" s="10">
        <f t="shared" si="0"/>
        <v>0</v>
      </c>
      <c r="G28" s="3">
        <v>0</v>
      </c>
      <c r="H28" s="31">
        <f t="shared" si="2"/>
        <v>0</v>
      </c>
      <c r="I28" s="1"/>
    </row>
    <row r="29" spans="1:10">
      <c r="A29" s="1"/>
      <c r="B29" s="5">
        <v>45670</v>
      </c>
      <c r="C29" s="3">
        <v>2</v>
      </c>
      <c r="D29" s="3">
        <v>0</v>
      </c>
      <c r="E29" s="3">
        <v>4</v>
      </c>
      <c r="F29" s="10">
        <f t="shared" si="0"/>
        <v>7.5</v>
      </c>
      <c r="G29" s="3">
        <v>2</v>
      </c>
      <c r="H29" s="31">
        <f>IFERROR(SUM(C29*1.75,D29*0.5381,E29)/G29,0)</f>
        <v>3.75</v>
      </c>
      <c r="I29" s="1"/>
    </row>
    <row r="30" spans="1:10">
      <c r="A30" s="1"/>
      <c r="B30" s="5">
        <v>45671</v>
      </c>
      <c r="C30" s="3">
        <v>2</v>
      </c>
      <c r="D30" s="3">
        <v>0</v>
      </c>
      <c r="E30" s="3">
        <v>4</v>
      </c>
      <c r="F30" s="10">
        <f t="shared" si="0"/>
        <v>7.5</v>
      </c>
      <c r="G30" s="3">
        <v>2</v>
      </c>
      <c r="H30" s="31">
        <f t="shared" ref="H30:H35" si="3">IFERROR(SUM(C30*1.75,D30*0.5381,E30)/G30,0)</f>
        <v>3.75</v>
      </c>
      <c r="I30" s="1"/>
    </row>
    <row r="31" spans="1:10">
      <c r="A31" s="1"/>
      <c r="B31" s="5">
        <v>45672</v>
      </c>
      <c r="C31" s="3">
        <v>2</v>
      </c>
      <c r="D31" s="3">
        <v>0</v>
      </c>
      <c r="E31" s="3">
        <v>4</v>
      </c>
      <c r="F31" s="10">
        <f t="shared" si="0"/>
        <v>7.5</v>
      </c>
      <c r="G31" s="3">
        <v>2</v>
      </c>
      <c r="H31" s="31">
        <f t="shared" si="3"/>
        <v>3.75</v>
      </c>
      <c r="I31" s="1"/>
    </row>
    <row r="32" spans="1:10">
      <c r="A32" s="1"/>
      <c r="B32" s="5">
        <v>45673</v>
      </c>
      <c r="C32" s="3">
        <v>2</v>
      </c>
      <c r="D32" s="3">
        <v>0</v>
      </c>
      <c r="E32" s="3">
        <v>4</v>
      </c>
      <c r="F32" s="10">
        <f t="shared" si="0"/>
        <v>7.5</v>
      </c>
      <c r="G32" s="3">
        <v>2</v>
      </c>
      <c r="H32" s="31">
        <f t="shared" si="3"/>
        <v>3.75</v>
      </c>
      <c r="I32" s="1"/>
    </row>
    <row r="33" spans="1:9">
      <c r="A33" s="1"/>
      <c r="B33" s="5">
        <v>45674</v>
      </c>
      <c r="C33" s="3">
        <v>2</v>
      </c>
      <c r="D33" s="3">
        <v>0</v>
      </c>
      <c r="E33" s="3">
        <v>4</v>
      </c>
      <c r="F33" s="10">
        <f t="shared" si="0"/>
        <v>7.5</v>
      </c>
      <c r="G33" s="3">
        <v>2</v>
      </c>
      <c r="H33" s="31">
        <f t="shared" si="3"/>
        <v>3.75</v>
      </c>
      <c r="I33" s="1"/>
    </row>
    <row r="34" spans="1:9">
      <c r="A34" s="1"/>
      <c r="B34" s="5">
        <v>45675</v>
      </c>
      <c r="C34" s="3">
        <v>0</v>
      </c>
      <c r="D34" s="3">
        <v>0</v>
      </c>
      <c r="E34" s="3">
        <v>0</v>
      </c>
      <c r="F34" s="10">
        <f t="shared" si="0"/>
        <v>0</v>
      </c>
      <c r="G34" s="3">
        <v>0</v>
      </c>
      <c r="H34" s="31">
        <f t="shared" si="3"/>
        <v>0</v>
      </c>
      <c r="I34" s="1"/>
    </row>
    <row r="35" spans="1:9">
      <c r="A35" s="1"/>
      <c r="B35" s="5">
        <v>45676</v>
      </c>
      <c r="C35" s="3">
        <v>0</v>
      </c>
      <c r="D35" s="3">
        <v>0</v>
      </c>
      <c r="E35" s="3">
        <v>0</v>
      </c>
      <c r="F35" s="10">
        <f t="shared" si="0"/>
        <v>0</v>
      </c>
      <c r="G35" s="3">
        <v>0</v>
      </c>
      <c r="H35" s="31">
        <f t="shared" si="3"/>
        <v>0</v>
      </c>
      <c r="I35" s="1"/>
    </row>
    <row r="36" spans="1:9">
      <c r="A36" s="1"/>
      <c r="B36" s="5">
        <v>45677</v>
      </c>
      <c r="C36" s="3">
        <v>2</v>
      </c>
      <c r="D36" s="3">
        <v>0</v>
      </c>
      <c r="E36" s="3">
        <v>4</v>
      </c>
      <c r="F36" s="10">
        <f t="shared" si="0"/>
        <v>7.5</v>
      </c>
      <c r="G36" s="3">
        <v>2</v>
      </c>
      <c r="H36" s="31">
        <f>IFERROR(SUM(C36*1.75,D36*0.5381,E36)/G36,0)</f>
        <v>3.75</v>
      </c>
      <c r="I36" s="1"/>
    </row>
    <row r="37" spans="1:9">
      <c r="A37" s="1"/>
      <c r="B37" s="5">
        <v>45678</v>
      </c>
      <c r="C37" s="3">
        <v>2</v>
      </c>
      <c r="D37" s="3">
        <v>0</v>
      </c>
      <c r="E37" s="3">
        <v>4</v>
      </c>
      <c r="F37" s="10">
        <f t="shared" si="0"/>
        <v>7.5</v>
      </c>
      <c r="G37" s="3">
        <v>2</v>
      </c>
      <c r="H37" s="31">
        <f t="shared" ref="H37:H42" si="4">IFERROR(SUM(C37*1.75,D37*0.5381,E37)/G37,0)</f>
        <v>3.75</v>
      </c>
      <c r="I37" s="1"/>
    </row>
    <row r="38" spans="1:9">
      <c r="A38" s="1"/>
      <c r="B38" s="5">
        <v>45679</v>
      </c>
      <c r="C38" s="3">
        <v>2</v>
      </c>
      <c r="D38" s="3">
        <v>0</v>
      </c>
      <c r="E38" s="3">
        <v>4</v>
      </c>
      <c r="F38" s="10">
        <f t="shared" si="0"/>
        <v>7.5</v>
      </c>
      <c r="G38" s="3">
        <v>2</v>
      </c>
      <c r="H38" s="31">
        <f t="shared" si="4"/>
        <v>3.75</v>
      </c>
      <c r="I38" s="1"/>
    </row>
    <row r="39" spans="1:9">
      <c r="A39" s="1"/>
      <c r="B39" s="5">
        <v>45680</v>
      </c>
      <c r="C39" s="3">
        <v>2</v>
      </c>
      <c r="D39" s="3">
        <v>0</v>
      </c>
      <c r="E39" s="3">
        <v>4</v>
      </c>
      <c r="F39" s="10">
        <f t="shared" si="0"/>
        <v>7.5</v>
      </c>
      <c r="G39" s="3">
        <v>2</v>
      </c>
      <c r="H39" s="31">
        <f t="shared" si="4"/>
        <v>3.75</v>
      </c>
      <c r="I39" s="1"/>
    </row>
    <row r="40" spans="1:9">
      <c r="A40" s="1"/>
      <c r="B40" s="5">
        <v>45681</v>
      </c>
      <c r="C40" s="3">
        <v>2</v>
      </c>
      <c r="D40" s="3">
        <v>0</v>
      </c>
      <c r="E40" s="3">
        <v>4</v>
      </c>
      <c r="F40" s="10">
        <f t="shared" si="0"/>
        <v>7.5</v>
      </c>
      <c r="G40" s="3">
        <v>2</v>
      </c>
      <c r="H40" s="31">
        <f t="shared" si="4"/>
        <v>3.75</v>
      </c>
      <c r="I40" s="1"/>
    </row>
    <row r="41" spans="1:9">
      <c r="A41" s="1"/>
      <c r="B41" s="5">
        <v>45682</v>
      </c>
      <c r="C41" s="3">
        <v>0</v>
      </c>
      <c r="D41" s="3">
        <v>0</v>
      </c>
      <c r="E41" s="3">
        <v>0</v>
      </c>
      <c r="F41" s="10">
        <f t="shared" si="0"/>
        <v>0</v>
      </c>
      <c r="G41" s="3">
        <v>0</v>
      </c>
      <c r="H41" s="31">
        <f t="shared" si="4"/>
        <v>0</v>
      </c>
      <c r="I41" s="1"/>
    </row>
    <row r="42" spans="1:9">
      <c r="A42" s="1"/>
      <c r="B42" s="5">
        <v>45683</v>
      </c>
      <c r="C42" s="3">
        <v>0</v>
      </c>
      <c r="D42" s="3">
        <v>0</v>
      </c>
      <c r="E42" s="3">
        <v>0</v>
      </c>
      <c r="F42" s="10">
        <f t="shared" si="0"/>
        <v>0</v>
      </c>
      <c r="G42" s="3">
        <v>0</v>
      </c>
      <c r="H42" s="31">
        <f t="shared" si="4"/>
        <v>0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42"/>
      <c r="C46" s="43"/>
      <c r="D46" s="43"/>
      <c r="E46" s="43"/>
      <c r="F46" s="43"/>
      <c r="G46" s="43"/>
      <c r="H46" s="44"/>
      <c r="I46" s="14"/>
    </row>
    <row r="47" spans="1:9">
      <c r="A47" s="14"/>
      <c r="B47" s="45"/>
      <c r="C47" s="46"/>
      <c r="D47" s="46"/>
      <c r="E47" s="46"/>
      <c r="F47" s="46"/>
      <c r="G47" s="46"/>
      <c r="H47" s="47"/>
      <c r="I47" s="14"/>
    </row>
    <row r="48" spans="1:9">
      <c r="A48" s="14"/>
      <c r="B48" s="45"/>
      <c r="C48" s="46"/>
      <c r="D48" s="46"/>
      <c r="E48" s="46"/>
      <c r="F48" s="46"/>
      <c r="G48" s="46"/>
      <c r="H48" s="47"/>
      <c r="I48" s="14"/>
    </row>
    <row r="49" spans="1:9">
      <c r="A49" s="14"/>
      <c r="B49" s="45"/>
      <c r="C49" s="46"/>
      <c r="D49" s="46"/>
      <c r="E49" s="46"/>
      <c r="F49" s="46"/>
      <c r="G49" s="46"/>
      <c r="H49" s="47"/>
      <c r="I49" s="14"/>
    </row>
    <row r="50" spans="1:9">
      <c r="A50" s="14"/>
      <c r="B50" s="45"/>
      <c r="C50" s="46"/>
      <c r="D50" s="46"/>
      <c r="E50" s="46"/>
      <c r="F50" s="46"/>
      <c r="G50" s="46"/>
      <c r="H50" s="47"/>
      <c r="I50" s="14"/>
    </row>
    <row r="51" spans="1:9">
      <c r="A51" s="14"/>
      <c r="B51" s="45"/>
      <c r="C51" s="46"/>
      <c r="D51" s="46"/>
      <c r="E51" s="46"/>
      <c r="F51" s="46"/>
      <c r="G51" s="46"/>
      <c r="H51" s="47"/>
      <c r="I51" s="14"/>
    </row>
    <row r="52" spans="1:9">
      <c r="A52" s="14"/>
      <c r="B52" s="45"/>
      <c r="C52" s="46"/>
      <c r="D52" s="46"/>
      <c r="E52" s="46"/>
      <c r="F52" s="46"/>
      <c r="G52" s="46"/>
      <c r="H52" s="47"/>
      <c r="I52" s="14"/>
    </row>
    <row r="53" spans="1:9">
      <c r="A53" s="14"/>
      <c r="B53" s="45"/>
      <c r="C53" s="46"/>
      <c r="D53" s="46"/>
      <c r="E53" s="46"/>
      <c r="F53" s="46"/>
      <c r="G53" s="46"/>
      <c r="H53" s="47"/>
      <c r="I53" s="14"/>
    </row>
    <row r="54" spans="1:9">
      <c r="A54" s="14"/>
      <c r="B54" s="45"/>
      <c r="C54" s="46"/>
      <c r="D54" s="46"/>
      <c r="E54" s="46"/>
      <c r="F54" s="46"/>
      <c r="G54" s="46"/>
      <c r="H54" s="47"/>
      <c r="I54" s="14"/>
    </row>
    <row r="55" spans="1:9">
      <c r="A55" s="14"/>
      <c r="B55" s="45"/>
      <c r="C55" s="46"/>
      <c r="D55" s="46"/>
      <c r="E55" s="46"/>
      <c r="F55" s="46"/>
      <c r="G55" s="46"/>
      <c r="H55" s="47"/>
      <c r="I55" s="14"/>
    </row>
    <row r="56" spans="1:9">
      <c r="A56" s="14"/>
      <c r="B56" s="45"/>
      <c r="C56" s="46"/>
      <c r="D56" s="46"/>
      <c r="E56" s="46"/>
      <c r="F56" s="46"/>
      <c r="G56" s="46"/>
      <c r="H56" s="47"/>
      <c r="I56" s="14"/>
    </row>
    <row r="57" spans="1:9">
      <c r="A57" s="14"/>
      <c r="B57" s="45"/>
      <c r="C57" s="46"/>
      <c r="D57" s="46"/>
      <c r="E57" s="46"/>
      <c r="F57" s="46"/>
      <c r="G57" s="46"/>
      <c r="H57" s="47"/>
      <c r="I57" s="14"/>
    </row>
    <row r="58" spans="1:9">
      <c r="A58" s="14"/>
      <c r="B58" s="45"/>
      <c r="C58" s="46"/>
      <c r="D58" s="46"/>
      <c r="E58" s="46"/>
      <c r="F58" s="46"/>
      <c r="G58" s="46"/>
      <c r="H58" s="47"/>
      <c r="I58" s="14"/>
    </row>
    <row r="59" spans="1:9">
      <c r="A59" s="14"/>
      <c r="B59" s="48"/>
      <c r="C59" s="49"/>
      <c r="D59" s="49"/>
      <c r="E59" s="49"/>
      <c r="F59" s="49"/>
      <c r="G59" s="49"/>
      <c r="H59" s="50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E5:G5"/>
    <mergeCell ref="B46:H59"/>
  </mergeCells>
  <conditionalFormatting sqref="F15:F42">
    <cfRule type="cellIs" dxfId="9" priority="1" operator="greaterThan">
      <formula>21</formula>
    </cfRule>
  </conditionalFormatting>
  <conditionalFormatting sqref="H15:H42">
    <cfRule type="cellIs" dxfId="8" priority="2" operator="greaterThan">
      <formula>7</formula>
    </cfRule>
    <cfRule type="cellIs" dxfId="7" priority="3" operator="greaterThan">
      <formula>8</formula>
    </cfRule>
  </conditionalFormatting>
  <conditionalFormatting sqref="H44">
    <cfRule type="cellIs" dxfId="6" priority="4" operator="greaterThan">
      <formula>7</formula>
    </cfRule>
    <cfRule type="cellIs" dxfId="5" priority="5" operator="greaterThan">
      <formula>8</formula>
    </cfRule>
  </conditionalFormatting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F68B4-F165-40AD-96D5-9E0EB476C2D5}">
  <dimension ref="A1:J61"/>
  <sheetViews>
    <sheetView tabSelected="1" topLeftCell="A14" zoomScaleNormal="100" workbookViewId="0">
      <selection activeCell="G41" sqref="G41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39" t="s">
        <v>32</v>
      </c>
      <c r="F5" s="40"/>
      <c r="G5" s="41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0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22">
        <v>20</v>
      </c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20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3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1</v>
      </c>
      <c r="D15" s="3">
        <v>0</v>
      </c>
      <c r="E15" s="3">
        <v>15</v>
      </c>
      <c r="F15" s="10">
        <f t="shared" ref="F15:F21" si="0">(C15*1.75)+(D15*0.5381)+E15</f>
        <v>16.75</v>
      </c>
      <c r="G15" s="3">
        <v>3</v>
      </c>
      <c r="H15" s="31">
        <f>IFERROR(SUM(C15*1.75,D15*0.5381,E15)/G15,0)</f>
        <v>5.583333333333333</v>
      </c>
      <c r="I15" s="1"/>
    </row>
    <row r="16" spans="1:9">
      <c r="A16" s="1"/>
      <c r="B16" s="5">
        <v>45608</v>
      </c>
      <c r="C16" s="3">
        <v>1</v>
      </c>
      <c r="D16" s="3">
        <v>0</v>
      </c>
      <c r="E16" s="3">
        <v>17</v>
      </c>
      <c r="F16" s="10">
        <f t="shared" si="0"/>
        <v>18.75</v>
      </c>
      <c r="G16" s="3">
        <v>3</v>
      </c>
      <c r="H16" s="31">
        <f t="shared" ref="H16:H21" si="1">IFERROR(SUM(C16*1.75,D16*0.5381,E16)/G16,0)</f>
        <v>6.25</v>
      </c>
      <c r="I16" s="1"/>
    </row>
    <row r="17" spans="1:10">
      <c r="A17" s="1"/>
      <c r="B17" s="5">
        <v>45609</v>
      </c>
      <c r="C17" s="3">
        <v>1</v>
      </c>
      <c r="D17" s="3">
        <v>0</v>
      </c>
      <c r="E17" s="3">
        <v>16</v>
      </c>
      <c r="F17" s="10">
        <f t="shared" si="0"/>
        <v>17.75</v>
      </c>
      <c r="G17" s="3">
        <v>3</v>
      </c>
      <c r="H17" s="31">
        <f t="shared" si="1"/>
        <v>5.916666666666667</v>
      </c>
      <c r="I17" s="1"/>
    </row>
    <row r="18" spans="1:10">
      <c r="A18" s="1"/>
      <c r="B18" s="5">
        <v>45610</v>
      </c>
      <c r="C18" s="3">
        <v>1</v>
      </c>
      <c r="D18" s="3">
        <v>0</v>
      </c>
      <c r="E18" s="3">
        <v>18</v>
      </c>
      <c r="F18" s="10">
        <f t="shared" si="0"/>
        <v>19.75</v>
      </c>
      <c r="G18" s="3">
        <v>3</v>
      </c>
      <c r="H18" s="31">
        <f t="shared" si="1"/>
        <v>6.583333333333333</v>
      </c>
      <c r="I18" s="32"/>
    </row>
    <row r="19" spans="1:10">
      <c r="A19" s="1"/>
      <c r="B19" s="5">
        <v>45611</v>
      </c>
      <c r="C19" s="3">
        <v>0</v>
      </c>
      <c r="D19" s="3">
        <v>2</v>
      </c>
      <c r="E19" s="3">
        <v>14</v>
      </c>
      <c r="F19" s="10">
        <f t="shared" si="0"/>
        <v>15.0762</v>
      </c>
      <c r="G19" s="3">
        <v>3</v>
      </c>
      <c r="H19" s="31">
        <f t="shared" si="1"/>
        <v>5.0254000000000003</v>
      </c>
      <c r="I19" s="32"/>
    </row>
    <row r="20" spans="1:10">
      <c r="A20" s="1"/>
      <c r="B20" s="5">
        <v>45612</v>
      </c>
      <c r="C20" s="3">
        <v>0</v>
      </c>
      <c r="D20" s="3">
        <v>0</v>
      </c>
      <c r="E20" s="3">
        <v>0</v>
      </c>
      <c r="F20" s="10">
        <f t="shared" si="0"/>
        <v>0</v>
      </c>
      <c r="G20" s="3">
        <v>0</v>
      </c>
      <c r="H20" s="31">
        <f t="shared" si="1"/>
        <v>0</v>
      </c>
      <c r="I20" s="1"/>
    </row>
    <row r="21" spans="1:10">
      <c r="A21" s="1"/>
      <c r="B21" s="5">
        <v>45613</v>
      </c>
      <c r="C21" s="3">
        <v>0</v>
      </c>
      <c r="D21" s="3">
        <v>0</v>
      </c>
      <c r="E21" s="3">
        <v>0</v>
      </c>
      <c r="F21" s="10">
        <f t="shared" si="0"/>
        <v>0</v>
      </c>
      <c r="G21" s="3">
        <v>0</v>
      </c>
      <c r="H21" s="31">
        <f t="shared" si="1"/>
        <v>0</v>
      </c>
      <c r="I21" s="1"/>
    </row>
    <row r="22" spans="1:10">
      <c r="A22" s="1"/>
      <c r="B22" s="5">
        <v>45614</v>
      </c>
      <c r="C22" s="3">
        <v>1</v>
      </c>
      <c r="D22" s="3">
        <v>0</v>
      </c>
      <c r="E22" s="3">
        <v>15</v>
      </c>
      <c r="F22" s="10">
        <f t="shared" ref="F22:F42" si="2">(C22*1.75)+(D22*0.5381)+E22</f>
        <v>16.75</v>
      </c>
      <c r="G22" s="3">
        <v>3</v>
      </c>
      <c r="H22" s="31">
        <f>IFERROR(SUM(C22*1.75,D22*0.5381,E22)/G22,0)</f>
        <v>5.583333333333333</v>
      </c>
      <c r="I22" s="1"/>
    </row>
    <row r="23" spans="1:10">
      <c r="A23" s="1"/>
      <c r="B23" s="5">
        <v>45615</v>
      </c>
      <c r="C23" s="3">
        <v>1</v>
      </c>
      <c r="D23" s="3">
        <v>0</v>
      </c>
      <c r="E23" s="3">
        <v>17</v>
      </c>
      <c r="F23" s="10">
        <f t="shared" si="2"/>
        <v>18.75</v>
      </c>
      <c r="G23" s="3">
        <v>3</v>
      </c>
      <c r="H23" s="31">
        <f t="shared" ref="H23:H28" si="3">IFERROR(SUM(C23*1.75,D23*0.5381,E23)/G23,0)</f>
        <v>6.25</v>
      </c>
      <c r="I23" s="1"/>
    </row>
    <row r="24" spans="1:10">
      <c r="A24" s="1"/>
      <c r="B24" s="5">
        <v>45616</v>
      </c>
      <c r="C24" s="3">
        <v>1</v>
      </c>
      <c r="D24" s="3">
        <v>0</v>
      </c>
      <c r="E24" s="3">
        <v>16</v>
      </c>
      <c r="F24" s="10">
        <f t="shared" si="2"/>
        <v>17.75</v>
      </c>
      <c r="G24" s="3">
        <v>3</v>
      </c>
      <c r="H24" s="31">
        <f t="shared" si="3"/>
        <v>5.916666666666667</v>
      </c>
      <c r="I24" s="1"/>
    </row>
    <row r="25" spans="1:10">
      <c r="A25" s="1"/>
      <c r="B25" s="5">
        <v>45617</v>
      </c>
      <c r="C25" s="3">
        <v>1</v>
      </c>
      <c r="D25" s="3">
        <v>0</v>
      </c>
      <c r="E25" s="3">
        <v>17</v>
      </c>
      <c r="F25" s="10">
        <f t="shared" si="2"/>
        <v>18.75</v>
      </c>
      <c r="G25" s="3">
        <v>3</v>
      </c>
      <c r="H25" s="31">
        <f t="shared" si="3"/>
        <v>6.25</v>
      </c>
      <c r="I25" s="1"/>
      <c r="J25" t="s">
        <v>27</v>
      </c>
    </row>
    <row r="26" spans="1:10">
      <c r="A26" s="1"/>
      <c r="B26" s="5">
        <v>45618</v>
      </c>
      <c r="C26" s="3">
        <v>1</v>
      </c>
      <c r="D26" s="3">
        <v>0</v>
      </c>
      <c r="E26" s="3">
        <v>14</v>
      </c>
      <c r="F26" s="10">
        <f t="shared" si="2"/>
        <v>15.75</v>
      </c>
      <c r="G26" s="3">
        <v>3</v>
      </c>
      <c r="H26" s="31">
        <f t="shared" si="3"/>
        <v>5.25</v>
      </c>
      <c r="I26" s="1"/>
    </row>
    <row r="27" spans="1:10">
      <c r="A27" s="1"/>
      <c r="B27" s="5">
        <v>45619</v>
      </c>
      <c r="C27" s="3">
        <v>0</v>
      </c>
      <c r="D27" s="3">
        <v>0</v>
      </c>
      <c r="E27" s="3">
        <v>0</v>
      </c>
      <c r="F27" s="10">
        <f t="shared" si="2"/>
        <v>0</v>
      </c>
      <c r="G27" s="3">
        <v>0</v>
      </c>
      <c r="H27" s="31">
        <f t="shared" si="3"/>
        <v>0</v>
      </c>
      <c r="I27" s="1"/>
    </row>
    <row r="28" spans="1:10">
      <c r="A28" s="1"/>
      <c r="B28" s="5">
        <v>45620</v>
      </c>
      <c r="C28" s="3">
        <v>0</v>
      </c>
      <c r="D28" s="3">
        <v>0</v>
      </c>
      <c r="E28" s="3">
        <v>0</v>
      </c>
      <c r="F28" s="10">
        <f t="shared" si="2"/>
        <v>0</v>
      </c>
      <c r="G28" s="3">
        <v>0</v>
      </c>
      <c r="H28" s="31">
        <f t="shared" si="3"/>
        <v>0</v>
      </c>
      <c r="I28" s="1"/>
    </row>
    <row r="29" spans="1:10">
      <c r="A29" s="1"/>
      <c r="B29" s="5">
        <v>45670</v>
      </c>
      <c r="C29" s="3">
        <v>0</v>
      </c>
      <c r="D29" s="3">
        <v>0</v>
      </c>
      <c r="E29" s="3">
        <v>17</v>
      </c>
      <c r="F29" s="10">
        <f t="shared" si="2"/>
        <v>17</v>
      </c>
      <c r="G29" s="3">
        <v>3</v>
      </c>
      <c r="H29" s="31">
        <f>IFERROR(SUM(C29*1.75,D29*0.5381,E29)/G29,0)</f>
        <v>5.666666666666667</v>
      </c>
      <c r="I29" s="1"/>
    </row>
    <row r="30" spans="1:10">
      <c r="A30" s="1"/>
      <c r="B30" s="5">
        <v>45671</v>
      </c>
      <c r="C30" s="3">
        <v>0</v>
      </c>
      <c r="D30" s="3">
        <v>0</v>
      </c>
      <c r="E30" s="3">
        <v>18</v>
      </c>
      <c r="F30" s="10">
        <f t="shared" si="2"/>
        <v>18</v>
      </c>
      <c r="G30" s="3">
        <v>3</v>
      </c>
      <c r="H30" s="31">
        <f t="shared" ref="H30:H35" si="4">IFERROR(SUM(C30*1.75,D30*0.5381,E30)/G30,0)</f>
        <v>6</v>
      </c>
      <c r="I30" s="1"/>
    </row>
    <row r="31" spans="1:10">
      <c r="A31" s="1"/>
      <c r="B31" s="5">
        <v>45672</v>
      </c>
      <c r="C31" s="3">
        <v>0</v>
      </c>
      <c r="D31" s="3">
        <v>0</v>
      </c>
      <c r="E31" s="3">
        <v>16</v>
      </c>
      <c r="F31" s="10">
        <f t="shared" si="2"/>
        <v>16</v>
      </c>
      <c r="G31" s="3">
        <v>3</v>
      </c>
      <c r="H31" s="31">
        <f t="shared" si="4"/>
        <v>5.333333333333333</v>
      </c>
      <c r="I31" s="1"/>
    </row>
    <row r="32" spans="1:10">
      <c r="A32" s="1"/>
      <c r="B32" s="5">
        <v>45673</v>
      </c>
      <c r="C32" s="3">
        <v>0</v>
      </c>
      <c r="D32" s="3">
        <v>0</v>
      </c>
      <c r="E32" s="3">
        <v>17</v>
      </c>
      <c r="F32" s="10">
        <f t="shared" si="2"/>
        <v>17</v>
      </c>
      <c r="G32" s="3">
        <v>3</v>
      </c>
      <c r="H32" s="31">
        <f t="shared" si="4"/>
        <v>5.666666666666667</v>
      </c>
      <c r="I32" s="1"/>
    </row>
    <row r="33" spans="1:9">
      <c r="A33" s="1"/>
      <c r="B33" s="5">
        <v>45674</v>
      </c>
      <c r="C33" s="3">
        <v>0</v>
      </c>
      <c r="D33" s="3">
        <v>0</v>
      </c>
      <c r="E33" s="3">
        <v>18</v>
      </c>
      <c r="F33" s="10">
        <f t="shared" si="2"/>
        <v>18</v>
      </c>
      <c r="G33" s="3">
        <v>3</v>
      </c>
      <c r="H33" s="31">
        <f t="shared" si="4"/>
        <v>6</v>
      </c>
      <c r="I33" s="1"/>
    </row>
    <row r="34" spans="1:9">
      <c r="A34" s="1"/>
      <c r="B34" s="5">
        <v>45675</v>
      </c>
      <c r="C34" s="3">
        <v>0</v>
      </c>
      <c r="D34" s="3">
        <v>0</v>
      </c>
      <c r="E34" s="3">
        <v>0</v>
      </c>
      <c r="F34" s="10">
        <f t="shared" si="2"/>
        <v>0</v>
      </c>
      <c r="G34" s="3">
        <v>0</v>
      </c>
      <c r="H34" s="31">
        <f t="shared" si="4"/>
        <v>0</v>
      </c>
      <c r="I34" s="1"/>
    </row>
    <row r="35" spans="1:9">
      <c r="A35" s="1"/>
      <c r="B35" s="5">
        <v>45676</v>
      </c>
      <c r="C35" s="3">
        <v>0</v>
      </c>
      <c r="D35" s="3">
        <v>0</v>
      </c>
      <c r="E35" s="3">
        <v>0</v>
      </c>
      <c r="F35" s="10">
        <f t="shared" si="2"/>
        <v>0</v>
      </c>
      <c r="G35" s="3">
        <v>0</v>
      </c>
      <c r="H35" s="31">
        <f t="shared" si="4"/>
        <v>0</v>
      </c>
      <c r="I35" s="1"/>
    </row>
    <row r="36" spans="1:9">
      <c r="A36" s="1"/>
      <c r="B36" s="5">
        <v>45677</v>
      </c>
      <c r="C36" s="3">
        <v>0</v>
      </c>
      <c r="D36" s="3">
        <v>0</v>
      </c>
      <c r="E36" s="3">
        <v>18</v>
      </c>
      <c r="F36" s="10">
        <f t="shared" si="2"/>
        <v>18</v>
      </c>
      <c r="G36" s="3">
        <v>3</v>
      </c>
      <c r="H36" s="31">
        <f>IFERROR(SUM(C36*1.75,D36*0.5381,E36)/G36,0)</f>
        <v>6</v>
      </c>
      <c r="I36" s="1"/>
    </row>
    <row r="37" spans="1:9">
      <c r="A37" s="1"/>
      <c r="B37" s="5">
        <v>45678</v>
      </c>
      <c r="C37" s="3">
        <v>0</v>
      </c>
      <c r="D37" s="3">
        <v>0</v>
      </c>
      <c r="E37" s="3">
        <v>19</v>
      </c>
      <c r="F37" s="10">
        <f t="shared" si="2"/>
        <v>19</v>
      </c>
      <c r="G37" s="3">
        <v>3</v>
      </c>
      <c r="H37" s="31">
        <f t="shared" ref="H37:H42" si="5">IFERROR(SUM(C37*1.75,D37*0.5381,E37)/G37,0)</f>
        <v>6.333333333333333</v>
      </c>
      <c r="I37" s="1"/>
    </row>
    <row r="38" spans="1:9">
      <c r="A38" s="1"/>
      <c r="B38" s="5">
        <v>45679</v>
      </c>
      <c r="C38" s="3">
        <v>0</v>
      </c>
      <c r="D38" s="3">
        <v>0</v>
      </c>
      <c r="E38" s="3">
        <v>18</v>
      </c>
      <c r="F38" s="10">
        <f t="shared" si="2"/>
        <v>18</v>
      </c>
      <c r="G38" s="3">
        <v>3</v>
      </c>
      <c r="H38" s="31">
        <f t="shared" si="5"/>
        <v>6</v>
      </c>
      <c r="I38" s="1"/>
    </row>
    <row r="39" spans="1:9">
      <c r="A39" s="1"/>
      <c r="B39" s="5">
        <v>45680</v>
      </c>
      <c r="C39" s="3">
        <v>0</v>
      </c>
      <c r="D39" s="3">
        <v>0</v>
      </c>
      <c r="E39" s="3">
        <v>18</v>
      </c>
      <c r="F39" s="10">
        <f t="shared" si="2"/>
        <v>18</v>
      </c>
      <c r="G39" s="3">
        <v>3</v>
      </c>
      <c r="H39" s="31">
        <f t="shared" si="5"/>
        <v>6</v>
      </c>
      <c r="I39" s="1"/>
    </row>
    <row r="40" spans="1:9">
      <c r="A40" s="1"/>
      <c r="B40" s="5">
        <v>45681</v>
      </c>
      <c r="C40" s="3">
        <v>0</v>
      </c>
      <c r="D40" s="3">
        <v>0</v>
      </c>
      <c r="E40" s="3">
        <v>15</v>
      </c>
      <c r="F40" s="10">
        <f t="shared" si="2"/>
        <v>15</v>
      </c>
      <c r="G40" s="3">
        <v>3</v>
      </c>
      <c r="H40" s="31">
        <f t="shared" si="5"/>
        <v>5</v>
      </c>
      <c r="I40" s="1"/>
    </row>
    <row r="41" spans="1:9">
      <c r="A41" s="1"/>
      <c r="B41" s="5">
        <v>45682</v>
      </c>
      <c r="C41" s="3">
        <v>0</v>
      </c>
      <c r="D41" s="3">
        <v>0</v>
      </c>
      <c r="E41" s="3">
        <v>0</v>
      </c>
      <c r="F41" s="10">
        <f t="shared" si="2"/>
        <v>0</v>
      </c>
      <c r="G41" s="3">
        <v>0</v>
      </c>
      <c r="H41" s="31">
        <f t="shared" si="5"/>
        <v>0</v>
      </c>
      <c r="I41" s="1"/>
    </row>
    <row r="42" spans="1:9">
      <c r="A42" s="1"/>
      <c r="B42" s="5">
        <v>45683</v>
      </c>
      <c r="C42" s="3">
        <v>0</v>
      </c>
      <c r="D42" s="3">
        <v>0</v>
      </c>
      <c r="E42" s="3">
        <v>0</v>
      </c>
      <c r="F42" s="10">
        <f t="shared" si="2"/>
        <v>0</v>
      </c>
      <c r="G42" s="3">
        <v>0</v>
      </c>
      <c r="H42" s="31">
        <f t="shared" si="5"/>
        <v>0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42"/>
      <c r="C46" s="43"/>
      <c r="D46" s="43"/>
      <c r="E46" s="43"/>
      <c r="F46" s="43"/>
      <c r="G46" s="43"/>
      <c r="H46" s="44"/>
      <c r="I46" s="14"/>
    </row>
    <row r="47" spans="1:9">
      <c r="A47" s="14"/>
      <c r="B47" s="45"/>
      <c r="C47" s="46"/>
      <c r="D47" s="46"/>
      <c r="E47" s="46"/>
      <c r="F47" s="46"/>
      <c r="G47" s="46"/>
      <c r="H47" s="47"/>
      <c r="I47" s="14"/>
    </row>
    <row r="48" spans="1:9">
      <c r="A48" s="14"/>
      <c r="B48" s="45"/>
      <c r="C48" s="46"/>
      <c r="D48" s="46"/>
      <c r="E48" s="46"/>
      <c r="F48" s="46"/>
      <c r="G48" s="46"/>
      <c r="H48" s="47"/>
      <c r="I48" s="14"/>
    </row>
    <row r="49" spans="1:9">
      <c r="A49" s="14"/>
      <c r="B49" s="45"/>
      <c r="C49" s="46"/>
      <c r="D49" s="46"/>
      <c r="E49" s="46"/>
      <c r="F49" s="46"/>
      <c r="G49" s="46"/>
      <c r="H49" s="47"/>
      <c r="I49" s="14"/>
    </row>
    <row r="50" spans="1:9">
      <c r="A50" s="14"/>
      <c r="B50" s="45"/>
      <c r="C50" s="46"/>
      <c r="D50" s="46"/>
      <c r="E50" s="46"/>
      <c r="F50" s="46"/>
      <c r="G50" s="46"/>
      <c r="H50" s="47"/>
      <c r="I50" s="14"/>
    </row>
    <row r="51" spans="1:9">
      <c r="A51" s="14"/>
      <c r="B51" s="45"/>
      <c r="C51" s="46"/>
      <c r="D51" s="46"/>
      <c r="E51" s="46"/>
      <c r="F51" s="46"/>
      <c r="G51" s="46"/>
      <c r="H51" s="47"/>
      <c r="I51" s="14"/>
    </row>
    <row r="52" spans="1:9">
      <c r="A52" s="14"/>
      <c r="B52" s="45"/>
      <c r="C52" s="46"/>
      <c r="D52" s="46"/>
      <c r="E52" s="46"/>
      <c r="F52" s="46"/>
      <c r="G52" s="46"/>
      <c r="H52" s="47"/>
      <c r="I52" s="14"/>
    </row>
    <row r="53" spans="1:9">
      <c r="A53" s="14"/>
      <c r="B53" s="45"/>
      <c r="C53" s="46"/>
      <c r="D53" s="46"/>
      <c r="E53" s="46"/>
      <c r="F53" s="46"/>
      <c r="G53" s="46"/>
      <c r="H53" s="47"/>
      <c r="I53" s="14"/>
    </row>
    <row r="54" spans="1:9">
      <c r="A54" s="14"/>
      <c r="B54" s="45"/>
      <c r="C54" s="46"/>
      <c r="D54" s="46"/>
      <c r="E54" s="46"/>
      <c r="F54" s="46"/>
      <c r="G54" s="46"/>
      <c r="H54" s="47"/>
      <c r="I54" s="14"/>
    </row>
    <row r="55" spans="1:9">
      <c r="A55" s="14"/>
      <c r="B55" s="45"/>
      <c r="C55" s="46"/>
      <c r="D55" s="46"/>
      <c r="E55" s="46"/>
      <c r="F55" s="46"/>
      <c r="G55" s="46"/>
      <c r="H55" s="47"/>
      <c r="I55" s="14"/>
    </row>
    <row r="56" spans="1:9">
      <c r="A56" s="14"/>
      <c r="B56" s="45"/>
      <c r="C56" s="46"/>
      <c r="D56" s="46"/>
      <c r="E56" s="46"/>
      <c r="F56" s="46"/>
      <c r="G56" s="46"/>
      <c r="H56" s="47"/>
      <c r="I56" s="14"/>
    </row>
    <row r="57" spans="1:9">
      <c r="A57" s="14"/>
      <c r="B57" s="45"/>
      <c r="C57" s="46"/>
      <c r="D57" s="46"/>
      <c r="E57" s="46"/>
      <c r="F57" s="46"/>
      <c r="G57" s="46"/>
      <c r="H57" s="47"/>
      <c r="I57" s="14"/>
    </row>
    <row r="58" spans="1:9">
      <c r="A58" s="14"/>
      <c r="B58" s="45"/>
      <c r="C58" s="46"/>
      <c r="D58" s="46"/>
      <c r="E58" s="46"/>
      <c r="F58" s="46"/>
      <c r="G58" s="46"/>
      <c r="H58" s="47"/>
      <c r="I58" s="14"/>
    </row>
    <row r="59" spans="1:9">
      <c r="A59" s="14"/>
      <c r="B59" s="48"/>
      <c r="C59" s="49"/>
      <c r="D59" s="49"/>
      <c r="E59" s="49"/>
      <c r="F59" s="49"/>
      <c r="G59" s="49"/>
      <c r="H59" s="50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B46:H59"/>
    <mergeCell ref="E5:G5"/>
  </mergeCells>
  <conditionalFormatting sqref="F15:F42">
    <cfRule type="cellIs" dxfId="4" priority="1" operator="greaterThan">
      <formula>21</formula>
    </cfRule>
  </conditionalFormatting>
  <conditionalFormatting sqref="H15:H42">
    <cfRule type="cellIs" dxfId="3" priority="2" operator="greaterThan">
      <formula>7</formula>
    </cfRule>
    <cfRule type="cellIs" dxfId="2" priority="3" operator="greaterThan">
      <formula>8</formula>
    </cfRule>
  </conditionalFormatting>
  <conditionalFormatting sqref="H44">
    <cfRule type="cellIs" dxfId="1" priority="11" operator="greaterThan">
      <formula>7</formula>
    </cfRule>
    <cfRule type="cellIs" dxfId="0" priority="12" operator="greaterThan">
      <formula>8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135983089AF34FB37A3180361A861E" ma:contentTypeVersion="6" ma:contentTypeDescription="Create a new document." ma:contentTypeScope="" ma:versionID="89e0bcbd69bf6f43d6d53d93a9d220cd">
  <xsd:schema xmlns:xsd="http://www.w3.org/2001/XMLSchema" xmlns:xs="http://www.w3.org/2001/XMLSchema" xmlns:p="http://schemas.microsoft.com/office/2006/metadata/properties" xmlns:ns2="d6becf6c-bef2-4826-bce2-fee1a9220bc7" xmlns:ns3="8a38ae60-3ac4-40b0-a0e0-621b1b904590" targetNamespace="http://schemas.microsoft.com/office/2006/metadata/properties" ma:root="true" ma:fieldsID="4c2f3ce08a6a1e4e2de3e950c9299c6e" ns2:_="" ns3:_="">
    <xsd:import namespace="d6becf6c-bef2-4826-bce2-fee1a9220bc7"/>
    <xsd:import namespace="8a38ae60-3ac4-40b0-a0e0-621b1b9045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ecf6c-bef2-4826-bce2-fee1a9220b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38ae60-3ac4-40b0-a0e0-621b1b9045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a38ae60-3ac4-40b0-a0e0-621b1b904590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F0A795D-EAC3-491D-A9EA-BA9D11133A58}"/>
</file>

<file path=customXml/itemProps2.xml><?xml version="1.0" encoding="utf-8"?>
<ds:datastoreItem xmlns:ds="http://schemas.openxmlformats.org/officeDocument/2006/customXml" ds:itemID="{E15FE78F-ECDF-4754-B9D5-33F595A5E4B7}"/>
</file>

<file path=customXml/itemProps3.xml><?xml version="1.0" encoding="utf-8"?>
<ds:datastoreItem xmlns:ds="http://schemas.openxmlformats.org/officeDocument/2006/customXml" ds:itemID="{1C0A6E0F-CF44-4F81-A16A-27EA364FF5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Mirja Kivikangas</dc:creator>
  <cp:keywords/>
  <dc:description/>
  <cp:lastModifiedBy>Leppänen Satu</cp:lastModifiedBy>
  <cp:revision/>
  <dcterms:created xsi:type="dcterms:W3CDTF">2020-01-10T08:56:08Z</dcterms:created>
  <dcterms:modified xsi:type="dcterms:W3CDTF">2025-03-18T06:43:17Z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0x01010068135983089AF34FB37A3180361A861E</vt:lpwstr>
  </property>
  <property fmtid="{D5CDD505-2E9C-101B-9397-08002B2CF9AE}" pid="3" name="Order">
    <vt:r8>63500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</Properties>
</file>