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rku-my.sharepoint.com/personal/satu_leppanen_turku_fi/Documents/eVaka/Tietopyynnöt/AVI 2_2025/"/>
    </mc:Choice>
  </mc:AlternateContent>
  <xr:revisionPtr revIDLastSave="549" documentId="8_{BC97CB3B-1D5E-4741-9A25-B5D656C63E73}" xr6:coauthVersionLast="47" xr6:coauthVersionMax="47" xr10:uidLastSave="{DB665C7E-7BED-451E-83F5-CC9CFDBC6EB5}"/>
  <bookViews>
    <workbookView xWindow="-110" yWindow="-110" windowWidth="19420" windowHeight="10420" activeTab="5" xr2:uid="{9F8050BF-D31B-48A4-BD91-868553549419}"/>
  </bookViews>
  <sheets>
    <sheet name="Päiväkodin henkilöstömitoitus" sheetId="4" r:id="rId1"/>
    <sheet name="Kerttuset" sheetId="6" r:id="rId2"/>
    <sheet name="Kiurut" sheetId="8" r:id="rId3"/>
    <sheet name="Kuukkelit" sheetId="7" r:id="rId4"/>
    <sheet name="Uikkuset" sheetId="5" r:id="rId5"/>
    <sheet name="Untuvaiset" sheetId="9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F16" i="4"/>
  <c r="F17" i="4"/>
  <c r="F18" i="4"/>
  <c r="F19" i="4"/>
  <c r="F20" i="4"/>
  <c r="F21" i="4"/>
  <c r="G21" i="4" s="1"/>
  <c r="F22" i="4"/>
  <c r="F23" i="4"/>
  <c r="F24" i="4"/>
  <c r="F25" i="4"/>
  <c r="F26" i="4"/>
  <c r="F27" i="4"/>
  <c r="F28" i="4"/>
  <c r="G28" i="4" s="1"/>
  <c r="F29" i="4"/>
  <c r="F30" i="4"/>
  <c r="F31" i="4"/>
  <c r="F32" i="4"/>
  <c r="F33" i="4"/>
  <c r="F34" i="4"/>
  <c r="G34" i="4" s="1"/>
  <c r="F35" i="4"/>
  <c r="F36" i="4"/>
  <c r="G36" i="4" s="1"/>
  <c r="F37" i="4"/>
  <c r="G37" i="4" s="1"/>
  <c r="F38" i="4"/>
  <c r="F39" i="4"/>
  <c r="F40" i="4"/>
  <c r="F41" i="4"/>
  <c r="F14" i="4"/>
  <c r="E14" i="4"/>
  <c r="D16" i="4"/>
  <c r="E16" i="4"/>
  <c r="D17" i="4"/>
  <c r="E17" i="4"/>
  <c r="G17" i="4" s="1"/>
  <c r="D18" i="4"/>
  <c r="E18" i="4"/>
  <c r="D19" i="4"/>
  <c r="E19" i="4"/>
  <c r="D20" i="4"/>
  <c r="E20" i="4"/>
  <c r="D21" i="4"/>
  <c r="E21" i="4"/>
  <c r="D22" i="4"/>
  <c r="E22" i="4"/>
  <c r="D23" i="4"/>
  <c r="E23" i="4"/>
  <c r="D24" i="4"/>
  <c r="E24" i="4"/>
  <c r="D25" i="4"/>
  <c r="E25" i="4"/>
  <c r="D26" i="4"/>
  <c r="E26" i="4"/>
  <c r="D27" i="4"/>
  <c r="E27" i="4"/>
  <c r="D28" i="4"/>
  <c r="E28" i="4"/>
  <c r="D29" i="4"/>
  <c r="E29" i="4"/>
  <c r="D30" i="4"/>
  <c r="E30" i="4"/>
  <c r="D31" i="4"/>
  <c r="E31" i="4"/>
  <c r="D32" i="4"/>
  <c r="E32" i="4"/>
  <c r="D33" i="4"/>
  <c r="E33" i="4"/>
  <c r="G33" i="4" s="1"/>
  <c r="D34" i="4"/>
  <c r="E34" i="4"/>
  <c r="D35" i="4"/>
  <c r="E35" i="4"/>
  <c r="G35" i="4" s="1"/>
  <c r="D36" i="4"/>
  <c r="E36" i="4"/>
  <c r="D37" i="4"/>
  <c r="E37" i="4"/>
  <c r="D38" i="4"/>
  <c r="E38" i="4"/>
  <c r="D39" i="4"/>
  <c r="E39" i="4"/>
  <c r="D40" i="4"/>
  <c r="E40" i="4"/>
  <c r="D41" i="4"/>
  <c r="E41" i="4"/>
  <c r="D15" i="4"/>
  <c r="E15" i="4"/>
  <c r="D14" i="4"/>
  <c r="C15" i="4"/>
  <c r="G15" i="4" s="1"/>
  <c r="C16" i="4"/>
  <c r="G16" i="4" s="1"/>
  <c r="C17" i="4"/>
  <c r="C18" i="4"/>
  <c r="C19" i="4"/>
  <c r="C20" i="4"/>
  <c r="C21" i="4"/>
  <c r="C22" i="4"/>
  <c r="C23" i="4"/>
  <c r="C24" i="4"/>
  <c r="G24" i="4" s="1"/>
  <c r="C25" i="4"/>
  <c r="C26" i="4"/>
  <c r="C27" i="4"/>
  <c r="C28" i="4"/>
  <c r="C29" i="4"/>
  <c r="C30" i="4"/>
  <c r="C31" i="4"/>
  <c r="C32" i="4"/>
  <c r="G32" i="4" s="1"/>
  <c r="C33" i="4"/>
  <c r="C34" i="4"/>
  <c r="C35" i="4"/>
  <c r="C36" i="4"/>
  <c r="C37" i="4"/>
  <c r="C38" i="4"/>
  <c r="C39" i="4"/>
  <c r="C40" i="4"/>
  <c r="G40" i="4" s="1"/>
  <c r="C41" i="4"/>
  <c r="C14" i="4"/>
  <c r="H42" i="9"/>
  <c r="F42" i="9"/>
  <c r="H41" i="9"/>
  <c r="F41" i="9"/>
  <c r="H40" i="9"/>
  <c r="F40" i="9"/>
  <c r="H39" i="9"/>
  <c r="F39" i="9"/>
  <c r="H38" i="9"/>
  <c r="F38" i="9"/>
  <c r="H37" i="9"/>
  <c r="F37" i="9"/>
  <c r="H36" i="9"/>
  <c r="F36" i="9"/>
  <c r="H35" i="9"/>
  <c r="F35" i="9"/>
  <c r="H34" i="9"/>
  <c r="F34" i="9"/>
  <c r="H33" i="9"/>
  <c r="F33" i="9"/>
  <c r="H32" i="9"/>
  <c r="F32" i="9"/>
  <c r="H31" i="9"/>
  <c r="F31" i="9"/>
  <c r="H30" i="9"/>
  <c r="F30" i="9"/>
  <c r="H29" i="9"/>
  <c r="F29" i="9"/>
  <c r="H28" i="9"/>
  <c r="F28" i="9"/>
  <c r="H27" i="9"/>
  <c r="F27" i="9"/>
  <c r="H26" i="9"/>
  <c r="F26" i="9"/>
  <c r="H25" i="9"/>
  <c r="F25" i="9"/>
  <c r="H24" i="9"/>
  <c r="F24" i="9"/>
  <c r="H23" i="9"/>
  <c r="F23" i="9"/>
  <c r="H22" i="9"/>
  <c r="F22" i="9"/>
  <c r="H21" i="9"/>
  <c r="F21" i="9"/>
  <c r="H20" i="9"/>
  <c r="F20" i="9"/>
  <c r="H19" i="9"/>
  <c r="F19" i="9"/>
  <c r="H18" i="9"/>
  <c r="F18" i="9"/>
  <c r="H17" i="9"/>
  <c r="F17" i="9"/>
  <c r="H16" i="9"/>
  <c r="F16" i="9"/>
  <c r="H15" i="9"/>
  <c r="F15" i="9"/>
  <c r="G8" i="9"/>
  <c r="H42" i="8"/>
  <c r="F42" i="8"/>
  <c r="H41" i="8"/>
  <c r="F41" i="8"/>
  <c r="H40" i="8"/>
  <c r="F40" i="8"/>
  <c r="H39" i="8"/>
  <c r="F39" i="8"/>
  <c r="H38" i="8"/>
  <c r="F38" i="8"/>
  <c r="H37" i="8"/>
  <c r="F37" i="8"/>
  <c r="H36" i="8"/>
  <c r="F36" i="8"/>
  <c r="H35" i="8"/>
  <c r="F35" i="8"/>
  <c r="H34" i="8"/>
  <c r="F34" i="8"/>
  <c r="H33" i="8"/>
  <c r="F33" i="8"/>
  <c r="H32" i="8"/>
  <c r="F32" i="8"/>
  <c r="H31" i="8"/>
  <c r="F31" i="8"/>
  <c r="H30" i="8"/>
  <c r="F30" i="8"/>
  <c r="H29" i="8"/>
  <c r="F29" i="8"/>
  <c r="H28" i="8"/>
  <c r="F28" i="8"/>
  <c r="H27" i="8"/>
  <c r="F27" i="8"/>
  <c r="H26" i="8"/>
  <c r="F26" i="8"/>
  <c r="H25" i="8"/>
  <c r="F25" i="8"/>
  <c r="H24" i="8"/>
  <c r="F24" i="8"/>
  <c r="H23" i="8"/>
  <c r="F23" i="8"/>
  <c r="H22" i="8"/>
  <c r="F22" i="8"/>
  <c r="H21" i="8"/>
  <c r="F21" i="8"/>
  <c r="H20" i="8"/>
  <c r="F20" i="8"/>
  <c r="H19" i="8"/>
  <c r="F19" i="8"/>
  <c r="H18" i="8"/>
  <c r="F18" i="8"/>
  <c r="H17" i="8"/>
  <c r="F17" i="8"/>
  <c r="H16" i="8"/>
  <c r="F16" i="8"/>
  <c r="H15" i="8"/>
  <c r="F15" i="8"/>
  <c r="G8" i="8"/>
  <c r="H42" i="7"/>
  <c r="F42" i="7"/>
  <c r="H41" i="7"/>
  <c r="F41" i="7"/>
  <c r="H40" i="7"/>
  <c r="F40" i="7"/>
  <c r="H39" i="7"/>
  <c r="F39" i="7"/>
  <c r="H38" i="7"/>
  <c r="F38" i="7"/>
  <c r="H37" i="7"/>
  <c r="F37" i="7"/>
  <c r="H36" i="7"/>
  <c r="F36" i="7"/>
  <c r="H35" i="7"/>
  <c r="F35" i="7"/>
  <c r="H34" i="7"/>
  <c r="F34" i="7"/>
  <c r="H33" i="7"/>
  <c r="F33" i="7"/>
  <c r="H32" i="7"/>
  <c r="F32" i="7"/>
  <c r="H31" i="7"/>
  <c r="F31" i="7"/>
  <c r="H30" i="7"/>
  <c r="F30" i="7"/>
  <c r="H29" i="7"/>
  <c r="F29" i="7"/>
  <c r="H28" i="7"/>
  <c r="F28" i="7"/>
  <c r="H27" i="7"/>
  <c r="F27" i="7"/>
  <c r="H26" i="7"/>
  <c r="F26" i="7"/>
  <c r="H25" i="7"/>
  <c r="F25" i="7"/>
  <c r="H24" i="7"/>
  <c r="F24" i="7"/>
  <c r="H23" i="7"/>
  <c r="F23" i="7"/>
  <c r="H22" i="7"/>
  <c r="F22" i="7"/>
  <c r="H21" i="7"/>
  <c r="F21" i="7"/>
  <c r="H20" i="7"/>
  <c r="F20" i="7"/>
  <c r="H19" i="7"/>
  <c r="F19" i="7"/>
  <c r="H18" i="7"/>
  <c r="F18" i="7"/>
  <c r="H17" i="7"/>
  <c r="F17" i="7"/>
  <c r="H16" i="7"/>
  <c r="F16" i="7"/>
  <c r="H15" i="7"/>
  <c r="F15" i="7"/>
  <c r="G8" i="7"/>
  <c r="H42" i="6"/>
  <c r="F42" i="6"/>
  <c r="H41" i="6"/>
  <c r="F41" i="6"/>
  <c r="H40" i="6"/>
  <c r="F40" i="6"/>
  <c r="H39" i="6"/>
  <c r="F39" i="6"/>
  <c r="H38" i="6"/>
  <c r="F38" i="6"/>
  <c r="H37" i="6"/>
  <c r="F37" i="6"/>
  <c r="H36" i="6"/>
  <c r="F36" i="6"/>
  <c r="H35" i="6"/>
  <c r="F35" i="6"/>
  <c r="H34" i="6"/>
  <c r="F34" i="6"/>
  <c r="H33" i="6"/>
  <c r="F33" i="6"/>
  <c r="H32" i="6"/>
  <c r="F32" i="6"/>
  <c r="H31" i="6"/>
  <c r="F31" i="6"/>
  <c r="H30" i="6"/>
  <c r="F30" i="6"/>
  <c r="H29" i="6"/>
  <c r="F29" i="6"/>
  <c r="H28" i="6"/>
  <c r="F28" i="6"/>
  <c r="H27" i="6"/>
  <c r="F27" i="6"/>
  <c r="H26" i="6"/>
  <c r="F26" i="6"/>
  <c r="H25" i="6"/>
  <c r="F25" i="6"/>
  <c r="H24" i="6"/>
  <c r="F24" i="6"/>
  <c r="H23" i="6"/>
  <c r="F23" i="6"/>
  <c r="H22" i="6"/>
  <c r="F22" i="6"/>
  <c r="H21" i="6"/>
  <c r="F21" i="6"/>
  <c r="H20" i="6"/>
  <c r="F20" i="6"/>
  <c r="H19" i="6"/>
  <c r="F19" i="6"/>
  <c r="H18" i="6"/>
  <c r="F18" i="6"/>
  <c r="H17" i="6"/>
  <c r="F17" i="6"/>
  <c r="H16" i="6"/>
  <c r="F16" i="6"/>
  <c r="H15" i="6"/>
  <c r="F15" i="6"/>
  <c r="G8" i="6"/>
  <c r="H36" i="5"/>
  <c r="G8" i="5"/>
  <c r="H42" i="5"/>
  <c r="F42" i="5"/>
  <c r="H41" i="5"/>
  <c r="F41" i="5"/>
  <c r="H40" i="5"/>
  <c r="F40" i="5"/>
  <c r="H39" i="5"/>
  <c r="F39" i="5"/>
  <c r="H38" i="5"/>
  <c r="F38" i="5"/>
  <c r="H37" i="5"/>
  <c r="F37" i="5"/>
  <c r="F36" i="5"/>
  <c r="H35" i="5"/>
  <c r="F35" i="5"/>
  <c r="H34" i="5"/>
  <c r="F34" i="5"/>
  <c r="H33" i="5"/>
  <c r="F33" i="5"/>
  <c r="H32" i="5"/>
  <c r="F32" i="5"/>
  <c r="H31" i="5"/>
  <c r="F31" i="5"/>
  <c r="H30" i="5"/>
  <c r="F30" i="5"/>
  <c r="H29" i="5"/>
  <c r="F29" i="5"/>
  <c r="H28" i="5"/>
  <c r="F28" i="5"/>
  <c r="H27" i="5"/>
  <c r="F27" i="5"/>
  <c r="H26" i="5"/>
  <c r="F26" i="5"/>
  <c r="H25" i="5"/>
  <c r="F25" i="5"/>
  <c r="H24" i="5"/>
  <c r="F24" i="5"/>
  <c r="H23" i="5"/>
  <c r="F23" i="5"/>
  <c r="H22" i="5"/>
  <c r="F22" i="5"/>
  <c r="G41" i="4"/>
  <c r="G25" i="4"/>
  <c r="F16" i="5"/>
  <c r="F17" i="5"/>
  <c r="F18" i="5"/>
  <c r="F19" i="5"/>
  <c r="F20" i="5"/>
  <c r="F21" i="5"/>
  <c r="H15" i="5"/>
  <c r="F15" i="5"/>
  <c r="G20" i="4"/>
  <c r="H21" i="5"/>
  <c r="H20" i="5"/>
  <c r="H19" i="5"/>
  <c r="H18" i="5"/>
  <c r="H17" i="5"/>
  <c r="H16" i="5"/>
  <c r="G30" i="4" l="1"/>
  <c r="G27" i="4"/>
  <c r="G19" i="4"/>
  <c r="G26" i="4"/>
  <c r="G22" i="4"/>
  <c r="G18" i="4"/>
  <c r="G38" i="4"/>
  <c r="G29" i="4"/>
  <c r="G39" i="4"/>
  <c r="G31" i="4"/>
  <c r="G23" i="4"/>
  <c r="G14" i="4"/>
</calcChain>
</file>

<file path=xl/sharedStrings.xml><?xml version="1.0" encoding="utf-8"?>
<sst xmlns="http://schemas.openxmlformats.org/spreadsheetml/2006/main" count="111" uniqueCount="33">
  <si>
    <t>Päiväkodin henkilöstömitoitus</t>
  </si>
  <si>
    <t>Kunta</t>
  </si>
  <si>
    <t>Turku</t>
  </si>
  <si>
    <t>Päiväkodin nimi</t>
  </si>
  <si>
    <t>Koukkarinkadun päiväkoti, Koukkarinkatu 3</t>
  </si>
  <si>
    <t>Vuorohoitoyksikkö (kyllä/ei)</t>
  </si>
  <si>
    <t>ei</t>
  </si>
  <si>
    <t>Päiväkodissa on lapsiryhmiä (lkm)</t>
  </si>
  <si>
    <t>Mitoitukseen laskettava henkilöstö (lkm)</t>
  </si>
  <si>
    <t>Täytetään vain valkoiset solut</t>
  </si>
  <si>
    <t>Pvm</t>
  </si>
  <si>
    <t>Alle 3v</t>
  </si>
  <si>
    <r>
      <t xml:space="preserve">Yli 3v </t>
    </r>
    <r>
      <rPr>
        <b/>
        <sz val="11"/>
        <color theme="1"/>
        <rFont val="Calibri"/>
        <family val="2"/>
      </rPr>
      <t>≤</t>
    </r>
    <r>
      <rPr>
        <b/>
        <sz val="11"/>
        <color theme="1"/>
        <rFont val="Calibri"/>
        <family val="2"/>
        <scheme val="minor"/>
      </rPr>
      <t xml:space="preserve"> 5 h
osapäivä</t>
    </r>
  </si>
  <si>
    <t>Yli 3v &gt; 5 h
kokopäivä</t>
  </si>
  <si>
    <t>Henkilökunta</t>
  </si>
  <si>
    <t>Suhdeluku</t>
  </si>
  <si>
    <t>Lapsiryhmän toteutuneet läsnäolot</t>
  </si>
  <si>
    <t>Ryhmän nimi</t>
  </si>
  <si>
    <t>Kerttuset</t>
  </si>
  <si>
    <t>Ryhmän lapsimäärä alle 3-vuotiaat (lkm)</t>
  </si>
  <si>
    <t>Ryhmän lapsimäärä yli 3-vuotiaat (lkm)</t>
  </si>
  <si>
    <t>Ryhmän lapsimäärä</t>
  </si>
  <si>
    <t>Vuorohoitoryhmä (kyllä/ei)</t>
  </si>
  <si>
    <t>Alle 3-v</t>
  </si>
  <si>
    <r>
      <t xml:space="preserve">Yli 3-v, </t>
    </r>
    <r>
      <rPr>
        <b/>
        <sz val="10"/>
        <color theme="1"/>
        <rFont val="Calibri"/>
        <family val="2"/>
      </rPr>
      <t>≤</t>
    </r>
    <r>
      <rPr>
        <b/>
        <sz val="10"/>
        <color theme="1"/>
        <rFont val="Calibri"/>
        <family val="2"/>
        <scheme val="minor"/>
      </rPr>
      <t xml:space="preserve"> 5h
osapäivä</t>
    </r>
  </si>
  <si>
    <t>Yli 3-v, &gt; 5 h
kokopäivä</t>
  </si>
  <si>
    <t>Lasten määrä</t>
  </si>
  <si>
    <t xml:space="preserve"> </t>
  </si>
  <si>
    <t>Selvitys, miksi ryhmän lasten määrä yhteensä/suhdeluku on ylittynyt:</t>
  </si>
  <si>
    <t>Kiurut</t>
  </si>
  <si>
    <t>Kuukkelit</t>
  </si>
  <si>
    <t>Uikkuset</t>
  </si>
  <si>
    <t>Untuvaiset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</si>
</sst>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4" tint="0.39997558519241921"/>
      <name val="Calibri"/>
      <family val="2"/>
      <scheme val="minor"/>
    </font>
    <font>
      <sz val="11"/>
      <color theme="8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3" borderId="1" xfId="0" applyFill="1" applyBorder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14" fontId="0" fillId="4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>
      <alignment horizontal="left"/>
    </xf>
    <xf numFmtId="0" fontId="7" fillId="2" borderId="0" xfId="0" applyFont="1" applyFill="1"/>
    <xf numFmtId="0" fontId="0" fillId="2" borderId="0" xfId="0" applyFill="1" applyAlignment="1" applyProtection="1">
      <alignment horizontal="left"/>
      <protection locked="0"/>
    </xf>
    <xf numFmtId="0" fontId="3" fillId="2" borderId="0" xfId="0" applyFont="1" applyFill="1"/>
    <xf numFmtId="2" fontId="0" fillId="4" borderId="1" xfId="0" applyNumberForma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8" fillId="2" borderId="0" xfId="0" applyFont="1" applyFill="1"/>
    <xf numFmtId="0" fontId="12" fillId="2" borderId="0" xfId="0" applyFont="1" applyFill="1"/>
    <xf numFmtId="0" fontId="15" fillId="2" borderId="0" xfId="0" applyFont="1" applyFill="1"/>
    <xf numFmtId="14" fontId="0" fillId="4" borderId="14" xfId="0" applyNumberFormat="1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2" fontId="0" fillId="4" borderId="14" xfId="0" applyNumberFormat="1" applyFill="1" applyBorder="1" applyAlignment="1">
      <alignment horizontal="left"/>
    </xf>
    <xf numFmtId="14" fontId="0" fillId="4" borderId="13" xfId="0" applyNumberFormat="1" applyFill="1" applyBorder="1" applyAlignment="1" applyProtection="1">
      <alignment horizontal="left"/>
      <protection locked="0"/>
    </xf>
    <xf numFmtId="0" fontId="0" fillId="3" borderId="13" xfId="0" applyFill="1" applyBorder="1" applyAlignment="1" applyProtection="1">
      <alignment horizontal="left"/>
      <protection locked="0"/>
    </xf>
    <xf numFmtId="2" fontId="0" fillId="4" borderId="13" xfId="0" applyNumberFormat="1" applyFill="1" applyBorder="1" applyAlignment="1">
      <alignment horizontal="left"/>
    </xf>
    <xf numFmtId="0" fontId="0" fillId="3" borderId="1" xfId="0" applyFill="1" applyBorder="1" applyAlignment="1" applyProtection="1">
      <alignment horizontal="right"/>
      <protection locked="0"/>
    </xf>
    <xf numFmtId="0" fontId="11" fillId="3" borderId="1" xfId="0" applyFont="1" applyFill="1" applyBorder="1" applyAlignment="1" applyProtection="1">
      <alignment horizontal="right"/>
      <protection locked="0"/>
    </xf>
    <xf numFmtId="0" fontId="13" fillId="2" borderId="0" xfId="0" applyFont="1" applyFill="1"/>
    <xf numFmtId="0" fontId="2" fillId="2" borderId="0" xfId="0" applyFont="1" applyFill="1"/>
    <xf numFmtId="0" fontId="12" fillId="2" borderId="0" xfId="0" applyFont="1" applyFill="1" applyAlignment="1">
      <alignment horizontal="left"/>
    </xf>
    <xf numFmtId="0" fontId="0" fillId="2" borderId="1" xfId="0" applyFill="1" applyBorder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10" fillId="2" borderId="1" xfId="0" applyFont="1" applyFill="1" applyBorder="1"/>
    <xf numFmtId="2" fontId="11" fillId="4" borderId="1" xfId="0" applyNumberFormat="1" applyFont="1" applyFill="1" applyBorder="1" applyAlignment="1">
      <alignment horizontal="left"/>
    </xf>
    <xf numFmtId="0" fontId="0" fillId="2" borderId="0" xfId="0" applyFill="1" applyAlignment="1">
      <alignment shrinkToFit="1"/>
    </xf>
    <xf numFmtId="14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2" fontId="0" fillId="2" borderId="0" xfId="0" applyNumberFormat="1" applyFill="1" applyAlignment="1">
      <alignment horizontal="left"/>
    </xf>
    <xf numFmtId="0" fontId="6" fillId="2" borderId="0" xfId="0" applyFont="1" applyFill="1"/>
    <xf numFmtId="0" fontId="14" fillId="2" borderId="0" xfId="0" applyFont="1" applyFill="1"/>
    <xf numFmtId="2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>
      <alignment horizontal="left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7" xfId="0" applyFill="1" applyBorder="1" applyAlignment="1" applyProtection="1">
      <alignment vertical="top" wrapText="1"/>
      <protection locked="0"/>
    </xf>
    <xf numFmtId="0" fontId="0" fillId="3" borderId="8" xfId="0" applyFill="1" applyBorder="1" applyAlignment="1" applyProtection="1">
      <alignment vertical="top" wrapText="1"/>
      <protection locked="0"/>
    </xf>
    <xf numFmtId="0" fontId="0" fillId="3" borderId="9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5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11" xfId="0" applyFill="1" applyBorder="1" applyAlignment="1" applyProtection="1">
      <alignment vertical="top" wrapText="1"/>
      <protection locked="0"/>
    </xf>
    <xf numFmtId="0" fontId="0" fillId="3" borderId="12" xfId="0" applyFill="1" applyBorder="1" applyAlignment="1" applyProtection="1">
      <alignment vertical="top" wrapText="1"/>
      <protection locked="0"/>
    </xf>
  </cellXfs>
  <cellStyles count="1">
    <cellStyle name="Normaali" xfId="0" builtinId="0"/>
  </cellStyles>
  <dxfs count="2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8B170-5F0F-4167-A576-FF4B1550B2C1}">
  <dimension ref="A1:H44"/>
  <sheetViews>
    <sheetView showGridLines="0" topLeftCell="A10" zoomScaleNormal="100" workbookViewId="0">
      <selection activeCell="D6" sqref="D6:F6"/>
    </sheetView>
  </sheetViews>
  <sheetFormatPr defaultRowHeight="15"/>
  <cols>
    <col min="2" max="5" width="10.5703125" customWidth="1"/>
    <col min="6" max="6" width="12.7109375" customWidth="1"/>
    <col min="7" max="7" width="10.5703125" customWidth="1"/>
    <col min="8" max="8" width="8.8554687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 ht="18.75">
      <c r="A3" s="1"/>
      <c r="B3" s="7" t="s">
        <v>0</v>
      </c>
      <c r="C3" s="2"/>
      <c r="D3" s="2"/>
      <c r="E3" s="2"/>
      <c r="F3" s="2"/>
      <c r="G3" s="2"/>
      <c r="H3" s="2"/>
    </row>
    <row r="4" spans="1:8">
      <c r="A4" s="1"/>
      <c r="B4" s="1"/>
      <c r="C4" s="1"/>
      <c r="D4" s="1"/>
      <c r="E4" s="1"/>
      <c r="F4" s="1"/>
      <c r="G4" s="1"/>
      <c r="H4" s="1"/>
    </row>
    <row r="5" spans="1:8">
      <c r="A5" s="1"/>
      <c r="B5" s="1" t="s">
        <v>1</v>
      </c>
      <c r="C5" s="1"/>
      <c r="D5" s="39" t="s">
        <v>2</v>
      </c>
      <c r="E5" s="39"/>
      <c r="F5" s="39"/>
      <c r="G5" s="15"/>
      <c r="H5" s="1"/>
    </row>
    <row r="6" spans="1:8">
      <c r="A6" s="1"/>
      <c r="B6" s="1" t="s">
        <v>3</v>
      </c>
      <c r="C6" s="1"/>
      <c r="D6" s="39" t="s">
        <v>4</v>
      </c>
      <c r="E6" s="39"/>
      <c r="F6" s="39"/>
      <c r="G6" s="8"/>
      <c r="H6" s="1"/>
    </row>
    <row r="7" spans="1:8">
      <c r="A7" s="1"/>
      <c r="B7" s="1" t="s">
        <v>5</v>
      </c>
      <c r="C7" s="1"/>
      <c r="D7" s="1"/>
      <c r="E7" s="4"/>
      <c r="F7" s="6" t="s">
        <v>6</v>
      </c>
      <c r="G7" s="1"/>
      <c r="H7" s="1"/>
    </row>
    <row r="8" spans="1:8">
      <c r="A8" s="1"/>
      <c r="B8" s="1" t="s">
        <v>7</v>
      </c>
      <c r="C8" s="1"/>
      <c r="D8" s="1"/>
      <c r="E8" s="2"/>
      <c r="F8" s="6">
        <v>5</v>
      </c>
      <c r="G8" s="1"/>
      <c r="H8" s="1"/>
    </row>
    <row r="9" spans="1:8">
      <c r="A9" s="1"/>
      <c r="B9" s="1" t="s">
        <v>8</v>
      </c>
      <c r="C9" s="1"/>
      <c r="D9" s="1"/>
      <c r="E9" s="2"/>
      <c r="F9" s="6">
        <v>15</v>
      </c>
      <c r="G9" s="1"/>
      <c r="H9" s="1"/>
    </row>
    <row r="10" spans="1:8">
      <c r="A10" s="1"/>
      <c r="B10" s="1"/>
      <c r="C10" s="1"/>
      <c r="D10" s="1"/>
      <c r="E10" s="2"/>
      <c r="F10" s="13"/>
      <c r="G10" s="14"/>
      <c r="H10" s="1"/>
    </row>
    <row r="11" spans="1:8">
      <c r="A11" s="1"/>
      <c r="B11" s="9" t="s">
        <v>9</v>
      </c>
      <c r="C11" s="9"/>
      <c r="D11" s="9"/>
      <c r="E11" s="1"/>
      <c r="F11" s="1"/>
      <c r="G11" s="1"/>
      <c r="H11" s="1"/>
    </row>
    <row r="12" spans="1:8">
      <c r="A12" s="1"/>
      <c r="B12" s="9"/>
      <c r="C12" s="9"/>
      <c r="D12" s="9"/>
      <c r="E12" s="1"/>
      <c r="F12" s="1"/>
      <c r="G12" s="1"/>
      <c r="H12" s="1"/>
    </row>
    <row r="13" spans="1:8" ht="35.1" customHeight="1">
      <c r="A13" s="1"/>
      <c r="B13" s="11" t="s">
        <v>10</v>
      </c>
      <c r="C13" s="11" t="s">
        <v>11</v>
      </c>
      <c r="D13" s="12" t="s">
        <v>12</v>
      </c>
      <c r="E13" s="12" t="s">
        <v>13</v>
      </c>
      <c r="F13" s="11" t="s">
        <v>14</v>
      </c>
      <c r="G13" s="11" t="s">
        <v>15</v>
      </c>
      <c r="H13" s="1"/>
    </row>
    <row r="14" spans="1:8">
      <c r="A14" s="1"/>
      <c r="B14" s="5">
        <v>45607</v>
      </c>
      <c r="C14" s="3">
        <f>Kerttuset!C15+Kiurut!C15+Kuukkelit!C15+Uikkuset!C15+Untuvaiset!C15</f>
        <v>13</v>
      </c>
      <c r="D14" s="3">
        <f>Kerttuset!D15+Kiurut!D15+Kuukkelit!D15+Uikkuset!D15+Untuvaiset!D15</f>
        <v>0</v>
      </c>
      <c r="E14" s="3">
        <f>Kerttuset!E15+Kiurut!E15+Kuukkelit!E15+Uikkuset!E15+Untuvaiset!E15</f>
        <v>44</v>
      </c>
      <c r="F14" s="38">
        <f>Kerttuset!G15+Kiurut!G15+Kuukkelit!G15+Uikkuset!G15+Untuvaiset!G15</f>
        <v>15</v>
      </c>
      <c r="G14" s="10">
        <f>IFERROR(SUM(C14*1.75,D14*0.5381,E14)/F14,0)</f>
        <v>4.45</v>
      </c>
      <c r="H14" s="1"/>
    </row>
    <row r="15" spans="1:8">
      <c r="A15" s="1"/>
      <c r="B15" s="5">
        <v>45608</v>
      </c>
      <c r="C15" s="3">
        <f>Kerttuset!C16+Kiurut!C16+Kuukkelit!C16+Uikkuset!C16+Untuvaiset!C16</f>
        <v>12</v>
      </c>
      <c r="D15" s="3">
        <f>Kerttuset!D16+Kiurut!D16+Kuukkelit!D16+Uikkuset!D16+Untuvaiset!D16</f>
        <v>0</v>
      </c>
      <c r="E15" s="3">
        <f>Kerttuset!E16+Kiurut!E16+Kuukkelit!E16+Uikkuset!E16+Untuvaiset!E16</f>
        <v>43</v>
      </c>
      <c r="F15" s="3">
        <f>Kerttuset!G16+Kiurut!G16+Kuukkelit!G16+Uikkuset!G16+Untuvaiset!G16</f>
        <v>15</v>
      </c>
      <c r="G15" s="10">
        <f t="shared" ref="G15:G20" si="0">IFERROR(SUM(C15*1.75,D15*0.5381,E15)/F15,0)</f>
        <v>4.2666666666666666</v>
      </c>
      <c r="H15" s="1"/>
    </row>
    <row r="16" spans="1:8">
      <c r="A16" s="1"/>
      <c r="B16" s="5">
        <v>45609</v>
      </c>
      <c r="C16" s="3">
        <f>Kerttuset!C17+Kiurut!C17+Kuukkelit!C17+Uikkuset!C17+Untuvaiset!C17</f>
        <v>12</v>
      </c>
      <c r="D16" s="3">
        <f>Kerttuset!D17+Kiurut!D17+Kuukkelit!D17+Uikkuset!D17+Untuvaiset!D17</f>
        <v>0</v>
      </c>
      <c r="E16" s="3">
        <f>Kerttuset!E17+Kiurut!E17+Kuukkelit!E17+Uikkuset!E17+Untuvaiset!E17</f>
        <v>49</v>
      </c>
      <c r="F16" s="3">
        <f>Kerttuset!G17+Kiurut!G17+Kuukkelit!G17+Uikkuset!G17+Untuvaiset!G17</f>
        <v>14</v>
      </c>
      <c r="G16" s="10">
        <f t="shared" si="0"/>
        <v>5</v>
      </c>
      <c r="H16" s="1"/>
    </row>
    <row r="17" spans="1:8">
      <c r="A17" s="1"/>
      <c r="B17" s="5">
        <v>45610</v>
      </c>
      <c r="C17" s="3">
        <f>Kerttuset!C18+Kiurut!C18+Kuukkelit!C18+Uikkuset!C18+Untuvaiset!C18</f>
        <v>12</v>
      </c>
      <c r="D17" s="3">
        <f>Kerttuset!D18+Kiurut!D18+Kuukkelit!D18+Uikkuset!D18+Untuvaiset!D18</f>
        <v>0</v>
      </c>
      <c r="E17" s="3">
        <f>Kerttuset!E18+Kiurut!E18+Kuukkelit!E18+Uikkuset!E18+Untuvaiset!E18</f>
        <v>46</v>
      </c>
      <c r="F17" s="3">
        <f>Kerttuset!G18+Kiurut!G18+Kuukkelit!G18+Uikkuset!G18+Untuvaiset!G18</f>
        <v>16</v>
      </c>
      <c r="G17" s="10">
        <f t="shared" si="0"/>
        <v>4.1875</v>
      </c>
      <c r="H17" s="1"/>
    </row>
    <row r="18" spans="1:8">
      <c r="A18" s="1"/>
      <c r="B18" s="5">
        <v>45611</v>
      </c>
      <c r="C18" s="3">
        <f>Kerttuset!C19+Kiurut!C19+Kuukkelit!C19+Uikkuset!C19+Untuvaiset!C19</f>
        <v>10</v>
      </c>
      <c r="D18" s="3">
        <f>Kerttuset!D19+Kiurut!D19+Kuukkelit!D19+Uikkuset!D19+Untuvaiset!D19</f>
        <v>0</v>
      </c>
      <c r="E18" s="3">
        <f>Kerttuset!E19+Kiurut!E19+Kuukkelit!E19+Uikkuset!E19+Untuvaiset!E19</f>
        <v>50</v>
      </c>
      <c r="F18" s="3">
        <f>Kerttuset!G19+Kiurut!G19+Kuukkelit!G19+Uikkuset!G19+Untuvaiset!G19</f>
        <v>14</v>
      </c>
      <c r="G18" s="10">
        <f t="shared" si="0"/>
        <v>4.8214285714285712</v>
      </c>
      <c r="H18" s="1"/>
    </row>
    <row r="19" spans="1:8">
      <c r="A19" s="1"/>
      <c r="B19" s="5">
        <v>45612</v>
      </c>
      <c r="C19" s="3">
        <f>Kerttuset!C20+Kiurut!C20+Kuukkelit!C20+Uikkuset!C20+Untuvaiset!C20</f>
        <v>0</v>
      </c>
      <c r="D19" s="3">
        <f>Kerttuset!D20+Kiurut!D20+Kuukkelit!D20+Uikkuset!D20+Untuvaiset!D20</f>
        <v>0</v>
      </c>
      <c r="E19" s="3">
        <f>Kerttuset!E20+Kiurut!E20+Kuukkelit!E20+Uikkuset!E20+Untuvaiset!E20</f>
        <v>0</v>
      </c>
      <c r="F19" s="3">
        <f>Kerttuset!G20+Kiurut!G20+Kuukkelit!G20+Uikkuset!G20+Untuvaiset!G20</f>
        <v>0</v>
      </c>
      <c r="G19" s="10">
        <f t="shared" si="0"/>
        <v>0</v>
      </c>
      <c r="H19" s="1"/>
    </row>
    <row r="20" spans="1:8" ht="15.75" thickBot="1">
      <c r="A20" s="1"/>
      <c r="B20" s="19">
        <v>45613</v>
      </c>
      <c r="C20" s="20">
        <f>Kerttuset!C21+Kiurut!C21+Kuukkelit!C21+Uikkuset!C21+Untuvaiset!C21</f>
        <v>0</v>
      </c>
      <c r="D20" s="20">
        <f>Kerttuset!D21+Kiurut!D21+Kuukkelit!D21+Uikkuset!D21+Untuvaiset!D21</f>
        <v>0</v>
      </c>
      <c r="E20" s="20">
        <f>Kerttuset!E21+Kiurut!E21+Kuukkelit!E21+Uikkuset!E21+Untuvaiset!E21</f>
        <v>0</v>
      </c>
      <c r="F20" s="20">
        <f>Kerttuset!G21+Kiurut!G21+Kuukkelit!G21+Uikkuset!G21+Untuvaiset!G21</f>
        <v>0</v>
      </c>
      <c r="G20" s="21">
        <f t="shared" si="0"/>
        <v>0</v>
      </c>
      <c r="H20" s="1"/>
    </row>
    <row r="21" spans="1:8">
      <c r="A21" s="1"/>
      <c r="B21" s="5">
        <v>45614</v>
      </c>
      <c r="C21" s="17">
        <f>Kerttuset!C22+Kiurut!C22+Kuukkelit!C22+Uikkuset!C22+Untuvaiset!C22</f>
        <v>9</v>
      </c>
      <c r="D21" s="17">
        <f>Kerttuset!D22+Kiurut!D22+Kuukkelit!D22+Uikkuset!D22+Untuvaiset!D22</f>
        <v>0</v>
      </c>
      <c r="E21" s="17">
        <f>Kerttuset!E22+Kiurut!E22+Kuukkelit!E22+Uikkuset!E22+Untuvaiset!E22</f>
        <v>48</v>
      </c>
      <c r="F21" s="17">
        <f>Kerttuset!G22+Kiurut!G22+Kuukkelit!G22+Uikkuset!G22+Untuvaiset!G22</f>
        <v>16</v>
      </c>
      <c r="G21" s="18">
        <f>IFERROR(SUM(C21*1.75,D21*0.5381,E21)/F21,0)</f>
        <v>3.984375</v>
      </c>
      <c r="H21" s="1"/>
    </row>
    <row r="22" spans="1:8">
      <c r="A22" s="1"/>
      <c r="B22" s="5">
        <v>45615</v>
      </c>
      <c r="C22" s="3">
        <f>Kerttuset!C23+Kiurut!C23+Kuukkelit!C23+Uikkuset!C23+Untuvaiset!C23</f>
        <v>10</v>
      </c>
      <c r="D22" s="3">
        <f>Kerttuset!D23+Kiurut!D23+Kuukkelit!D23+Uikkuset!D23+Untuvaiset!D23</f>
        <v>0</v>
      </c>
      <c r="E22" s="3">
        <f>Kerttuset!E23+Kiurut!E23+Kuukkelit!E23+Uikkuset!E23+Untuvaiset!E23</f>
        <v>43</v>
      </c>
      <c r="F22" s="3">
        <f>Kerttuset!G23+Kiurut!G23+Kuukkelit!G23+Uikkuset!G23+Untuvaiset!G23</f>
        <v>16</v>
      </c>
      <c r="G22" s="10">
        <f t="shared" ref="G22:G27" si="1">IFERROR(SUM(C22*1.75,D22*0.5381,E22)/F22,0)</f>
        <v>3.78125</v>
      </c>
      <c r="H22" s="1"/>
    </row>
    <row r="23" spans="1:8">
      <c r="A23" s="1"/>
      <c r="B23" s="5">
        <v>45616</v>
      </c>
      <c r="C23" s="3">
        <f>Kerttuset!C24+Kiurut!C24+Kuukkelit!C24+Uikkuset!C24+Untuvaiset!C24</f>
        <v>9</v>
      </c>
      <c r="D23" s="3">
        <f>Kerttuset!D24+Kiurut!D24+Kuukkelit!D24+Uikkuset!D24+Untuvaiset!D24</f>
        <v>0</v>
      </c>
      <c r="E23" s="3">
        <f>Kerttuset!E24+Kiurut!E24+Kuukkelit!E24+Uikkuset!E24+Untuvaiset!E24</f>
        <v>46</v>
      </c>
      <c r="F23" s="3">
        <f>Kerttuset!G24+Kiurut!G24+Kuukkelit!G24+Uikkuset!G24+Untuvaiset!G24</f>
        <v>14</v>
      </c>
      <c r="G23" s="10">
        <f t="shared" si="1"/>
        <v>4.4107142857142856</v>
      </c>
      <c r="H23" s="1"/>
    </row>
    <row r="24" spans="1:8">
      <c r="A24" s="1"/>
      <c r="B24" s="5">
        <v>45617</v>
      </c>
      <c r="C24" s="3">
        <f>Kerttuset!C25+Kiurut!C25+Kuukkelit!C25+Uikkuset!C25+Untuvaiset!C25</f>
        <v>10</v>
      </c>
      <c r="D24" s="3">
        <f>Kerttuset!D25+Kiurut!D25+Kuukkelit!D25+Uikkuset!D25+Untuvaiset!D25</f>
        <v>0</v>
      </c>
      <c r="E24" s="3">
        <f>Kerttuset!E25+Kiurut!E25+Kuukkelit!E25+Uikkuset!E25+Untuvaiset!E25</f>
        <v>49</v>
      </c>
      <c r="F24" s="3">
        <f>Kerttuset!G25+Kiurut!G25+Kuukkelit!G25+Uikkuset!G25+Untuvaiset!G25</f>
        <v>15</v>
      </c>
      <c r="G24" s="10">
        <f t="shared" si="1"/>
        <v>4.4333333333333336</v>
      </c>
      <c r="H24" s="1"/>
    </row>
    <row r="25" spans="1:8">
      <c r="A25" s="1"/>
      <c r="B25" s="5">
        <v>45618</v>
      </c>
      <c r="C25" s="3">
        <f>Kerttuset!C26+Kiurut!C26+Kuukkelit!C26+Uikkuset!C26+Untuvaiset!C26</f>
        <v>10</v>
      </c>
      <c r="D25" s="3">
        <f>Kerttuset!D26+Kiurut!D26+Kuukkelit!D26+Uikkuset!D26+Untuvaiset!D26</f>
        <v>0</v>
      </c>
      <c r="E25" s="3">
        <f>Kerttuset!E26+Kiurut!E26+Kuukkelit!E26+Uikkuset!E26+Untuvaiset!E26</f>
        <v>44</v>
      </c>
      <c r="F25" s="3">
        <f>Kerttuset!G26+Kiurut!G26+Kuukkelit!G26+Uikkuset!G26+Untuvaiset!G26</f>
        <v>14</v>
      </c>
      <c r="G25" s="10">
        <f t="shared" si="1"/>
        <v>4.3928571428571432</v>
      </c>
      <c r="H25" s="1"/>
    </row>
    <row r="26" spans="1:8">
      <c r="A26" s="1"/>
      <c r="B26" s="5">
        <v>45619</v>
      </c>
      <c r="C26" s="3">
        <f>Kerttuset!C27+Kiurut!C27+Kuukkelit!C27+Uikkuset!C27+Untuvaiset!C27</f>
        <v>0</v>
      </c>
      <c r="D26" s="3">
        <f>Kerttuset!D27+Kiurut!D27+Kuukkelit!D27+Uikkuset!D27+Untuvaiset!D27</f>
        <v>0</v>
      </c>
      <c r="E26" s="3">
        <f>Kerttuset!E27+Kiurut!E27+Kuukkelit!E27+Uikkuset!E27+Untuvaiset!E27</f>
        <v>0</v>
      </c>
      <c r="F26" s="3">
        <f>Kerttuset!G27+Kiurut!G27+Kuukkelit!G27+Uikkuset!G27+Untuvaiset!G27</f>
        <v>0</v>
      </c>
      <c r="G26" s="10">
        <f t="shared" si="1"/>
        <v>0</v>
      </c>
      <c r="H26" s="1"/>
    </row>
    <row r="27" spans="1:8" ht="15.75" thickBot="1">
      <c r="A27" s="1"/>
      <c r="B27" s="19">
        <v>45620</v>
      </c>
      <c r="C27" s="20">
        <f>Kerttuset!C28+Kiurut!C28+Kuukkelit!C28+Uikkuset!C28+Untuvaiset!C28</f>
        <v>0</v>
      </c>
      <c r="D27" s="20">
        <f>Kerttuset!D28+Kiurut!D28+Kuukkelit!D28+Uikkuset!D28+Untuvaiset!D28</f>
        <v>0</v>
      </c>
      <c r="E27" s="20">
        <f>Kerttuset!E28+Kiurut!E28+Kuukkelit!E28+Uikkuset!E28+Untuvaiset!E28</f>
        <v>0</v>
      </c>
      <c r="F27" s="20">
        <f>Kerttuset!G28+Kiurut!G28+Kuukkelit!G28+Uikkuset!G28+Untuvaiset!G28</f>
        <v>0</v>
      </c>
      <c r="G27" s="21">
        <f t="shared" si="1"/>
        <v>0</v>
      </c>
      <c r="H27" s="1"/>
    </row>
    <row r="28" spans="1:8">
      <c r="A28" s="1"/>
      <c r="B28" s="16">
        <v>45670</v>
      </c>
      <c r="C28" s="17">
        <f>Kerttuset!C29+Kiurut!C29+Kuukkelit!C29+Uikkuset!C29+Untuvaiset!C29</f>
        <v>12</v>
      </c>
      <c r="D28" s="17">
        <f>Kerttuset!D29+Kiurut!D29+Kuukkelit!D29+Uikkuset!D29+Untuvaiset!D29</f>
        <v>1</v>
      </c>
      <c r="E28" s="17">
        <f>Kerttuset!E29+Kiurut!E29+Kuukkelit!E29+Uikkuset!E29+Untuvaiset!E29</f>
        <v>47</v>
      </c>
      <c r="F28" s="17">
        <f>Kerttuset!G29+Kiurut!G29+Kuukkelit!G29+Uikkuset!G29+Untuvaiset!G29</f>
        <v>13</v>
      </c>
      <c r="G28" s="18">
        <f>IFERROR(SUM(C28*1.75,D28*0.5381,E28)/F28,0)</f>
        <v>5.2721615384615381</v>
      </c>
      <c r="H28" s="1"/>
    </row>
    <row r="29" spans="1:8">
      <c r="A29" s="1"/>
      <c r="B29" s="5">
        <v>45671</v>
      </c>
      <c r="C29" s="3">
        <f>Kerttuset!C30+Kiurut!C30+Kuukkelit!C30+Uikkuset!C30+Untuvaiset!C30</f>
        <v>15</v>
      </c>
      <c r="D29" s="3">
        <f>Kerttuset!D30+Kiurut!D30+Kuukkelit!D30+Uikkuset!D30+Untuvaiset!D30</f>
        <v>0</v>
      </c>
      <c r="E29" s="3">
        <f>Kerttuset!E30+Kiurut!E30+Kuukkelit!E30+Uikkuset!E30+Untuvaiset!E30</f>
        <v>42</v>
      </c>
      <c r="F29" s="3">
        <f>Kerttuset!G30+Kiurut!G30+Kuukkelit!G30+Uikkuset!G30+Untuvaiset!G30</f>
        <v>14</v>
      </c>
      <c r="G29" s="10">
        <f t="shared" ref="G29:G34" si="2">IFERROR(SUM(C29*1.75,D29*0.5381,E29)/F29,0)</f>
        <v>4.875</v>
      </c>
      <c r="H29" s="1"/>
    </row>
    <row r="30" spans="1:8">
      <c r="A30" s="1"/>
      <c r="B30" s="5">
        <v>45672</v>
      </c>
      <c r="C30" s="3">
        <f>Kerttuset!C31+Kiurut!C31+Kuukkelit!C31+Uikkuset!C31+Untuvaiset!C31</f>
        <v>14</v>
      </c>
      <c r="D30" s="3">
        <f>Kerttuset!D31+Kiurut!D31+Kuukkelit!D31+Uikkuset!D31+Untuvaiset!D31</f>
        <v>1</v>
      </c>
      <c r="E30" s="3">
        <f>Kerttuset!E31+Kiurut!E31+Kuukkelit!E31+Uikkuset!E31+Untuvaiset!E31</f>
        <v>47</v>
      </c>
      <c r="F30" s="3">
        <f>Kerttuset!G31+Kiurut!G31+Kuukkelit!G31+Uikkuset!G31+Untuvaiset!G31</f>
        <v>14</v>
      </c>
      <c r="G30" s="10">
        <f t="shared" si="2"/>
        <v>5.1455785714285716</v>
      </c>
      <c r="H30" s="1"/>
    </row>
    <row r="31" spans="1:8">
      <c r="A31" s="1"/>
      <c r="B31" s="5">
        <v>45673</v>
      </c>
      <c r="C31" s="3">
        <f>Kerttuset!C32+Kiurut!C32+Kuukkelit!C32+Uikkuset!C32+Untuvaiset!C32</f>
        <v>11</v>
      </c>
      <c r="D31" s="3">
        <f>Kerttuset!D32+Kiurut!D32+Kuukkelit!D32+Uikkuset!D32+Untuvaiset!D32</f>
        <v>0</v>
      </c>
      <c r="E31" s="3">
        <f>Kerttuset!E32+Kiurut!E32+Kuukkelit!E32+Uikkuset!E32+Untuvaiset!E32</f>
        <v>47</v>
      </c>
      <c r="F31" s="3">
        <f>Kerttuset!G32+Kiurut!G32+Kuukkelit!G32+Uikkuset!G32+Untuvaiset!G32</f>
        <v>14</v>
      </c>
      <c r="G31" s="10">
        <f t="shared" si="2"/>
        <v>4.7321428571428568</v>
      </c>
      <c r="H31" s="1"/>
    </row>
    <row r="32" spans="1:8">
      <c r="A32" s="1"/>
      <c r="B32" s="5">
        <v>45674</v>
      </c>
      <c r="C32" s="3">
        <f>Kerttuset!C33+Kiurut!C33+Kuukkelit!C33+Uikkuset!C33+Untuvaiset!C33</f>
        <v>10</v>
      </c>
      <c r="D32" s="3">
        <f>Kerttuset!D33+Kiurut!D33+Kuukkelit!D33+Uikkuset!D33+Untuvaiset!D33</f>
        <v>1</v>
      </c>
      <c r="E32" s="3">
        <f>Kerttuset!E33+Kiurut!E33+Kuukkelit!E33+Uikkuset!E33+Untuvaiset!E33</f>
        <v>39</v>
      </c>
      <c r="F32" s="3">
        <f>Kerttuset!G33+Kiurut!G33+Kuukkelit!G33+Uikkuset!G33+Untuvaiset!G33</f>
        <v>14</v>
      </c>
      <c r="G32" s="10">
        <f t="shared" si="2"/>
        <v>4.0741500000000004</v>
      </c>
      <c r="H32" s="1"/>
    </row>
    <row r="33" spans="1:8">
      <c r="A33" s="1"/>
      <c r="B33" s="5">
        <v>45675</v>
      </c>
      <c r="C33" s="3">
        <f>Kerttuset!C34+Kiurut!C34+Kuukkelit!C34+Uikkuset!C34+Untuvaiset!C34</f>
        <v>0</v>
      </c>
      <c r="D33" s="3">
        <f>Kerttuset!D34+Kiurut!D34+Kuukkelit!D34+Uikkuset!D34+Untuvaiset!D34</f>
        <v>0</v>
      </c>
      <c r="E33" s="3">
        <f>Kerttuset!E34+Kiurut!E34+Kuukkelit!E34+Uikkuset!E34+Untuvaiset!E34</f>
        <v>0</v>
      </c>
      <c r="F33" s="3">
        <f>Kerttuset!G34+Kiurut!G34+Kuukkelit!G34+Uikkuset!G34+Untuvaiset!G34</f>
        <v>0</v>
      </c>
      <c r="G33" s="10">
        <f t="shared" si="2"/>
        <v>0</v>
      </c>
      <c r="H33" s="1"/>
    </row>
    <row r="34" spans="1:8" ht="15.75" thickBot="1">
      <c r="A34" s="1"/>
      <c r="B34" s="19">
        <v>45676</v>
      </c>
      <c r="C34" s="20">
        <f>Kerttuset!C35+Kiurut!C35+Kuukkelit!C35+Uikkuset!C35+Untuvaiset!C35</f>
        <v>0</v>
      </c>
      <c r="D34" s="20">
        <f>Kerttuset!D35+Kiurut!D35+Kuukkelit!D35+Uikkuset!D35+Untuvaiset!D35</f>
        <v>0</v>
      </c>
      <c r="E34" s="20">
        <f>Kerttuset!E35+Kiurut!E35+Kuukkelit!E35+Uikkuset!E35+Untuvaiset!E35</f>
        <v>0</v>
      </c>
      <c r="F34" s="20">
        <f>Kerttuset!G35+Kiurut!G35+Kuukkelit!G35+Uikkuset!G35+Untuvaiset!G35</f>
        <v>0</v>
      </c>
      <c r="G34" s="21">
        <f t="shared" si="2"/>
        <v>0</v>
      </c>
      <c r="H34" s="1"/>
    </row>
    <row r="35" spans="1:8">
      <c r="A35" s="1"/>
      <c r="B35" s="16">
        <v>45677</v>
      </c>
      <c r="C35" s="17">
        <f>Kerttuset!C36+Kiurut!C36+Kuukkelit!C36+Uikkuset!C36+Untuvaiset!C36</f>
        <v>9</v>
      </c>
      <c r="D35" s="17">
        <f>Kerttuset!D36+Kiurut!D36+Kuukkelit!D36+Uikkuset!D36+Untuvaiset!D36</f>
        <v>0</v>
      </c>
      <c r="E35" s="17">
        <f>Kerttuset!E36+Kiurut!E36+Kuukkelit!E36+Uikkuset!E36+Untuvaiset!E36</f>
        <v>38</v>
      </c>
      <c r="F35" s="17">
        <f>Kerttuset!G36+Kiurut!G36+Kuukkelit!G36+Uikkuset!G36+Untuvaiset!G36</f>
        <v>14</v>
      </c>
      <c r="G35" s="18">
        <f>IFERROR(SUM(C35*1.75,D35*0.5381,E35)/F35,0)</f>
        <v>3.8392857142857144</v>
      </c>
      <c r="H35" s="1"/>
    </row>
    <row r="36" spans="1:8">
      <c r="A36" s="1"/>
      <c r="B36" s="5">
        <v>45678</v>
      </c>
      <c r="C36" s="3">
        <f>Kerttuset!C37+Kiurut!C37+Kuukkelit!C37+Uikkuset!C37+Untuvaiset!C37</f>
        <v>11</v>
      </c>
      <c r="D36" s="3">
        <f>Kerttuset!D37+Kiurut!D37+Kuukkelit!D37+Uikkuset!D37+Untuvaiset!D37</f>
        <v>0</v>
      </c>
      <c r="E36" s="3">
        <f>Kerttuset!E37+Kiurut!E37+Kuukkelit!E37+Uikkuset!E37+Untuvaiset!E37</f>
        <v>38</v>
      </c>
      <c r="F36" s="3">
        <f>Kerttuset!G37+Kiurut!G37+Kuukkelit!G37+Uikkuset!G37+Untuvaiset!G37</f>
        <v>14</v>
      </c>
      <c r="G36" s="10">
        <f t="shared" ref="G36:G41" si="3">IFERROR(SUM(C36*1.75,D36*0.5381,E36)/F36,0)</f>
        <v>4.0892857142857144</v>
      </c>
      <c r="H36" s="1"/>
    </row>
    <row r="37" spans="1:8">
      <c r="A37" s="1"/>
      <c r="B37" s="5">
        <v>45679</v>
      </c>
      <c r="C37" s="3">
        <f>Kerttuset!C38+Kiurut!C38+Kuukkelit!C38+Uikkuset!C38+Untuvaiset!C38</f>
        <v>10</v>
      </c>
      <c r="D37" s="3">
        <f>Kerttuset!D38+Kiurut!D38+Kuukkelit!D38+Uikkuset!D38+Untuvaiset!D38</f>
        <v>1</v>
      </c>
      <c r="E37" s="3">
        <f>Kerttuset!E38+Kiurut!E38+Kuukkelit!E38+Uikkuset!E38+Untuvaiset!E38</f>
        <v>40</v>
      </c>
      <c r="F37" s="3">
        <f>Kerttuset!G38+Kiurut!G38+Kuukkelit!G38+Uikkuset!G38+Untuvaiset!G38</f>
        <v>13</v>
      </c>
      <c r="G37" s="10">
        <f t="shared" si="3"/>
        <v>4.4644692307692306</v>
      </c>
      <c r="H37" s="1"/>
    </row>
    <row r="38" spans="1:8">
      <c r="A38" s="1"/>
      <c r="B38" s="5">
        <v>45680</v>
      </c>
      <c r="C38" s="3">
        <f>Kerttuset!C39+Kiurut!C39+Kuukkelit!C39+Uikkuset!C39+Untuvaiset!C39</f>
        <v>10</v>
      </c>
      <c r="D38" s="3">
        <f>Kerttuset!D39+Kiurut!D39+Kuukkelit!D39+Uikkuset!D39+Untuvaiset!D39</f>
        <v>0</v>
      </c>
      <c r="E38" s="3">
        <f>Kerttuset!E39+Kiurut!E39+Kuukkelit!E39+Uikkuset!E39+Untuvaiset!E39</f>
        <v>42</v>
      </c>
      <c r="F38" s="3">
        <f>Kerttuset!G39+Kiurut!G39+Kuukkelit!G39+Uikkuset!G39+Untuvaiset!G39</f>
        <v>16</v>
      </c>
      <c r="G38" s="10">
        <f t="shared" si="3"/>
        <v>3.71875</v>
      </c>
      <c r="H38" s="1"/>
    </row>
    <row r="39" spans="1:8">
      <c r="A39" s="1"/>
      <c r="B39" s="5">
        <v>45681</v>
      </c>
      <c r="C39" s="3">
        <f>Kerttuset!C40+Kiurut!C40+Kuukkelit!C40+Uikkuset!C40+Untuvaiset!C40</f>
        <v>8</v>
      </c>
      <c r="D39" s="3">
        <f>Kerttuset!D40+Kiurut!D40+Kuukkelit!D40+Uikkuset!D40+Untuvaiset!D40</f>
        <v>0</v>
      </c>
      <c r="E39" s="3">
        <f>Kerttuset!E40+Kiurut!E40+Kuukkelit!E40+Uikkuset!E40+Untuvaiset!E40</f>
        <v>44</v>
      </c>
      <c r="F39" s="3">
        <f>Kerttuset!G40+Kiurut!G40+Kuukkelit!G40+Uikkuset!G40+Untuvaiset!G40</f>
        <v>13</v>
      </c>
      <c r="G39" s="10">
        <f t="shared" si="3"/>
        <v>4.4615384615384617</v>
      </c>
      <c r="H39" s="1"/>
    </row>
    <row r="40" spans="1:8">
      <c r="A40" s="1"/>
      <c r="B40" s="5">
        <v>45682</v>
      </c>
      <c r="C40" s="3">
        <f>Kerttuset!C41+Kiurut!C41+Kuukkelit!C41+Uikkuset!C41+Untuvaiset!C41</f>
        <v>0</v>
      </c>
      <c r="D40" s="3">
        <f>Kerttuset!D41+Kiurut!D41+Kuukkelit!D41+Uikkuset!D41+Untuvaiset!D41</f>
        <v>0</v>
      </c>
      <c r="E40" s="3">
        <f>Kerttuset!E41+Kiurut!E41+Kuukkelit!E41+Uikkuset!E41+Untuvaiset!E41</f>
        <v>0</v>
      </c>
      <c r="F40" s="3">
        <f>Kerttuset!G41+Kiurut!G41+Kuukkelit!G41+Uikkuset!G41+Untuvaiset!G41</f>
        <v>0</v>
      </c>
      <c r="G40" s="10">
        <f t="shared" si="3"/>
        <v>0</v>
      </c>
      <c r="H40" s="1"/>
    </row>
    <row r="41" spans="1:8" ht="15.75" thickBot="1">
      <c r="A41" s="1"/>
      <c r="B41" s="19">
        <v>45683</v>
      </c>
      <c r="C41" s="3">
        <f>Kerttuset!C42+Kiurut!C42+Kuukkelit!C42+Uikkuset!C42+Untuvaiset!C42</f>
        <v>0</v>
      </c>
      <c r="D41" s="3">
        <f>Kerttuset!D42+Kiurut!D42+Kuukkelit!D42+Uikkuset!D42+Untuvaiset!D42</f>
        <v>0</v>
      </c>
      <c r="E41" s="3">
        <f>Kerttuset!E42+Kiurut!E42+Kuukkelit!E42+Uikkuset!E42+Untuvaiset!E42</f>
        <v>0</v>
      </c>
      <c r="F41" s="3">
        <f>Kerttuset!G42+Kiurut!G42+Kuukkelit!G42+Uikkuset!G42+Untuvaiset!G42</f>
        <v>0</v>
      </c>
      <c r="G41" s="10">
        <f t="shared" si="3"/>
        <v>0</v>
      </c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  <row r="44" spans="1:8">
      <c r="A44" s="1"/>
      <c r="B44" s="1"/>
      <c r="C44" s="1"/>
      <c r="D44" s="1"/>
      <c r="E44" s="1"/>
      <c r="F44" s="1"/>
      <c r="G44" s="1"/>
      <c r="H44" s="1"/>
    </row>
  </sheetData>
  <sheetProtection sheet="1" objects="1" scenarios="1"/>
  <protectedRanges>
    <protectedRange sqref="D5:F6 F7:F9 C14:F41" name="Alue1"/>
  </protectedRanges>
  <mergeCells count="2">
    <mergeCell ref="D5:F5"/>
    <mergeCell ref="D6:F6"/>
  </mergeCells>
  <conditionalFormatting sqref="G14:G41">
    <cfRule type="cellIs" dxfId="26" priority="1" operator="greaterThan">
      <formula>7</formula>
    </cfRule>
    <cfRule type="cellIs" dxfId="25" priority="2" operator="greaterThan">
      <formula>8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B7870-1B52-4C3A-A0C4-AB3632D48B07}">
  <dimension ref="A1:J61"/>
  <sheetViews>
    <sheetView topLeftCell="A10" zoomScaleNormal="100" workbookViewId="0">
      <selection activeCell="G36" sqref="G36"/>
    </sheetView>
  </sheetViews>
  <sheetFormatPr defaultRowHeight="1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8.75">
      <c r="A3" s="1"/>
      <c r="B3" s="24" t="s">
        <v>16</v>
      </c>
      <c r="C3" s="25"/>
      <c r="D3" s="25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17</v>
      </c>
      <c r="C5" s="1"/>
      <c r="D5" s="26"/>
      <c r="E5" s="40" t="s">
        <v>18</v>
      </c>
      <c r="F5" s="41"/>
      <c r="G5" s="42"/>
      <c r="H5" s="1"/>
      <c r="I5" s="1"/>
    </row>
    <row r="6" spans="1:9">
      <c r="A6" s="1"/>
      <c r="B6" s="1" t="s">
        <v>19</v>
      </c>
      <c r="C6" s="1"/>
      <c r="D6" s="26"/>
      <c r="E6" s="1"/>
      <c r="F6" s="1"/>
      <c r="G6" s="22">
        <v>7</v>
      </c>
      <c r="H6" s="1"/>
      <c r="I6" s="1"/>
    </row>
    <row r="7" spans="1:9">
      <c r="A7" s="1"/>
      <c r="B7" s="1" t="s">
        <v>20</v>
      </c>
      <c r="C7" s="1"/>
      <c r="D7" s="26"/>
      <c r="E7" s="1"/>
      <c r="F7" s="1"/>
      <c r="G7" s="22">
        <v>5</v>
      </c>
      <c r="H7" s="1"/>
      <c r="I7" s="1"/>
    </row>
    <row r="8" spans="1:9">
      <c r="A8" s="1"/>
      <c r="B8" s="1" t="s">
        <v>21</v>
      </c>
      <c r="C8" s="1"/>
      <c r="D8" s="26"/>
      <c r="E8" s="1"/>
      <c r="F8" s="1"/>
      <c r="G8" s="27">
        <f>SUM(G6:G7)</f>
        <v>12</v>
      </c>
      <c r="H8" s="1"/>
      <c r="I8" s="1"/>
    </row>
    <row r="9" spans="1:9">
      <c r="A9" s="1"/>
      <c r="B9" s="1" t="s">
        <v>8</v>
      </c>
      <c r="C9" s="1"/>
      <c r="D9" s="26"/>
      <c r="E9" s="1"/>
      <c r="F9" s="1"/>
      <c r="G9" s="22">
        <v>3</v>
      </c>
      <c r="H9" s="1"/>
      <c r="I9" s="1"/>
    </row>
    <row r="10" spans="1:9">
      <c r="A10" s="1"/>
      <c r="B10" s="1" t="s">
        <v>22</v>
      </c>
      <c r="C10" s="1"/>
      <c r="D10" s="26"/>
      <c r="E10" s="1"/>
      <c r="F10" s="1"/>
      <c r="G10" s="23" t="s">
        <v>6</v>
      </c>
      <c r="H10" s="1"/>
      <c r="I10" s="1"/>
    </row>
    <row r="11" spans="1:9">
      <c r="A11" s="1"/>
      <c r="B11" s="1"/>
      <c r="C11" s="1"/>
      <c r="D11" s="26"/>
      <c r="E11" s="26"/>
      <c r="F11" s="26"/>
      <c r="G11" s="1"/>
      <c r="H11" s="1"/>
      <c r="I11" s="1"/>
    </row>
    <row r="12" spans="1:9">
      <c r="A12" s="1"/>
      <c r="B12" s="9" t="s">
        <v>9</v>
      </c>
      <c r="C12" s="9"/>
      <c r="D12" s="9"/>
      <c r="E12" s="1"/>
      <c r="F12" s="1"/>
      <c r="G12" s="1"/>
      <c r="H12" s="1"/>
      <c r="I12" s="1"/>
    </row>
    <row r="13" spans="1:9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>
      <c r="A14" s="1"/>
      <c r="B14" s="28" t="s">
        <v>10</v>
      </c>
      <c r="C14" s="28" t="s">
        <v>23</v>
      </c>
      <c r="D14" s="29" t="s">
        <v>24</v>
      </c>
      <c r="E14" s="29" t="s">
        <v>25</v>
      </c>
      <c r="F14" s="29" t="s">
        <v>26</v>
      </c>
      <c r="G14" s="29" t="s">
        <v>14</v>
      </c>
      <c r="H14" s="30" t="s">
        <v>15</v>
      </c>
      <c r="I14" s="1"/>
    </row>
    <row r="15" spans="1:9">
      <c r="A15" s="1"/>
      <c r="B15" s="5">
        <v>45607</v>
      </c>
      <c r="C15" s="3">
        <v>6</v>
      </c>
      <c r="D15" s="3">
        <v>0</v>
      </c>
      <c r="E15" s="3">
        <v>5</v>
      </c>
      <c r="F15" s="10">
        <f t="shared" ref="F15:F42" si="0">(C15*1.75)+(D15*0.5381)+E15</f>
        <v>15.5</v>
      </c>
      <c r="G15" s="3">
        <v>4</v>
      </c>
      <c r="H15" s="31">
        <f>IFERROR(SUM(C15*1.75,D15*0.5381,E15)/G15,0)</f>
        <v>3.875</v>
      </c>
      <c r="I15" s="1"/>
    </row>
    <row r="16" spans="1:9">
      <c r="A16" s="1"/>
      <c r="B16" s="5">
        <v>45608</v>
      </c>
      <c r="C16" s="3">
        <v>5</v>
      </c>
      <c r="D16" s="3">
        <v>0</v>
      </c>
      <c r="E16" s="3">
        <v>5</v>
      </c>
      <c r="F16" s="10">
        <f t="shared" si="0"/>
        <v>13.75</v>
      </c>
      <c r="G16" s="3">
        <v>3</v>
      </c>
      <c r="H16" s="31">
        <f t="shared" ref="H16:H21" si="1">IFERROR(SUM(C16*1.75,D16*0.5381,E16)/G16,0)</f>
        <v>4.583333333333333</v>
      </c>
      <c r="I16" s="1"/>
    </row>
    <row r="17" spans="1:10">
      <c r="A17" s="1"/>
      <c r="B17" s="5">
        <v>45609</v>
      </c>
      <c r="C17" s="3">
        <v>5</v>
      </c>
      <c r="D17" s="3">
        <v>0</v>
      </c>
      <c r="E17" s="3">
        <v>5</v>
      </c>
      <c r="F17" s="10">
        <f t="shared" si="0"/>
        <v>13.75</v>
      </c>
      <c r="G17" s="3">
        <v>3</v>
      </c>
      <c r="H17" s="31">
        <f t="shared" si="1"/>
        <v>4.583333333333333</v>
      </c>
      <c r="I17" s="1"/>
    </row>
    <row r="18" spans="1:10">
      <c r="A18" s="1"/>
      <c r="B18" s="5">
        <v>45610</v>
      </c>
      <c r="C18" s="3">
        <v>5</v>
      </c>
      <c r="D18" s="3">
        <v>0</v>
      </c>
      <c r="E18" s="3">
        <v>5</v>
      </c>
      <c r="F18" s="10">
        <f t="shared" si="0"/>
        <v>13.75</v>
      </c>
      <c r="G18" s="3">
        <v>4</v>
      </c>
      <c r="H18" s="31">
        <f t="shared" si="1"/>
        <v>3.4375</v>
      </c>
      <c r="I18" s="32"/>
    </row>
    <row r="19" spans="1:10">
      <c r="A19" s="1"/>
      <c r="B19" s="5">
        <v>45611</v>
      </c>
      <c r="C19" s="3">
        <v>4</v>
      </c>
      <c r="D19" s="3">
        <v>0</v>
      </c>
      <c r="E19" s="3">
        <v>5</v>
      </c>
      <c r="F19" s="10">
        <f t="shared" si="0"/>
        <v>12</v>
      </c>
      <c r="G19" s="3">
        <v>3</v>
      </c>
      <c r="H19" s="31">
        <f t="shared" si="1"/>
        <v>4</v>
      </c>
      <c r="I19" s="32"/>
    </row>
    <row r="20" spans="1:10">
      <c r="A20" s="1"/>
      <c r="B20" s="5">
        <v>45612</v>
      </c>
      <c r="C20" s="3">
        <v>0</v>
      </c>
      <c r="D20" s="3">
        <v>0</v>
      </c>
      <c r="E20" s="3">
        <v>0</v>
      </c>
      <c r="F20" s="10">
        <f t="shared" si="0"/>
        <v>0</v>
      </c>
      <c r="G20" s="3">
        <v>0</v>
      </c>
      <c r="H20" s="31">
        <f t="shared" si="1"/>
        <v>0</v>
      </c>
      <c r="I20" s="1"/>
    </row>
    <row r="21" spans="1:10">
      <c r="A21" s="1"/>
      <c r="B21" s="5">
        <v>45613</v>
      </c>
      <c r="C21" s="3">
        <v>0</v>
      </c>
      <c r="D21" s="3">
        <v>0</v>
      </c>
      <c r="E21" s="3">
        <v>0</v>
      </c>
      <c r="F21" s="10">
        <f t="shared" si="0"/>
        <v>0</v>
      </c>
      <c r="G21" s="3">
        <v>0</v>
      </c>
      <c r="H21" s="31">
        <f t="shared" si="1"/>
        <v>0</v>
      </c>
      <c r="I21" s="1"/>
    </row>
    <row r="22" spans="1:10">
      <c r="A22" s="1"/>
      <c r="B22" s="5">
        <v>45614</v>
      </c>
      <c r="C22" s="3">
        <v>2</v>
      </c>
      <c r="D22" s="3">
        <v>0</v>
      </c>
      <c r="E22" s="3">
        <v>5</v>
      </c>
      <c r="F22" s="10">
        <f t="shared" si="0"/>
        <v>8.5</v>
      </c>
      <c r="G22" s="3">
        <v>4</v>
      </c>
      <c r="H22" s="31">
        <f>IFERROR(SUM(C22*1.75,D22*0.5381,E22)/G22,0)</f>
        <v>2.125</v>
      </c>
      <c r="I22" s="1"/>
    </row>
    <row r="23" spans="1:10">
      <c r="A23" s="1"/>
      <c r="B23" s="5">
        <v>45615</v>
      </c>
      <c r="C23" s="3">
        <v>4</v>
      </c>
      <c r="D23" s="3">
        <v>0</v>
      </c>
      <c r="E23" s="3">
        <v>4</v>
      </c>
      <c r="F23" s="10">
        <f t="shared" si="0"/>
        <v>11</v>
      </c>
      <c r="G23" s="3">
        <v>5</v>
      </c>
      <c r="H23" s="31">
        <f t="shared" ref="H23:H28" si="2">IFERROR(SUM(C23*1.75,D23*0.5381,E23)/G23,0)</f>
        <v>2.2000000000000002</v>
      </c>
      <c r="I23" s="1"/>
    </row>
    <row r="24" spans="1:10">
      <c r="A24" s="1"/>
      <c r="B24" s="5">
        <v>45616</v>
      </c>
      <c r="C24" s="3">
        <v>4</v>
      </c>
      <c r="D24" s="3">
        <v>0</v>
      </c>
      <c r="E24" s="3">
        <v>4</v>
      </c>
      <c r="F24" s="10">
        <f t="shared" si="0"/>
        <v>11</v>
      </c>
      <c r="G24" s="3">
        <v>2</v>
      </c>
      <c r="H24" s="31">
        <f t="shared" si="2"/>
        <v>5.5</v>
      </c>
      <c r="I24" s="1"/>
    </row>
    <row r="25" spans="1:10">
      <c r="A25" s="1"/>
      <c r="B25" s="5">
        <v>45617</v>
      </c>
      <c r="C25" s="3">
        <v>4</v>
      </c>
      <c r="D25" s="3">
        <v>0</v>
      </c>
      <c r="E25" s="3">
        <v>5</v>
      </c>
      <c r="F25" s="10">
        <f t="shared" si="0"/>
        <v>12</v>
      </c>
      <c r="G25" s="3">
        <v>3</v>
      </c>
      <c r="H25" s="31">
        <f t="shared" si="2"/>
        <v>4</v>
      </c>
      <c r="I25" s="1"/>
      <c r="J25" t="s">
        <v>27</v>
      </c>
    </row>
    <row r="26" spans="1:10">
      <c r="A26" s="1"/>
      <c r="B26" s="5">
        <v>45618</v>
      </c>
      <c r="C26" s="3">
        <v>4</v>
      </c>
      <c r="D26" s="3">
        <v>0</v>
      </c>
      <c r="E26" s="3">
        <v>4</v>
      </c>
      <c r="F26" s="10">
        <f t="shared" si="0"/>
        <v>11</v>
      </c>
      <c r="G26" s="3">
        <v>2</v>
      </c>
      <c r="H26" s="31">
        <f t="shared" si="2"/>
        <v>5.5</v>
      </c>
      <c r="I26" s="1"/>
    </row>
    <row r="27" spans="1:10">
      <c r="A27" s="1"/>
      <c r="B27" s="5">
        <v>45619</v>
      </c>
      <c r="C27" s="3">
        <v>0</v>
      </c>
      <c r="D27" s="3">
        <v>0</v>
      </c>
      <c r="E27" s="3">
        <v>0</v>
      </c>
      <c r="F27" s="10">
        <f t="shared" si="0"/>
        <v>0</v>
      </c>
      <c r="G27" s="3">
        <v>0</v>
      </c>
      <c r="H27" s="31">
        <f t="shared" si="2"/>
        <v>0</v>
      </c>
      <c r="I27" s="1"/>
    </row>
    <row r="28" spans="1:10">
      <c r="A28" s="1"/>
      <c r="B28" s="5">
        <v>45620</v>
      </c>
      <c r="C28" s="3">
        <v>0</v>
      </c>
      <c r="D28" s="3">
        <v>0</v>
      </c>
      <c r="E28" s="3">
        <v>0</v>
      </c>
      <c r="F28" s="10">
        <f t="shared" si="0"/>
        <v>0</v>
      </c>
      <c r="G28" s="3">
        <v>0</v>
      </c>
      <c r="H28" s="31">
        <f t="shared" si="2"/>
        <v>0</v>
      </c>
      <c r="I28" s="1"/>
    </row>
    <row r="29" spans="1:10">
      <c r="A29" s="1"/>
      <c r="B29" s="5">
        <v>45670</v>
      </c>
      <c r="C29" s="3">
        <v>4</v>
      </c>
      <c r="D29" s="3">
        <v>0</v>
      </c>
      <c r="E29" s="3">
        <v>4</v>
      </c>
      <c r="F29" s="10">
        <f t="shared" si="0"/>
        <v>11</v>
      </c>
      <c r="G29" s="3">
        <v>2</v>
      </c>
      <c r="H29" s="31">
        <f>IFERROR(SUM(C29*1.75,D29*0.5381,E29)/G29,0)</f>
        <v>5.5</v>
      </c>
      <c r="I29" s="1"/>
    </row>
    <row r="30" spans="1:10">
      <c r="A30" s="1"/>
      <c r="B30" s="5">
        <v>45671</v>
      </c>
      <c r="C30" s="3">
        <v>7</v>
      </c>
      <c r="D30" s="3">
        <v>0</v>
      </c>
      <c r="E30" s="3">
        <v>3</v>
      </c>
      <c r="F30" s="10">
        <f t="shared" si="0"/>
        <v>15.25</v>
      </c>
      <c r="G30" s="3">
        <v>3</v>
      </c>
      <c r="H30" s="31">
        <f t="shared" ref="H30:H35" si="3">IFERROR(SUM(C30*1.75,D30*0.5381,E30)/G30,0)</f>
        <v>5.083333333333333</v>
      </c>
      <c r="I30" s="1"/>
    </row>
    <row r="31" spans="1:10">
      <c r="A31" s="1"/>
      <c r="B31" s="5">
        <v>45672</v>
      </c>
      <c r="C31" s="3">
        <v>7</v>
      </c>
      <c r="D31" s="3">
        <v>0</v>
      </c>
      <c r="E31" s="3">
        <v>4</v>
      </c>
      <c r="F31" s="10">
        <f t="shared" si="0"/>
        <v>16.25</v>
      </c>
      <c r="G31" s="3">
        <v>3</v>
      </c>
      <c r="H31" s="31">
        <f t="shared" si="3"/>
        <v>5.416666666666667</v>
      </c>
      <c r="I31" s="1"/>
    </row>
    <row r="32" spans="1:10">
      <c r="A32" s="1"/>
      <c r="B32" s="5">
        <v>45673</v>
      </c>
      <c r="C32" s="3">
        <v>5</v>
      </c>
      <c r="D32" s="3">
        <v>0</v>
      </c>
      <c r="E32" s="3">
        <v>5</v>
      </c>
      <c r="F32" s="10">
        <f t="shared" si="0"/>
        <v>13.75</v>
      </c>
      <c r="G32" s="3">
        <v>4</v>
      </c>
      <c r="H32" s="31">
        <f t="shared" si="3"/>
        <v>3.4375</v>
      </c>
      <c r="I32" s="1"/>
    </row>
    <row r="33" spans="1:9">
      <c r="A33" s="1"/>
      <c r="B33" s="5">
        <v>45674</v>
      </c>
      <c r="C33" s="3">
        <v>5</v>
      </c>
      <c r="D33" s="3">
        <v>0</v>
      </c>
      <c r="E33" s="3">
        <v>5</v>
      </c>
      <c r="F33" s="10">
        <f t="shared" si="0"/>
        <v>13.75</v>
      </c>
      <c r="G33" s="3">
        <v>3</v>
      </c>
      <c r="H33" s="31">
        <f t="shared" si="3"/>
        <v>4.583333333333333</v>
      </c>
      <c r="I33" s="1"/>
    </row>
    <row r="34" spans="1:9">
      <c r="A34" s="1"/>
      <c r="B34" s="5">
        <v>45675</v>
      </c>
      <c r="C34" s="3">
        <v>0</v>
      </c>
      <c r="D34" s="3">
        <v>0</v>
      </c>
      <c r="E34" s="3">
        <v>0</v>
      </c>
      <c r="F34" s="10">
        <f t="shared" si="0"/>
        <v>0</v>
      </c>
      <c r="G34" s="3">
        <v>0</v>
      </c>
      <c r="H34" s="31">
        <f t="shared" si="3"/>
        <v>0</v>
      </c>
      <c r="I34" s="1"/>
    </row>
    <row r="35" spans="1:9">
      <c r="A35" s="1"/>
      <c r="B35" s="5">
        <v>45676</v>
      </c>
      <c r="C35" s="3">
        <v>0</v>
      </c>
      <c r="D35" s="3">
        <v>0</v>
      </c>
      <c r="E35" s="3">
        <v>0</v>
      </c>
      <c r="F35" s="10">
        <f t="shared" si="0"/>
        <v>0</v>
      </c>
      <c r="G35" s="3">
        <v>0</v>
      </c>
      <c r="H35" s="31">
        <f t="shared" si="3"/>
        <v>0</v>
      </c>
      <c r="I35" s="1"/>
    </row>
    <row r="36" spans="1:9">
      <c r="A36" s="1"/>
      <c r="B36" s="5">
        <v>45677</v>
      </c>
      <c r="C36" s="3">
        <v>4</v>
      </c>
      <c r="D36" s="3">
        <v>0</v>
      </c>
      <c r="E36" s="3">
        <v>4</v>
      </c>
      <c r="F36" s="10">
        <f t="shared" si="0"/>
        <v>11</v>
      </c>
      <c r="G36" s="3">
        <v>2</v>
      </c>
      <c r="H36" s="31">
        <f>IFERROR(SUM(C36*1.75,D36*0.5381,E36)/G36,0)</f>
        <v>5.5</v>
      </c>
      <c r="I36" s="1"/>
    </row>
    <row r="37" spans="1:9">
      <c r="A37" s="1"/>
      <c r="B37" s="5">
        <v>45678</v>
      </c>
      <c r="C37" s="3">
        <v>4</v>
      </c>
      <c r="D37" s="3">
        <v>0</v>
      </c>
      <c r="E37" s="3">
        <v>5</v>
      </c>
      <c r="F37" s="10">
        <f t="shared" si="0"/>
        <v>12</v>
      </c>
      <c r="G37" s="3">
        <v>3</v>
      </c>
      <c r="H37" s="31">
        <f t="shared" ref="H37:H42" si="4">IFERROR(SUM(C37*1.75,D37*0.5381,E37)/G37,0)</f>
        <v>4</v>
      </c>
      <c r="I37" s="1"/>
    </row>
    <row r="38" spans="1:9">
      <c r="A38" s="1"/>
      <c r="B38" s="5">
        <v>45679</v>
      </c>
      <c r="C38" s="3">
        <v>3</v>
      </c>
      <c r="D38" s="3">
        <v>0</v>
      </c>
      <c r="E38" s="3">
        <v>5</v>
      </c>
      <c r="F38" s="10">
        <f t="shared" si="0"/>
        <v>10.25</v>
      </c>
      <c r="G38" s="3">
        <v>2</v>
      </c>
      <c r="H38" s="31">
        <f t="shared" si="4"/>
        <v>5.125</v>
      </c>
      <c r="I38" s="1"/>
    </row>
    <row r="39" spans="1:9">
      <c r="A39" s="1"/>
      <c r="B39" s="5">
        <v>45680</v>
      </c>
      <c r="C39" s="3">
        <v>2</v>
      </c>
      <c r="D39" s="3">
        <v>0</v>
      </c>
      <c r="E39" s="3">
        <v>5</v>
      </c>
      <c r="F39" s="10">
        <f t="shared" si="0"/>
        <v>8.5</v>
      </c>
      <c r="G39" s="3">
        <v>5</v>
      </c>
      <c r="H39" s="31">
        <f t="shared" si="4"/>
        <v>1.7</v>
      </c>
      <c r="I39" s="1"/>
    </row>
    <row r="40" spans="1:9">
      <c r="A40" s="1"/>
      <c r="B40" s="5">
        <v>45681</v>
      </c>
      <c r="C40" s="3">
        <v>3</v>
      </c>
      <c r="D40" s="3">
        <v>0</v>
      </c>
      <c r="E40" s="3">
        <v>5</v>
      </c>
      <c r="F40" s="10">
        <f t="shared" si="0"/>
        <v>10.25</v>
      </c>
      <c r="G40" s="3">
        <v>2</v>
      </c>
      <c r="H40" s="31">
        <f t="shared" si="4"/>
        <v>5.125</v>
      </c>
      <c r="I40" s="1"/>
    </row>
    <row r="41" spans="1:9">
      <c r="A41" s="1"/>
      <c r="B41" s="5">
        <v>45682</v>
      </c>
      <c r="C41" s="3">
        <v>0</v>
      </c>
      <c r="D41" s="3">
        <v>0</v>
      </c>
      <c r="E41" s="3">
        <v>0</v>
      </c>
      <c r="F41" s="10">
        <f t="shared" si="0"/>
        <v>0</v>
      </c>
      <c r="G41" s="3">
        <v>0</v>
      </c>
      <c r="H41" s="31">
        <f t="shared" si="4"/>
        <v>0</v>
      </c>
      <c r="I41" s="1"/>
    </row>
    <row r="42" spans="1:9">
      <c r="A42" s="1"/>
      <c r="B42" s="5">
        <v>45683</v>
      </c>
      <c r="C42" s="3">
        <v>0</v>
      </c>
      <c r="D42" s="3">
        <v>0</v>
      </c>
      <c r="E42" s="3">
        <v>0</v>
      </c>
      <c r="F42" s="10">
        <f t="shared" si="0"/>
        <v>0</v>
      </c>
      <c r="G42" s="3">
        <v>0</v>
      </c>
      <c r="H42" s="31">
        <f t="shared" si="4"/>
        <v>0</v>
      </c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33"/>
      <c r="C44" s="34"/>
      <c r="D44" s="34"/>
      <c r="E44" s="34"/>
      <c r="F44" s="34"/>
      <c r="G44" s="34"/>
      <c r="H44" s="35"/>
      <c r="I44" s="1"/>
    </row>
    <row r="45" spans="1:9">
      <c r="A45" s="14"/>
      <c r="B45" s="36" t="s">
        <v>28</v>
      </c>
      <c r="C45" s="37"/>
      <c r="D45" s="37"/>
      <c r="E45" s="37"/>
      <c r="F45" s="14"/>
      <c r="G45" s="14"/>
      <c r="H45" s="14"/>
      <c r="I45" s="14"/>
    </row>
    <row r="46" spans="1:9">
      <c r="A46" s="14"/>
      <c r="B46" s="43"/>
      <c r="C46" s="44"/>
      <c r="D46" s="44"/>
      <c r="E46" s="44"/>
      <c r="F46" s="44"/>
      <c r="G46" s="44"/>
      <c r="H46" s="45"/>
      <c r="I46" s="14"/>
    </row>
    <row r="47" spans="1:9">
      <c r="A47" s="14"/>
      <c r="B47" s="46"/>
      <c r="C47" s="47"/>
      <c r="D47" s="47"/>
      <c r="E47" s="47"/>
      <c r="F47" s="47"/>
      <c r="G47" s="47"/>
      <c r="H47" s="48"/>
      <c r="I47" s="14"/>
    </row>
    <row r="48" spans="1:9">
      <c r="A48" s="14"/>
      <c r="B48" s="46"/>
      <c r="C48" s="47"/>
      <c r="D48" s="47"/>
      <c r="E48" s="47"/>
      <c r="F48" s="47"/>
      <c r="G48" s="47"/>
      <c r="H48" s="48"/>
      <c r="I48" s="14"/>
    </row>
    <row r="49" spans="1:9">
      <c r="A49" s="14"/>
      <c r="B49" s="46"/>
      <c r="C49" s="47"/>
      <c r="D49" s="47"/>
      <c r="E49" s="47"/>
      <c r="F49" s="47"/>
      <c r="G49" s="47"/>
      <c r="H49" s="48"/>
      <c r="I49" s="14"/>
    </row>
    <row r="50" spans="1:9">
      <c r="A50" s="14"/>
      <c r="B50" s="46"/>
      <c r="C50" s="47"/>
      <c r="D50" s="47"/>
      <c r="E50" s="47"/>
      <c r="F50" s="47"/>
      <c r="G50" s="47"/>
      <c r="H50" s="48"/>
      <c r="I50" s="14"/>
    </row>
    <row r="51" spans="1:9">
      <c r="A51" s="14"/>
      <c r="B51" s="46"/>
      <c r="C51" s="47"/>
      <c r="D51" s="47"/>
      <c r="E51" s="47"/>
      <c r="F51" s="47"/>
      <c r="G51" s="47"/>
      <c r="H51" s="48"/>
      <c r="I51" s="14"/>
    </row>
    <row r="52" spans="1:9">
      <c r="A52" s="14"/>
      <c r="B52" s="46"/>
      <c r="C52" s="47"/>
      <c r="D52" s="47"/>
      <c r="E52" s="47"/>
      <c r="F52" s="47"/>
      <c r="G52" s="47"/>
      <c r="H52" s="48"/>
      <c r="I52" s="14"/>
    </row>
    <row r="53" spans="1:9">
      <c r="A53" s="14"/>
      <c r="B53" s="46"/>
      <c r="C53" s="47"/>
      <c r="D53" s="47"/>
      <c r="E53" s="47"/>
      <c r="F53" s="47"/>
      <c r="G53" s="47"/>
      <c r="H53" s="48"/>
      <c r="I53" s="14"/>
    </row>
    <row r="54" spans="1:9">
      <c r="A54" s="14"/>
      <c r="B54" s="46"/>
      <c r="C54" s="47"/>
      <c r="D54" s="47"/>
      <c r="E54" s="47"/>
      <c r="F54" s="47"/>
      <c r="G54" s="47"/>
      <c r="H54" s="48"/>
      <c r="I54" s="14"/>
    </row>
    <row r="55" spans="1:9">
      <c r="A55" s="14"/>
      <c r="B55" s="46"/>
      <c r="C55" s="47"/>
      <c r="D55" s="47"/>
      <c r="E55" s="47"/>
      <c r="F55" s="47"/>
      <c r="G55" s="47"/>
      <c r="H55" s="48"/>
      <c r="I55" s="14"/>
    </row>
    <row r="56" spans="1:9">
      <c r="A56" s="14"/>
      <c r="B56" s="46"/>
      <c r="C56" s="47"/>
      <c r="D56" s="47"/>
      <c r="E56" s="47"/>
      <c r="F56" s="47"/>
      <c r="G56" s="47"/>
      <c r="H56" s="48"/>
      <c r="I56" s="14"/>
    </row>
    <row r="57" spans="1:9">
      <c r="A57" s="14"/>
      <c r="B57" s="46"/>
      <c r="C57" s="47"/>
      <c r="D57" s="47"/>
      <c r="E57" s="47"/>
      <c r="F57" s="47"/>
      <c r="G57" s="47"/>
      <c r="H57" s="48"/>
      <c r="I57" s="14"/>
    </row>
    <row r="58" spans="1:9">
      <c r="A58" s="14"/>
      <c r="B58" s="46"/>
      <c r="C58" s="47"/>
      <c r="D58" s="47"/>
      <c r="E58" s="47"/>
      <c r="F58" s="47"/>
      <c r="G58" s="47"/>
      <c r="H58" s="48"/>
      <c r="I58" s="14"/>
    </row>
    <row r="59" spans="1:9">
      <c r="A59" s="14"/>
      <c r="B59" s="49"/>
      <c r="C59" s="50"/>
      <c r="D59" s="50"/>
      <c r="E59" s="50"/>
      <c r="F59" s="50"/>
      <c r="G59" s="50"/>
      <c r="H59" s="51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E5:G5"/>
    <mergeCell ref="B46:H59"/>
  </mergeCells>
  <conditionalFormatting sqref="F15:F42">
    <cfRule type="cellIs" dxfId="24" priority="1" operator="greaterThan">
      <formula>21</formula>
    </cfRule>
  </conditionalFormatting>
  <conditionalFormatting sqref="H15:H42">
    <cfRule type="cellIs" dxfId="23" priority="2" operator="greaterThan">
      <formula>7</formula>
    </cfRule>
    <cfRule type="cellIs" dxfId="22" priority="3" operator="greaterThan">
      <formula>8</formula>
    </cfRule>
  </conditionalFormatting>
  <conditionalFormatting sqref="H44">
    <cfRule type="cellIs" dxfId="21" priority="4" operator="greaterThan">
      <formula>7</formula>
    </cfRule>
    <cfRule type="cellIs" dxfId="20" priority="5" operator="greaterThan">
      <formula>8</formula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BEFCF-BCFA-44CE-AB44-22DA6928E324}">
  <dimension ref="A1:J61"/>
  <sheetViews>
    <sheetView topLeftCell="A13" zoomScaleNormal="100" workbookViewId="0">
      <selection activeCell="C33" sqref="C33"/>
    </sheetView>
  </sheetViews>
  <sheetFormatPr defaultRowHeight="1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8.75">
      <c r="A3" s="1"/>
      <c r="B3" s="24" t="s">
        <v>16</v>
      </c>
      <c r="C3" s="25"/>
      <c r="D3" s="25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17</v>
      </c>
      <c r="C5" s="1"/>
      <c r="D5" s="26"/>
      <c r="E5" s="40" t="s">
        <v>29</v>
      </c>
      <c r="F5" s="41"/>
      <c r="G5" s="42"/>
      <c r="H5" s="1"/>
      <c r="I5" s="1"/>
    </row>
    <row r="6" spans="1:9">
      <c r="A6" s="1"/>
      <c r="B6" s="1" t="s">
        <v>19</v>
      </c>
      <c r="C6" s="1"/>
      <c r="D6" s="26"/>
      <c r="E6" s="1"/>
      <c r="F6" s="1"/>
      <c r="G6" s="22">
        <v>0</v>
      </c>
      <c r="H6" s="1"/>
      <c r="I6" s="1"/>
    </row>
    <row r="7" spans="1:9">
      <c r="A7" s="1"/>
      <c r="B7" s="1" t="s">
        <v>20</v>
      </c>
      <c r="C7" s="1"/>
      <c r="D7" s="26"/>
      <c r="E7" s="1"/>
      <c r="F7" s="1"/>
      <c r="G7" s="22">
        <v>17</v>
      </c>
      <c r="H7" s="1"/>
      <c r="I7" s="1"/>
    </row>
    <row r="8" spans="1:9">
      <c r="A8" s="1"/>
      <c r="B8" s="1" t="s">
        <v>21</v>
      </c>
      <c r="C8" s="1"/>
      <c r="D8" s="26"/>
      <c r="E8" s="1"/>
      <c r="F8" s="1"/>
      <c r="G8" s="27">
        <f>SUM(G6:G7)</f>
        <v>17</v>
      </c>
      <c r="H8" s="1"/>
      <c r="I8" s="1"/>
    </row>
    <row r="9" spans="1:9">
      <c r="A9" s="1"/>
      <c r="B9" s="1" t="s">
        <v>8</v>
      </c>
      <c r="C9" s="1"/>
      <c r="D9" s="26"/>
      <c r="E9" s="1"/>
      <c r="F9" s="1"/>
      <c r="G9" s="22">
        <v>3</v>
      </c>
      <c r="H9" s="1"/>
      <c r="I9" s="1"/>
    </row>
    <row r="10" spans="1:9">
      <c r="A10" s="1"/>
      <c r="B10" s="1" t="s">
        <v>22</v>
      </c>
      <c r="C10" s="1"/>
      <c r="D10" s="26"/>
      <c r="E10" s="1"/>
      <c r="F10" s="1"/>
      <c r="G10" s="23" t="s">
        <v>6</v>
      </c>
      <c r="H10" s="1"/>
      <c r="I10" s="1"/>
    </row>
    <row r="11" spans="1:9">
      <c r="A11" s="1"/>
      <c r="B11" s="1"/>
      <c r="C11" s="1"/>
      <c r="D11" s="26"/>
      <c r="E11" s="26"/>
      <c r="F11" s="26"/>
      <c r="G11" s="1"/>
      <c r="H11" s="1"/>
      <c r="I11" s="1"/>
    </row>
    <row r="12" spans="1:9">
      <c r="A12" s="1"/>
      <c r="B12" s="9" t="s">
        <v>9</v>
      </c>
      <c r="C12" s="9"/>
      <c r="D12" s="9"/>
      <c r="E12" s="1"/>
      <c r="F12" s="1"/>
      <c r="G12" s="1"/>
      <c r="H12" s="1"/>
      <c r="I12" s="1"/>
    </row>
    <row r="13" spans="1:9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>
      <c r="A14" s="1"/>
      <c r="B14" s="28" t="s">
        <v>10</v>
      </c>
      <c r="C14" s="28" t="s">
        <v>23</v>
      </c>
      <c r="D14" s="29" t="s">
        <v>24</v>
      </c>
      <c r="E14" s="29" t="s">
        <v>25</v>
      </c>
      <c r="F14" s="29" t="s">
        <v>26</v>
      </c>
      <c r="G14" s="29" t="s">
        <v>14</v>
      </c>
      <c r="H14" s="30" t="s">
        <v>15</v>
      </c>
      <c r="I14" s="1"/>
    </row>
    <row r="15" spans="1:9">
      <c r="A15" s="1"/>
      <c r="B15" s="5">
        <v>45607</v>
      </c>
      <c r="C15" s="3">
        <v>0</v>
      </c>
      <c r="D15" s="3">
        <v>0</v>
      </c>
      <c r="E15" s="3">
        <v>14</v>
      </c>
      <c r="F15" s="10">
        <f t="shared" ref="F15:F42" si="0">(C15*1.75)+(D15*0.5381)+E15</f>
        <v>14</v>
      </c>
      <c r="G15" s="3">
        <v>3</v>
      </c>
      <c r="H15" s="31">
        <f>IFERROR(SUM(C15*1.75,D15*0.5381,E15)/G15,0)</f>
        <v>4.666666666666667</v>
      </c>
      <c r="I15" s="1"/>
    </row>
    <row r="16" spans="1:9">
      <c r="A16" s="1"/>
      <c r="B16" s="5">
        <v>45608</v>
      </c>
      <c r="C16" s="3">
        <v>0</v>
      </c>
      <c r="D16" s="3">
        <v>0</v>
      </c>
      <c r="E16" s="3">
        <v>13</v>
      </c>
      <c r="F16" s="10">
        <f t="shared" si="0"/>
        <v>13</v>
      </c>
      <c r="G16" s="3">
        <v>3</v>
      </c>
      <c r="H16" s="31">
        <f t="shared" ref="H16:H21" si="1">IFERROR(SUM(C16*1.75,D16*0.5381,E16)/G16,0)</f>
        <v>4.333333333333333</v>
      </c>
      <c r="I16" s="1"/>
    </row>
    <row r="17" spans="1:10">
      <c r="A17" s="1"/>
      <c r="B17" s="5">
        <v>45609</v>
      </c>
      <c r="C17" s="3">
        <v>0</v>
      </c>
      <c r="D17" s="3">
        <v>0</v>
      </c>
      <c r="E17" s="3">
        <v>15</v>
      </c>
      <c r="F17" s="10">
        <f t="shared" si="0"/>
        <v>15</v>
      </c>
      <c r="G17" s="3">
        <v>3</v>
      </c>
      <c r="H17" s="31">
        <f t="shared" si="1"/>
        <v>5</v>
      </c>
      <c r="I17" s="1"/>
    </row>
    <row r="18" spans="1:10">
      <c r="A18" s="1"/>
      <c r="B18" s="5">
        <v>45610</v>
      </c>
      <c r="C18" s="3">
        <v>0</v>
      </c>
      <c r="D18" s="3">
        <v>0</v>
      </c>
      <c r="E18" s="3">
        <v>13</v>
      </c>
      <c r="F18" s="10">
        <f>(C18*1.75)+(D18*0.5381)+E18</f>
        <v>13</v>
      </c>
      <c r="G18" s="3">
        <v>4</v>
      </c>
      <c r="H18" s="31">
        <f>IFERROR(SUM(C18*1.75,D18*0.5381,E18)/G18,0)</f>
        <v>3.25</v>
      </c>
      <c r="I18" s="32"/>
    </row>
    <row r="19" spans="1:10">
      <c r="A19" s="1"/>
      <c r="B19" s="5">
        <v>45611</v>
      </c>
      <c r="C19" s="3">
        <v>0</v>
      </c>
      <c r="D19" s="3">
        <v>0</v>
      </c>
      <c r="E19" s="3">
        <v>16</v>
      </c>
      <c r="F19" s="10">
        <f t="shared" si="0"/>
        <v>16</v>
      </c>
      <c r="G19" s="3">
        <v>3</v>
      </c>
      <c r="H19" s="31">
        <f t="shared" si="1"/>
        <v>5.333333333333333</v>
      </c>
      <c r="I19" s="32"/>
    </row>
    <row r="20" spans="1:10">
      <c r="A20" s="1"/>
      <c r="B20" s="5">
        <v>45612</v>
      </c>
      <c r="C20" s="3">
        <v>0</v>
      </c>
      <c r="D20" s="3">
        <v>0</v>
      </c>
      <c r="E20" s="3">
        <v>0</v>
      </c>
      <c r="F20" s="10">
        <f t="shared" si="0"/>
        <v>0</v>
      </c>
      <c r="G20" s="3">
        <v>0</v>
      </c>
      <c r="H20" s="31">
        <f t="shared" si="1"/>
        <v>0</v>
      </c>
      <c r="I20" s="1"/>
    </row>
    <row r="21" spans="1:10">
      <c r="A21" s="1"/>
      <c r="B21" s="5">
        <v>45613</v>
      </c>
      <c r="C21" s="3">
        <v>0</v>
      </c>
      <c r="D21" s="3">
        <v>0</v>
      </c>
      <c r="E21" s="3">
        <v>0</v>
      </c>
      <c r="F21" s="10">
        <f t="shared" si="0"/>
        <v>0</v>
      </c>
      <c r="G21" s="3">
        <v>0</v>
      </c>
      <c r="H21" s="31">
        <f t="shared" si="1"/>
        <v>0</v>
      </c>
      <c r="I21" s="1"/>
    </row>
    <row r="22" spans="1:10">
      <c r="A22" s="1"/>
      <c r="B22" s="5">
        <v>45614</v>
      </c>
      <c r="C22" s="3">
        <v>0</v>
      </c>
      <c r="D22" s="3">
        <v>0</v>
      </c>
      <c r="E22" s="3">
        <v>14</v>
      </c>
      <c r="F22" s="10">
        <f t="shared" si="0"/>
        <v>14</v>
      </c>
      <c r="G22" s="3">
        <v>3</v>
      </c>
      <c r="H22" s="31">
        <f>IFERROR(SUM(C22*1.75,D22*0.5381,E22)/G22,0)</f>
        <v>4.666666666666667</v>
      </c>
      <c r="I22" s="1"/>
    </row>
    <row r="23" spans="1:10">
      <c r="A23" s="1"/>
      <c r="B23" s="5">
        <v>45615</v>
      </c>
      <c r="C23" s="3">
        <v>0</v>
      </c>
      <c r="D23" s="3">
        <v>0</v>
      </c>
      <c r="E23" s="3">
        <v>13</v>
      </c>
      <c r="F23" s="10">
        <f t="shared" si="0"/>
        <v>13</v>
      </c>
      <c r="G23" s="3">
        <v>3</v>
      </c>
      <c r="H23" s="31">
        <f t="shared" ref="H23:H27" si="2">IFERROR(SUM(C23*1.75,D23*0.5381,E23)/G23,0)</f>
        <v>4.333333333333333</v>
      </c>
      <c r="I23" s="1"/>
    </row>
    <row r="24" spans="1:10">
      <c r="A24" s="1"/>
      <c r="B24" s="5">
        <v>45616</v>
      </c>
      <c r="C24" s="3">
        <v>0</v>
      </c>
      <c r="D24" s="3">
        <v>0</v>
      </c>
      <c r="E24" s="3">
        <v>16</v>
      </c>
      <c r="F24" s="10">
        <f t="shared" si="0"/>
        <v>16</v>
      </c>
      <c r="G24" s="3">
        <v>3</v>
      </c>
      <c r="H24" s="31">
        <f t="shared" si="2"/>
        <v>5.333333333333333</v>
      </c>
      <c r="I24" s="1"/>
    </row>
    <row r="25" spans="1:10">
      <c r="A25" s="1"/>
      <c r="B25" s="5">
        <v>45617</v>
      </c>
      <c r="C25" s="3">
        <v>0</v>
      </c>
      <c r="D25" s="3">
        <v>0</v>
      </c>
      <c r="E25" s="3">
        <v>16</v>
      </c>
      <c r="F25" s="10">
        <f t="shared" si="0"/>
        <v>16</v>
      </c>
      <c r="G25" s="3">
        <v>3</v>
      </c>
      <c r="H25" s="31">
        <f t="shared" si="2"/>
        <v>5.333333333333333</v>
      </c>
      <c r="I25" s="1"/>
      <c r="J25" t="s">
        <v>27</v>
      </c>
    </row>
    <row r="26" spans="1:10">
      <c r="A26" s="1"/>
      <c r="B26" s="5">
        <v>45618</v>
      </c>
      <c r="C26" s="3">
        <v>0</v>
      </c>
      <c r="D26" s="3">
        <v>0</v>
      </c>
      <c r="E26" s="3">
        <v>15</v>
      </c>
      <c r="F26" s="10">
        <f t="shared" si="0"/>
        <v>15</v>
      </c>
      <c r="G26" s="3">
        <v>3</v>
      </c>
      <c r="H26" s="31">
        <f t="shared" si="2"/>
        <v>5</v>
      </c>
      <c r="I26" s="1"/>
    </row>
    <row r="27" spans="1:10">
      <c r="A27" s="1"/>
      <c r="B27" s="5">
        <v>45619</v>
      </c>
      <c r="C27" s="3">
        <v>0</v>
      </c>
      <c r="D27" s="3">
        <v>0</v>
      </c>
      <c r="E27" s="3">
        <v>0</v>
      </c>
      <c r="F27" s="10">
        <f t="shared" si="0"/>
        <v>0</v>
      </c>
      <c r="G27" s="3">
        <v>0</v>
      </c>
      <c r="H27" s="31">
        <f t="shared" si="2"/>
        <v>0</v>
      </c>
      <c r="I27" s="1"/>
    </row>
    <row r="28" spans="1:10">
      <c r="A28" s="1"/>
      <c r="B28" s="5">
        <v>45620</v>
      </c>
      <c r="C28" s="3">
        <v>0</v>
      </c>
      <c r="D28" s="3">
        <v>0</v>
      </c>
      <c r="E28" s="3">
        <v>0</v>
      </c>
      <c r="F28" s="10">
        <f>(C28*1.75)+(D28*0.5381)+E28</f>
        <v>0</v>
      </c>
      <c r="G28" s="3">
        <v>0</v>
      </c>
      <c r="H28" s="31">
        <f>IFERROR(SUM(C28*1.75,D28*0.5381,E28)/G28,0)</f>
        <v>0</v>
      </c>
      <c r="I28" s="1"/>
    </row>
    <row r="29" spans="1:10">
      <c r="A29" s="1"/>
      <c r="B29" s="5">
        <v>45670</v>
      </c>
      <c r="C29" s="3">
        <v>0</v>
      </c>
      <c r="D29" s="3">
        <v>0</v>
      </c>
      <c r="E29" s="3">
        <v>17</v>
      </c>
      <c r="F29" s="10">
        <f t="shared" si="0"/>
        <v>17</v>
      </c>
      <c r="G29" s="3">
        <v>3</v>
      </c>
      <c r="H29" s="31">
        <f>IFERROR(SUM(C29*1.75,D29*0.5381,E29)/G29,0)</f>
        <v>5.666666666666667</v>
      </c>
      <c r="I29" s="1"/>
    </row>
    <row r="30" spans="1:10">
      <c r="A30" s="1"/>
      <c r="B30" s="5">
        <v>45671</v>
      </c>
      <c r="C30" s="3">
        <v>0</v>
      </c>
      <c r="D30" s="3">
        <v>0</v>
      </c>
      <c r="E30" s="3">
        <v>15</v>
      </c>
      <c r="F30" s="10">
        <f t="shared" si="0"/>
        <v>15</v>
      </c>
      <c r="G30" s="3">
        <v>3</v>
      </c>
      <c r="H30" s="31">
        <f t="shared" ref="H30:H35" si="3">IFERROR(SUM(C30*1.75,D30*0.5381,E30)/G30,0)</f>
        <v>5</v>
      </c>
      <c r="I30" s="1"/>
    </row>
    <row r="31" spans="1:10">
      <c r="A31" s="1"/>
      <c r="B31" s="5">
        <v>45672</v>
      </c>
      <c r="C31" s="3">
        <v>0</v>
      </c>
      <c r="D31" s="3">
        <v>1</v>
      </c>
      <c r="E31" s="3">
        <v>12</v>
      </c>
      <c r="F31" s="10">
        <f>(C31*1.75)+(D31*0.5381)+E31</f>
        <v>12.5381</v>
      </c>
      <c r="G31" s="3">
        <v>3</v>
      </c>
      <c r="H31" s="31">
        <f>IFERROR(SUM(C31*1.75,D31*0.5381,E31)/G31,0)</f>
        <v>4.1793666666666667</v>
      </c>
      <c r="I31" s="1"/>
    </row>
    <row r="32" spans="1:10">
      <c r="A32" s="1"/>
      <c r="B32" s="5">
        <v>45673</v>
      </c>
      <c r="C32" s="3">
        <v>0</v>
      </c>
      <c r="D32" s="3">
        <v>0</v>
      </c>
      <c r="E32" s="3">
        <v>13</v>
      </c>
      <c r="F32" s="10">
        <f t="shared" si="0"/>
        <v>13</v>
      </c>
      <c r="G32" s="3">
        <v>3</v>
      </c>
      <c r="H32" s="31">
        <f t="shared" si="3"/>
        <v>4.333333333333333</v>
      </c>
      <c r="I32" s="1"/>
    </row>
    <row r="33" spans="1:9">
      <c r="A33" s="1"/>
      <c r="B33" s="5">
        <v>45674</v>
      </c>
      <c r="C33" s="3">
        <v>0</v>
      </c>
      <c r="D33" s="3">
        <v>1</v>
      </c>
      <c r="E33" s="3">
        <v>9</v>
      </c>
      <c r="F33" s="10">
        <f t="shared" si="0"/>
        <v>9.5381</v>
      </c>
      <c r="G33" s="3">
        <v>3</v>
      </c>
      <c r="H33" s="31">
        <f t="shared" si="3"/>
        <v>3.1793666666666667</v>
      </c>
      <c r="I33" s="1"/>
    </row>
    <row r="34" spans="1:9">
      <c r="A34" s="1"/>
      <c r="B34" s="5">
        <v>45675</v>
      </c>
      <c r="C34" s="3">
        <v>0</v>
      </c>
      <c r="D34" s="3">
        <v>0</v>
      </c>
      <c r="E34" s="3">
        <v>0</v>
      </c>
      <c r="F34" s="10">
        <f t="shared" si="0"/>
        <v>0</v>
      </c>
      <c r="G34" s="3">
        <v>0</v>
      </c>
      <c r="H34" s="31">
        <f t="shared" si="3"/>
        <v>0</v>
      </c>
      <c r="I34" s="1"/>
    </row>
    <row r="35" spans="1:9">
      <c r="A35" s="1"/>
      <c r="B35" s="5">
        <v>45676</v>
      </c>
      <c r="C35" s="3">
        <v>0</v>
      </c>
      <c r="D35" s="3">
        <v>0</v>
      </c>
      <c r="E35" s="3">
        <v>0</v>
      </c>
      <c r="F35" s="10">
        <f t="shared" si="0"/>
        <v>0</v>
      </c>
      <c r="G35" s="3">
        <v>0</v>
      </c>
      <c r="H35" s="31">
        <f t="shared" si="3"/>
        <v>0</v>
      </c>
      <c r="I35" s="1"/>
    </row>
    <row r="36" spans="1:9">
      <c r="A36" s="1"/>
      <c r="B36" s="5">
        <v>45677</v>
      </c>
      <c r="C36" s="3">
        <v>0</v>
      </c>
      <c r="D36" s="3">
        <v>0</v>
      </c>
      <c r="E36" s="3">
        <v>10</v>
      </c>
      <c r="F36" s="10">
        <f t="shared" si="0"/>
        <v>10</v>
      </c>
      <c r="G36" s="3">
        <v>3</v>
      </c>
      <c r="H36" s="31">
        <f>IFERROR(SUM(C36*1.75,D36*0.5381,E36)/G36,0)</f>
        <v>3.3333333333333335</v>
      </c>
      <c r="I36" s="1"/>
    </row>
    <row r="37" spans="1:9">
      <c r="A37" s="1"/>
      <c r="B37" s="5">
        <v>45678</v>
      </c>
      <c r="C37" s="3">
        <v>0</v>
      </c>
      <c r="D37" s="3">
        <v>0</v>
      </c>
      <c r="E37" s="3">
        <v>10</v>
      </c>
      <c r="F37" s="10">
        <f t="shared" si="0"/>
        <v>10</v>
      </c>
      <c r="G37" s="3">
        <v>3</v>
      </c>
      <c r="H37" s="31">
        <f t="shared" ref="H37:H42" si="4">IFERROR(SUM(C37*1.75,D37*0.5381,E37)/G37,0)</f>
        <v>3.3333333333333335</v>
      </c>
      <c r="I37" s="1"/>
    </row>
    <row r="38" spans="1:9">
      <c r="A38" s="1"/>
      <c r="B38" s="5">
        <v>45679</v>
      </c>
      <c r="C38" s="3">
        <v>0</v>
      </c>
      <c r="D38" s="3">
        <v>0</v>
      </c>
      <c r="E38" s="3">
        <v>14</v>
      </c>
      <c r="F38" s="10">
        <f t="shared" si="0"/>
        <v>14</v>
      </c>
      <c r="G38" s="3">
        <v>3</v>
      </c>
      <c r="H38" s="31">
        <f t="shared" si="4"/>
        <v>4.666666666666667</v>
      </c>
      <c r="I38" s="1"/>
    </row>
    <row r="39" spans="1:9">
      <c r="A39" s="1"/>
      <c r="B39" s="5">
        <v>45680</v>
      </c>
      <c r="C39" s="3">
        <v>0</v>
      </c>
      <c r="D39" s="3">
        <v>0</v>
      </c>
      <c r="E39" s="3">
        <v>10</v>
      </c>
      <c r="F39" s="10">
        <f t="shared" si="0"/>
        <v>10</v>
      </c>
      <c r="G39" s="3">
        <v>3</v>
      </c>
      <c r="H39" s="31">
        <f t="shared" si="4"/>
        <v>3.3333333333333335</v>
      </c>
      <c r="I39" s="1"/>
    </row>
    <row r="40" spans="1:9">
      <c r="A40" s="1"/>
      <c r="B40" s="5">
        <v>45681</v>
      </c>
      <c r="C40" s="3">
        <v>0</v>
      </c>
      <c r="D40" s="3">
        <v>0</v>
      </c>
      <c r="E40" s="3">
        <v>12</v>
      </c>
      <c r="F40" s="10">
        <f t="shared" si="0"/>
        <v>12</v>
      </c>
      <c r="G40" s="3">
        <v>3</v>
      </c>
      <c r="H40" s="31">
        <f t="shared" si="4"/>
        <v>4</v>
      </c>
      <c r="I40" s="1"/>
    </row>
    <row r="41" spans="1:9">
      <c r="A41" s="1"/>
      <c r="B41" s="5">
        <v>45682</v>
      </c>
      <c r="C41" s="3">
        <v>0</v>
      </c>
      <c r="D41" s="3">
        <v>0</v>
      </c>
      <c r="E41" s="3">
        <v>0</v>
      </c>
      <c r="F41" s="10">
        <f t="shared" si="0"/>
        <v>0</v>
      </c>
      <c r="G41" s="3">
        <v>0</v>
      </c>
      <c r="H41" s="31">
        <f t="shared" si="4"/>
        <v>0</v>
      </c>
      <c r="I41" s="1"/>
    </row>
    <row r="42" spans="1:9">
      <c r="A42" s="1"/>
      <c r="B42" s="5">
        <v>45683</v>
      </c>
      <c r="C42" s="3">
        <v>0</v>
      </c>
      <c r="D42" s="3">
        <v>0</v>
      </c>
      <c r="E42" s="3">
        <v>0</v>
      </c>
      <c r="F42" s="10">
        <f t="shared" si="0"/>
        <v>0</v>
      </c>
      <c r="G42" s="3">
        <v>0</v>
      </c>
      <c r="H42" s="31">
        <f t="shared" si="4"/>
        <v>0</v>
      </c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33"/>
      <c r="C44" s="34"/>
      <c r="D44" s="34"/>
      <c r="E44" s="34"/>
      <c r="F44" s="34"/>
      <c r="G44" s="34"/>
      <c r="H44" s="35"/>
      <c r="I44" s="1"/>
    </row>
    <row r="45" spans="1:9">
      <c r="A45" s="14"/>
      <c r="B45" s="36" t="s">
        <v>28</v>
      </c>
      <c r="C45" s="37"/>
      <c r="D45" s="37"/>
      <c r="E45" s="37"/>
      <c r="F45" s="14"/>
      <c r="G45" s="14"/>
      <c r="H45" s="14"/>
      <c r="I45" s="14"/>
    </row>
    <row r="46" spans="1:9">
      <c r="A46" s="14"/>
      <c r="B46" s="43"/>
      <c r="C46" s="44"/>
      <c r="D46" s="44"/>
      <c r="E46" s="44"/>
      <c r="F46" s="44"/>
      <c r="G46" s="44"/>
      <c r="H46" s="45"/>
      <c r="I46" s="14"/>
    </row>
    <row r="47" spans="1:9">
      <c r="A47" s="14"/>
      <c r="B47" s="46"/>
      <c r="C47" s="47"/>
      <c r="D47" s="47"/>
      <c r="E47" s="47"/>
      <c r="F47" s="47"/>
      <c r="G47" s="47"/>
      <c r="H47" s="48"/>
      <c r="I47" s="14"/>
    </row>
    <row r="48" spans="1:9">
      <c r="A48" s="14"/>
      <c r="B48" s="46"/>
      <c r="C48" s="47"/>
      <c r="D48" s="47"/>
      <c r="E48" s="47"/>
      <c r="F48" s="47"/>
      <c r="G48" s="47"/>
      <c r="H48" s="48"/>
      <c r="I48" s="14"/>
    </row>
    <row r="49" spans="1:9">
      <c r="A49" s="14"/>
      <c r="B49" s="46"/>
      <c r="C49" s="47"/>
      <c r="D49" s="47"/>
      <c r="E49" s="47"/>
      <c r="F49" s="47"/>
      <c r="G49" s="47"/>
      <c r="H49" s="48"/>
      <c r="I49" s="14"/>
    </row>
    <row r="50" spans="1:9">
      <c r="A50" s="14"/>
      <c r="B50" s="46"/>
      <c r="C50" s="47"/>
      <c r="D50" s="47"/>
      <c r="E50" s="47"/>
      <c r="F50" s="47"/>
      <c r="G50" s="47"/>
      <c r="H50" s="48"/>
      <c r="I50" s="14"/>
    </row>
    <row r="51" spans="1:9">
      <c r="A51" s="14"/>
      <c r="B51" s="46"/>
      <c r="C51" s="47"/>
      <c r="D51" s="47"/>
      <c r="E51" s="47"/>
      <c r="F51" s="47"/>
      <c r="G51" s="47"/>
      <c r="H51" s="48"/>
      <c r="I51" s="14"/>
    </row>
    <row r="52" spans="1:9">
      <c r="A52" s="14"/>
      <c r="B52" s="46"/>
      <c r="C52" s="47"/>
      <c r="D52" s="47"/>
      <c r="E52" s="47"/>
      <c r="F52" s="47"/>
      <c r="G52" s="47"/>
      <c r="H52" s="48"/>
      <c r="I52" s="14"/>
    </row>
    <row r="53" spans="1:9">
      <c r="A53" s="14"/>
      <c r="B53" s="46"/>
      <c r="C53" s="47"/>
      <c r="D53" s="47"/>
      <c r="E53" s="47"/>
      <c r="F53" s="47"/>
      <c r="G53" s="47"/>
      <c r="H53" s="48"/>
      <c r="I53" s="14"/>
    </row>
    <row r="54" spans="1:9">
      <c r="A54" s="14"/>
      <c r="B54" s="46"/>
      <c r="C54" s="47"/>
      <c r="D54" s="47"/>
      <c r="E54" s="47"/>
      <c r="F54" s="47"/>
      <c r="G54" s="47"/>
      <c r="H54" s="48"/>
      <c r="I54" s="14"/>
    </row>
    <row r="55" spans="1:9">
      <c r="A55" s="14"/>
      <c r="B55" s="46"/>
      <c r="C55" s="47"/>
      <c r="D55" s="47"/>
      <c r="E55" s="47"/>
      <c r="F55" s="47"/>
      <c r="G55" s="47"/>
      <c r="H55" s="48"/>
      <c r="I55" s="14"/>
    </row>
    <row r="56" spans="1:9">
      <c r="A56" s="14"/>
      <c r="B56" s="46"/>
      <c r="C56" s="47"/>
      <c r="D56" s="47"/>
      <c r="E56" s="47"/>
      <c r="F56" s="47"/>
      <c r="G56" s="47"/>
      <c r="H56" s="48"/>
      <c r="I56" s="14"/>
    </row>
    <row r="57" spans="1:9">
      <c r="A57" s="14"/>
      <c r="B57" s="46"/>
      <c r="C57" s="47"/>
      <c r="D57" s="47"/>
      <c r="E57" s="47"/>
      <c r="F57" s="47"/>
      <c r="G57" s="47"/>
      <c r="H57" s="48"/>
      <c r="I57" s="14"/>
    </row>
    <row r="58" spans="1:9">
      <c r="A58" s="14"/>
      <c r="B58" s="46"/>
      <c r="C58" s="47"/>
      <c r="D58" s="47"/>
      <c r="E58" s="47"/>
      <c r="F58" s="47"/>
      <c r="G58" s="47"/>
      <c r="H58" s="48"/>
      <c r="I58" s="14"/>
    </row>
    <row r="59" spans="1:9">
      <c r="A59" s="14"/>
      <c r="B59" s="49"/>
      <c r="C59" s="50"/>
      <c r="D59" s="50"/>
      <c r="E59" s="50"/>
      <c r="F59" s="50"/>
      <c r="G59" s="50"/>
      <c r="H59" s="51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E5:G5"/>
    <mergeCell ref="B46:H59"/>
  </mergeCells>
  <conditionalFormatting sqref="F15:F42">
    <cfRule type="cellIs" dxfId="19" priority="1" operator="greaterThan">
      <formula>21</formula>
    </cfRule>
  </conditionalFormatting>
  <conditionalFormatting sqref="H15:H42">
    <cfRule type="cellIs" dxfId="18" priority="2" operator="greaterThan">
      <formula>7</formula>
    </cfRule>
    <cfRule type="cellIs" dxfId="17" priority="3" operator="greaterThan">
      <formula>8</formula>
    </cfRule>
  </conditionalFormatting>
  <conditionalFormatting sqref="H44">
    <cfRule type="cellIs" dxfId="16" priority="4" operator="greaterThan">
      <formula>7</formula>
    </cfRule>
    <cfRule type="cellIs" dxfId="15" priority="5" operator="greaterThan">
      <formula>8</formula>
    </cfRule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A73A4-52ED-4DAD-B614-FB131998D3FE}">
  <dimension ref="A1:J61"/>
  <sheetViews>
    <sheetView topLeftCell="A15" zoomScaleNormal="100" workbookViewId="0">
      <selection activeCell="D35" sqref="D35:D41"/>
    </sheetView>
  </sheetViews>
  <sheetFormatPr defaultRowHeight="1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8.75">
      <c r="A3" s="1"/>
      <c r="B3" s="24" t="s">
        <v>16</v>
      </c>
      <c r="C3" s="25"/>
      <c r="D3" s="25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17</v>
      </c>
      <c r="C5" s="1"/>
      <c r="D5" s="26"/>
      <c r="E5" s="40" t="s">
        <v>30</v>
      </c>
      <c r="F5" s="41"/>
      <c r="G5" s="42"/>
      <c r="H5" s="1"/>
      <c r="I5" s="1"/>
    </row>
    <row r="6" spans="1:9">
      <c r="A6" s="1"/>
      <c r="B6" s="1" t="s">
        <v>19</v>
      </c>
      <c r="C6" s="1"/>
      <c r="D6" s="26"/>
      <c r="E6" s="1"/>
      <c r="F6" s="1"/>
      <c r="G6" s="22">
        <v>0</v>
      </c>
      <c r="H6" s="1"/>
      <c r="I6" s="1"/>
    </row>
    <row r="7" spans="1:9">
      <c r="A7" s="1"/>
      <c r="B7" s="1" t="s">
        <v>20</v>
      </c>
      <c r="C7" s="1"/>
      <c r="D7" s="26"/>
      <c r="E7" s="1"/>
      <c r="F7" s="1"/>
      <c r="G7" s="22">
        <v>13</v>
      </c>
      <c r="H7" s="1"/>
      <c r="I7" s="1"/>
    </row>
    <row r="8" spans="1:9">
      <c r="A8" s="1"/>
      <c r="B8" s="1" t="s">
        <v>21</v>
      </c>
      <c r="C8" s="1"/>
      <c r="D8" s="26"/>
      <c r="E8" s="1"/>
      <c r="F8" s="1"/>
      <c r="G8" s="27">
        <f>SUM(G6:G7)</f>
        <v>13</v>
      </c>
      <c r="H8" s="1"/>
      <c r="I8" s="1"/>
    </row>
    <row r="9" spans="1:9">
      <c r="A9" s="1"/>
      <c r="B9" s="1" t="s">
        <v>8</v>
      </c>
      <c r="C9" s="1"/>
      <c r="D9" s="26"/>
      <c r="E9" s="1"/>
      <c r="F9" s="1"/>
      <c r="G9" s="22">
        <v>3</v>
      </c>
      <c r="H9" s="1"/>
      <c r="I9" s="1"/>
    </row>
    <row r="10" spans="1:9">
      <c r="A10" s="1"/>
      <c r="B10" s="1" t="s">
        <v>22</v>
      </c>
      <c r="C10" s="1"/>
      <c r="D10" s="26"/>
      <c r="E10" s="1"/>
      <c r="F10" s="1"/>
      <c r="G10" s="23" t="s">
        <v>6</v>
      </c>
      <c r="H10" s="1"/>
      <c r="I10" s="1"/>
    </row>
    <row r="11" spans="1:9">
      <c r="A11" s="1"/>
      <c r="B11" s="1"/>
      <c r="C11" s="1"/>
      <c r="D11" s="26"/>
      <c r="E11" s="26"/>
      <c r="F11" s="26"/>
      <c r="G11" s="1"/>
      <c r="H11" s="1"/>
      <c r="I11" s="1"/>
    </row>
    <row r="12" spans="1:9">
      <c r="A12" s="1"/>
      <c r="B12" s="9" t="s">
        <v>9</v>
      </c>
      <c r="C12" s="9"/>
      <c r="D12" s="9"/>
      <c r="E12" s="1"/>
      <c r="F12" s="1"/>
      <c r="G12" s="1"/>
      <c r="H12" s="1"/>
      <c r="I12" s="1"/>
    </row>
    <row r="13" spans="1:9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>
      <c r="A14" s="1"/>
      <c r="B14" s="28" t="s">
        <v>10</v>
      </c>
      <c r="C14" s="28" t="s">
        <v>23</v>
      </c>
      <c r="D14" s="29" t="s">
        <v>24</v>
      </c>
      <c r="E14" s="29" t="s">
        <v>25</v>
      </c>
      <c r="F14" s="29" t="s">
        <v>26</v>
      </c>
      <c r="G14" s="29" t="s">
        <v>14</v>
      </c>
      <c r="H14" s="30" t="s">
        <v>15</v>
      </c>
      <c r="I14" s="1"/>
    </row>
    <row r="15" spans="1:9">
      <c r="A15" s="1"/>
      <c r="B15" s="5">
        <v>45607</v>
      </c>
      <c r="C15" s="3">
        <v>0</v>
      </c>
      <c r="D15" s="3">
        <v>0</v>
      </c>
      <c r="E15" s="3">
        <v>8</v>
      </c>
      <c r="F15" s="10">
        <f t="shared" ref="F15:F42" si="0">(C15*1.75)+(D15*0.5381)+E15</f>
        <v>8</v>
      </c>
      <c r="G15" s="3">
        <v>2</v>
      </c>
      <c r="H15" s="31">
        <f>IFERROR(SUM(C15*1.75,D15*0.5381,E15)/G15,0)</f>
        <v>4</v>
      </c>
      <c r="I15" s="1"/>
    </row>
    <row r="16" spans="1:9">
      <c r="A16" s="1"/>
      <c r="B16" s="5">
        <v>45608</v>
      </c>
      <c r="C16" s="3">
        <v>0</v>
      </c>
      <c r="D16" s="3">
        <v>0</v>
      </c>
      <c r="E16" s="3">
        <v>9</v>
      </c>
      <c r="F16" s="10">
        <f t="shared" si="0"/>
        <v>9</v>
      </c>
      <c r="G16" s="3">
        <v>2</v>
      </c>
      <c r="H16" s="31">
        <f t="shared" ref="H16:H21" si="1">IFERROR(SUM(C16*1.75,D16*0.5381,E16)/G16,0)</f>
        <v>4.5</v>
      </c>
      <c r="I16" s="1"/>
    </row>
    <row r="17" spans="1:10">
      <c r="A17" s="1"/>
      <c r="B17" s="5">
        <v>45609</v>
      </c>
      <c r="C17" s="3">
        <v>0</v>
      </c>
      <c r="D17" s="3">
        <v>0</v>
      </c>
      <c r="E17" s="3">
        <v>10</v>
      </c>
      <c r="F17" s="10">
        <f t="shared" si="0"/>
        <v>10</v>
      </c>
      <c r="G17" s="3">
        <v>2</v>
      </c>
      <c r="H17" s="31">
        <f t="shared" si="1"/>
        <v>5</v>
      </c>
      <c r="I17" s="1"/>
    </row>
    <row r="18" spans="1:10">
      <c r="A18" s="1"/>
      <c r="B18" s="5">
        <v>45610</v>
      </c>
      <c r="C18" s="3">
        <v>0</v>
      </c>
      <c r="D18" s="3">
        <v>0</v>
      </c>
      <c r="E18" s="3">
        <v>10</v>
      </c>
      <c r="F18" s="10">
        <f t="shared" si="0"/>
        <v>10</v>
      </c>
      <c r="G18" s="3">
        <v>2</v>
      </c>
      <c r="H18" s="31">
        <f t="shared" si="1"/>
        <v>5</v>
      </c>
      <c r="I18" s="32"/>
    </row>
    <row r="19" spans="1:10">
      <c r="A19" s="1"/>
      <c r="B19" s="5">
        <v>45611</v>
      </c>
      <c r="C19" s="3">
        <v>0</v>
      </c>
      <c r="D19" s="3">
        <v>0</v>
      </c>
      <c r="E19" s="3">
        <v>11</v>
      </c>
      <c r="F19" s="10">
        <f t="shared" si="0"/>
        <v>11</v>
      </c>
      <c r="G19" s="3">
        <v>2</v>
      </c>
      <c r="H19" s="31">
        <f t="shared" si="1"/>
        <v>5.5</v>
      </c>
      <c r="I19" s="32"/>
    </row>
    <row r="20" spans="1:10">
      <c r="A20" s="1"/>
      <c r="B20" s="5">
        <v>45612</v>
      </c>
      <c r="C20" s="3">
        <v>0</v>
      </c>
      <c r="D20" s="3">
        <v>0</v>
      </c>
      <c r="E20" s="3">
        <v>0</v>
      </c>
      <c r="F20" s="10">
        <f t="shared" si="0"/>
        <v>0</v>
      </c>
      <c r="G20" s="3">
        <v>0</v>
      </c>
      <c r="H20" s="31">
        <f t="shared" si="1"/>
        <v>0</v>
      </c>
      <c r="I20" s="1"/>
    </row>
    <row r="21" spans="1:10">
      <c r="A21" s="1"/>
      <c r="B21" s="5">
        <v>45613</v>
      </c>
      <c r="C21" s="3">
        <v>0</v>
      </c>
      <c r="D21" s="3">
        <v>0</v>
      </c>
      <c r="E21" s="3">
        <v>0</v>
      </c>
      <c r="F21" s="10">
        <f t="shared" si="0"/>
        <v>0</v>
      </c>
      <c r="G21" s="3">
        <v>0</v>
      </c>
      <c r="H21" s="31">
        <f t="shared" si="1"/>
        <v>0</v>
      </c>
      <c r="I21" s="1"/>
    </row>
    <row r="22" spans="1:10">
      <c r="A22" s="1"/>
      <c r="B22" s="5">
        <v>45614</v>
      </c>
      <c r="C22" s="3">
        <v>0</v>
      </c>
      <c r="D22" s="3">
        <v>0</v>
      </c>
      <c r="E22" s="3">
        <v>11</v>
      </c>
      <c r="F22" s="10">
        <f t="shared" si="0"/>
        <v>11</v>
      </c>
      <c r="G22" s="3">
        <v>3</v>
      </c>
      <c r="H22" s="31">
        <f>IFERROR(SUM(C22*1.75,D22*0.5381,E22)/G22,0)</f>
        <v>3.6666666666666665</v>
      </c>
      <c r="I22" s="1"/>
    </row>
    <row r="23" spans="1:10">
      <c r="A23" s="1"/>
      <c r="B23" s="5">
        <v>45615</v>
      </c>
      <c r="C23" s="3">
        <v>0</v>
      </c>
      <c r="D23" s="3">
        <v>0</v>
      </c>
      <c r="E23" s="3">
        <v>11</v>
      </c>
      <c r="F23" s="10">
        <f t="shared" si="0"/>
        <v>11</v>
      </c>
      <c r="G23" s="3">
        <v>3</v>
      </c>
      <c r="H23" s="31">
        <f t="shared" ref="H23:H28" si="2">IFERROR(SUM(C23*1.75,D23*0.5381,E23)/G23,0)</f>
        <v>3.6666666666666665</v>
      </c>
      <c r="I23" s="1"/>
    </row>
    <row r="24" spans="1:10">
      <c r="A24" s="1"/>
      <c r="B24" s="5">
        <v>45616</v>
      </c>
      <c r="C24" s="3">
        <v>0</v>
      </c>
      <c r="D24" s="3">
        <v>0</v>
      </c>
      <c r="E24" s="3">
        <v>11</v>
      </c>
      <c r="F24" s="10">
        <f t="shared" si="0"/>
        <v>11</v>
      </c>
      <c r="G24" s="3">
        <v>3</v>
      </c>
      <c r="H24" s="31">
        <f t="shared" si="2"/>
        <v>3.6666666666666665</v>
      </c>
      <c r="I24" s="1"/>
    </row>
    <row r="25" spans="1:10">
      <c r="A25" s="1"/>
      <c r="B25" s="5">
        <v>45617</v>
      </c>
      <c r="C25" s="3">
        <v>0</v>
      </c>
      <c r="D25" s="3">
        <v>0</v>
      </c>
      <c r="E25" s="3">
        <v>11</v>
      </c>
      <c r="F25" s="10">
        <f t="shared" si="0"/>
        <v>11</v>
      </c>
      <c r="G25" s="3">
        <v>3</v>
      </c>
      <c r="H25" s="31">
        <f t="shared" si="2"/>
        <v>3.6666666666666665</v>
      </c>
      <c r="I25" s="1"/>
      <c r="J25" t="s">
        <v>27</v>
      </c>
    </row>
    <row r="26" spans="1:10">
      <c r="A26" s="1"/>
      <c r="B26" s="5">
        <v>45618</v>
      </c>
      <c r="C26" s="3">
        <v>0</v>
      </c>
      <c r="D26" s="3">
        <v>0</v>
      </c>
      <c r="E26" s="3">
        <v>9</v>
      </c>
      <c r="F26" s="10">
        <f t="shared" si="0"/>
        <v>9</v>
      </c>
      <c r="G26" s="3">
        <v>3</v>
      </c>
      <c r="H26" s="31">
        <f t="shared" si="2"/>
        <v>3</v>
      </c>
      <c r="I26" s="1"/>
    </row>
    <row r="27" spans="1:10">
      <c r="A27" s="1"/>
      <c r="B27" s="5">
        <v>45619</v>
      </c>
      <c r="C27" s="3">
        <v>0</v>
      </c>
      <c r="D27" s="3">
        <v>0</v>
      </c>
      <c r="E27" s="3">
        <v>0</v>
      </c>
      <c r="F27" s="10">
        <f t="shared" si="0"/>
        <v>0</v>
      </c>
      <c r="G27" s="3">
        <v>0</v>
      </c>
      <c r="H27" s="31">
        <f t="shared" si="2"/>
        <v>0</v>
      </c>
      <c r="I27" s="1"/>
    </row>
    <row r="28" spans="1:10">
      <c r="A28" s="1"/>
      <c r="B28" s="5">
        <v>45620</v>
      </c>
      <c r="C28" s="3">
        <v>0</v>
      </c>
      <c r="D28" s="3">
        <v>0</v>
      </c>
      <c r="E28" s="3">
        <v>0</v>
      </c>
      <c r="F28" s="10">
        <f t="shared" si="0"/>
        <v>0</v>
      </c>
      <c r="G28" s="3">
        <v>0</v>
      </c>
      <c r="H28" s="31">
        <f t="shared" si="2"/>
        <v>0</v>
      </c>
      <c r="I28" s="1"/>
    </row>
    <row r="29" spans="1:10">
      <c r="A29" s="1"/>
      <c r="B29" s="5">
        <v>45670</v>
      </c>
      <c r="C29" s="3">
        <v>0</v>
      </c>
      <c r="D29" s="3">
        <v>0</v>
      </c>
      <c r="E29" s="3">
        <v>9</v>
      </c>
      <c r="F29" s="10">
        <f t="shared" si="0"/>
        <v>9</v>
      </c>
      <c r="G29" s="3">
        <v>2</v>
      </c>
      <c r="H29" s="31">
        <f>IFERROR(SUM(C29*1.75,D29*0.5381,E29)/G29,0)</f>
        <v>4.5</v>
      </c>
      <c r="I29" s="1"/>
    </row>
    <row r="30" spans="1:10">
      <c r="A30" s="1"/>
      <c r="B30" s="5">
        <v>45671</v>
      </c>
      <c r="C30" s="3">
        <v>0</v>
      </c>
      <c r="D30" s="3">
        <v>0</v>
      </c>
      <c r="E30" s="3">
        <v>10</v>
      </c>
      <c r="F30" s="10">
        <f t="shared" si="0"/>
        <v>10</v>
      </c>
      <c r="G30" s="3">
        <v>2</v>
      </c>
      <c r="H30" s="31">
        <f t="shared" ref="H30:H35" si="3">IFERROR(SUM(C30*1.75,D30*0.5381,E30)/G30,0)</f>
        <v>5</v>
      </c>
      <c r="I30" s="1"/>
    </row>
    <row r="31" spans="1:10">
      <c r="A31" s="1"/>
      <c r="B31" s="5">
        <v>45672</v>
      </c>
      <c r="C31" s="3">
        <v>0</v>
      </c>
      <c r="D31" s="3">
        <v>0</v>
      </c>
      <c r="E31" s="3">
        <v>12</v>
      </c>
      <c r="F31" s="10">
        <f t="shared" si="0"/>
        <v>12</v>
      </c>
      <c r="G31" s="3">
        <v>2</v>
      </c>
      <c r="H31" s="31">
        <f t="shared" si="3"/>
        <v>6</v>
      </c>
      <c r="I31" s="1"/>
    </row>
    <row r="32" spans="1:10">
      <c r="A32" s="1"/>
      <c r="B32" s="5">
        <v>45673</v>
      </c>
      <c r="C32" s="3">
        <v>0</v>
      </c>
      <c r="D32" s="3">
        <v>0</v>
      </c>
      <c r="E32" s="3">
        <v>10</v>
      </c>
      <c r="F32" s="10">
        <f t="shared" si="0"/>
        <v>10</v>
      </c>
      <c r="G32" s="3">
        <v>2</v>
      </c>
      <c r="H32" s="31">
        <f t="shared" si="3"/>
        <v>5</v>
      </c>
      <c r="I32" s="1"/>
    </row>
    <row r="33" spans="1:9">
      <c r="A33" s="1"/>
      <c r="B33" s="5">
        <v>45674</v>
      </c>
      <c r="C33" s="3">
        <v>0</v>
      </c>
      <c r="D33" s="3">
        <v>0</v>
      </c>
      <c r="E33" s="3">
        <v>9</v>
      </c>
      <c r="F33" s="10">
        <f t="shared" si="0"/>
        <v>9</v>
      </c>
      <c r="G33" s="3">
        <v>2</v>
      </c>
      <c r="H33" s="31">
        <f t="shared" si="3"/>
        <v>4.5</v>
      </c>
      <c r="I33" s="1"/>
    </row>
    <row r="34" spans="1:9">
      <c r="A34" s="1"/>
      <c r="B34" s="5">
        <v>45675</v>
      </c>
      <c r="C34" s="3">
        <v>0</v>
      </c>
      <c r="D34" s="3">
        <v>0</v>
      </c>
      <c r="E34" s="3">
        <v>0</v>
      </c>
      <c r="F34" s="10">
        <f t="shared" si="0"/>
        <v>0</v>
      </c>
      <c r="G34" s="3">
        <v>0</v>
      </c>
      <c r="H34" s="31">
        <f t="shared" si="3"/>
        <v>0</v>
      </c>
      <c r="I34" s="1"/>
    </row>
    <row r="35" spans="1:9">
      <c r="A35" s="1"/>
      <c r="B35" s="5">
        <v>45676</v>
      </c>
      <c r="C35" s="3">
        <v>0</v>
      </c>
      <c r="D35" s="3">
        <v>0</v>
      </c>
      <c r="E35" s="3">
        <v>0</v>
      </c>
      <c r="F35" s="10">
        <f t="shared" si="0"/>
        <v>0</v>
      </c>
      <c r="G35" s="3">
        <v>0</v>
      </c>
      <c r="H35" s="31">
        <f t="shared" si="3"/>
        <v>0</v>
      </c>
      <c r="I35" s="1"/>
    </row>
    <row r="36" spans="1:9">
      <c r="A36" s="1"/>
      <c r="B36" s="5">
        <v>45677</v>
      </c>
      <c r="C36" s="3">
        <v>0</v>
      </c>
      <c r="D36" s="3">
        <v>0</v>
      </c>
      <c r="E36" s="3">
        <v>9</v>
      </c>
      <c r="F36" s="10">
        <f t="shared" si="0"/>
        <v>9</v>
      </c>
      <c r="G36" s="3">
        <v>2</v>
      </c>
      <c r="H36" s="31">
        <f>IFERROR(SUM(C36*1.75,D36*0.5381,E36)/G36,0)</f>
        <v>4.5</v>
      </c>
      <c r="I36" s="1"/>
    </row>
    <row r="37" spans="1:9">
      <c r="A37" s="1"/>
      <c r="B37" s="5">
        <v>45678</v>
      </c>
      <c r="C37" s="3">
        <v>0</v>
      </c>
      <c r="D37" s="3">
        <v>0</v>
      </c>
      <c r="E37" s="3">
        <v>7</v>
      </c>
      <c r="F37" s="10">
        <f t="shared" si="0"/>
        <v>7</v>
      </c>
      <c r="G37" s="3">
        <v>2</v>
      </c>
      <c r="H37" s="31">
        <f t="shared" ref="H37:H42" si="4">IFERROR(SUM(C37*1.75,D37*0.5381,E37)/G37,0)</f>
        <v>3.5</v>
      </c>
      <c r="I37" s="1"/>
    </row>
    <row r="38" spans="1:9">
      <c r="A38" s="1"/>
      <c r="B38" s="5">
        <v>45679</v>
      </c>
      <c r="C38" s="3">
        <v>0</v>
      </c>
      <c r="D38" s="3">
        <v>0</v>
      </c>
      <c r="E38" s="3">
        <v>8</v>
      </c>
      <c r="F38" s="10">
        <f t="shared" si="0"/>
        <v>8</v>
      </c>
      <c r="G38" s="3">
        <v>2</v>
      </c>
      <c r="H38" s="31">
        <f t="shared" si="4"/>
        <v>4</v>
      </c>
      <c r="I38" s="1"/>
    </row>
    <row r="39" spans="1:9">
      <c r="A39" s="1"/>
      <c r="B39" s="5">
        <v>45680</v>
      </c>
      <c r="C39" s="3">
        <v>0</v>
      </c>
      <c r="D39" s="3">
        <v>0</v>
      </c>
      <c r="E39" s="3">
        <v>10</v>
      </c>
      <c r="F39" s="10">
        <f t="shared" si="0"/>
        <v>10</v>
      </c>
      <c r="G39" s="3">
        <v>2</v>
      </c>
      <c r="H39" s="31">
        <f t="shared" si="4"/>
        <v>5</v>
      </c>
      <c r="I39" s="1"/>
    </row>
    <row r="40" spans="1:9">
      <c r="A40" s="1"/>
      <c r="B40" s="5">
        <v>45681</v>
      </c>
      <c r="C40" s="3">
        <v>0</v>
      </c>
      <c r="D40" s="3">
        <v>0</v>
      </c>
      <c r="E40" s="3">
        <v>10</v>
      </c>
      <c r="F40" s="10">
        <f t="shared" si="0"/>
        <v>10</v>
      </c>
      <c r="G40" s="3">
        <v>2</v>
      </c>
      <c r="H40" s="31">
        <f t="shared" si="4"/>
        <v>5</v>
      </c>
      <c r="I40" s="1"/>
    </row>
    <row r="41" spans="1:9">
      <c r="A41" s="1"/>
      <c r="B41" s="5">
        <v>45682</v>
      </c>
      <c r="C41" s="3">
        <v>0</v>
      </c>
      <c r="D41" s="3">
        <v>0</v>
      </c>
      <c r="E41" s="3">
        <v>0</v>
      </c>
      <c r="F41" s="10">
        <f t="shared" si="0"/>
        <v>0</v>
      </c>
      <c r="G41" s="3">
        <v>0</v>
      </c>
      <c r="H41" s="31">
        <f t="shared" si="4"/>
        <v>0</v>
      </c>
      <c r="I41" s="1"/>
    </row>
    <row r="42" spans="1:9">
      <c r="A42" s="1"/>
      <c r="B42" s="5">
        <v>45683</v>
      </c>
      <c r="C42" s="3">
        <v>0</v>
      </c>
      <c r="D42" s="3">
        <v>0</v>
      </c>
      <c r="E42" s="3">
        <v>0</v>
      </c>
      <c r="F42" s="10">
        <f t="shared" si="0"/>
        <v>0</v>
      </c>
      <c r="G42" s="3">
        <v>0</v>
      </c>
      <c r="H42" s="31">
        <f t="shared" si="4"/>
        <v>0</v>
      </c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33"/>
      <c r="C44" s="34"/>
      <c r="D44" s="34"/>
      <c r="E44" s="34"/>
      <c r="F44" s="34"/>
      <c r="G44" s="34"/>
      <c r="H44" s="35"/>
      <c r="I44" s="1"/>
    </row>
    <row r="45" spans="1:9">
      <c r="A45" s="14"/>
      <c r="B45" s="36" t="s">
        <v>28</v>
      </c>
      <c r="C45" s="37"/>
      <c r="D45" s="37"/>
      <c r="E45" s="37"/>
      <c r="F45" s="14"/>
      <c r="G45" s="14"/>
      <c r="H45" s="14"/>
      <c r="I45" s="14"/>
    </row>
    <row r="46" spans="1:9">
      <c r="A46" s="14"/>
      <c r="B46" s="43"/>
      <c r="C46" s="44"/>
      <c r="D46" s="44"/>
      <c r="E46" s="44"/>
      <c r="F46" s="44"/>
      <c r="G46" s="44"/>
      <c r="H46" s="45"/>
      <c r="I46" s="14"/>
    </row>
    <row r="47" spans="1:9">
      <c r="A47" s="14"/>
      <c r="B47" s="46"/>
      <c r="C47" s="47"/>
      <c r="D47" s="47"/>
      <c r="E47" s="47"/>
      <c r="F47" s="47"/>
      <c r="G47" s="47"/>
      <c r="H47" s="48"/>
      <c r="I47" s="14"/>
    </row>
    <row r="48" spans="1:9">
      <c r="A48" s="14"/>
      <c r="B48" s="46"/>
      <c r="C48" s="47"/>
      <c r="D48" s="47"/>
      <c r="E48" s="47"/>
      <c r="F48" s="47"/>
      <c r="G48" s="47"/>
      <c r="H48" s="48"/>
      <c r="I48" s="14"/>
    </row>
    <row r="49" spans="1:9">
      <c r="A49" s="14"/>
      <c r="B49" s="46"/>
      <c r="C49" s="47"/>
      <c r="D49" s="47"/>
      <c r="E49" s="47"/>
      <c r="F49" s="47"/>
      <c r="G49" s="47"/>
      <c r="H49" s="48"/>
      <c r="I49" s="14"/>
    </row>
    <row r="50" spans="1:9">
      <c r="A50" s="14"/>
      <c r="B50" s="46"/>
      <c r="C50" s="47"/>
      <c r="D50" s="47"/>
      <c r="E50" s="47"/>
      <c r="F50" s="47"/>
      <c r="G50" s="47"/>
      <c r="H50" s="48"/>
      <c r="I50" s="14"/>
    </row>
    <row r="51" spans="1:9">
      <c r="A51" s="14"/>
      <c r="B51" s="46"/>
      <c r="C51" s="47"/>
      <c r="D51" s="47"/>
      <c r="E51" s="47"/>
      <c r="F51" s="47"/>
      <c r="G51" s="47"/>
      <c r="H51" s="48"/>
      <c r="I51" s="14"/>
    </row>
    <row r="52" spans="1:9">
      <c r="A52" s="14"/>
      <c r="B52" s="46"/>
      <c r="C52" s="47"/>
      <c r="D52" s="47"/>
      <c r="E52" s="47"/>
      <c r="F52" s="47"/>
      <c r="G52" s="47"/>
      <c r="H52" s="48"/>
      <c r="I52" s="14"/>
    </row>
    <row r="53" spans="1:9">
      <c r="A53" s="14"/>
      <c r="B53" s="46"/>
      <c r="C53" s="47"/>
      <c r="D53" s="47"/>
      <c r="E53" s="47"/>
      <c r="F53" s="47"/>
      <c r="G53" s="47"/>
      <c r="H53" s="48"/>
      <c r="I53" s="14"/>
    </row>
    <row r="54" spans="1:9">
      <c r="A54" s="14"/>
      <c r="B54" s="46"/>
      <c r="C54" s="47"/>
      <c r="D54" s="47"/>
      <c r="E54" s="47"/>
      <c r="F54" s="47"/>
      <c r="G54" s="47"/>
      <c r="H54" s="48"/>
      <c r="I54" s="14"/>
    </row>
    <row r="55" spans="1:9">
      <c r="A55" s="14"/>
      <c r="B55" s="46"/>
      <c r="C55" s="47"/>
      <c r="D55" s="47"/>
      <c r="E55" s="47"/>
      <c r="F55" s="47"/>
      <c r="G55" s="47"/>
      <c r="H55" s="48"/>
      <c r="I55" s="14"/>
    </row>
    <row r="56" spans="1:9">
      <c r="A56" s="14"/>
      <c r="B56" s="46"/>
      <c r="C56" s="47"/>
      <c r="D56" s="47"/>
      <c r="E56" s="47"/>
      <c r="F56" s="47"/>
      <c r="G56" s="47"/>
      <c r="H56" s="48"/>
      <c r="I56" s="14"/>
    </row>
    <row r="57" spans="1:9">
      <c r="A57" s="14"/>
      <c r="B57" s="46"/>
      <c r="C57" s="47"/>
      <c r="D57" s="47"/>
      <c r="E57" s="47"/>
      <c r="F57" s="47"/>
      <c r="G57" s="47"/>
      <c r="H57" s="48"/>
      <c r="I57" s="14"/>
    </row>
    <row r="58" spans="1:9">
      <c r="A58" s="14"/>
      <c r="B58" s="46"/>
      <c r="C58" s="47"/>
      <c r="D58" s="47"/>
      <c r="E58" s="47"/>
      <c r="F58" s="47"/>
      <c r="G58" s="47"/>
      <c r="H58" s="48"/>
      <c r="I58" s="14"/>
    </row>
    <row r="59" spans="1:9">
      <c r="A59" s="14"/>
      <c r="B59" s="49"/>
      <c r="C59" s="50"/>
      <c r="D59" s="50"/>
      <c r="E59" s="50"/>
      <c r="F59" s="50"/>
      <c r="G59" s="50"/>
      <c r="H59" s="51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E5:G5"/>
    <mergeCell ref="B46:H59"/>
  </mergeCells>
  <conditionalFormatting sqref="F15:F42">
    <cfRule type="cellIs" dxfId="14" priority="1" operator="greaterThan">
      <formula>21</formula>
    </cfRule>
  </conditionalFormatting>
  <conditionalFormatting sqref="H15:H42">
    <cfRule type="cellIs" dxfId="13" priority="2" operator="greaterThan">
      <formula>7</formula>
    </cfRule>
    <cfRule type="cellIs" dxfId="12" priority="3" operator="greaterThan">
      <formula>8</formula>
    </cfRule>
  </conditionalFormatting>
  <conditionalFormatting sqref="H44">
    <cfRule type="cellIs" dxfId="11" priority="4" operator="greaterThan">
      <formula>7</formula>
    </cfRule>
    <cfRule type="cellIs" dxfId="10" priority="5" operator="greaterThan">
      <formula>8</formula>
    </cfRule>
  </conditionalFormatting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F68B4-F165-40AD-96D5-9E0EB476C2D5}">
  <dimension ref="A1:J61"/>
  <sheetViews>
    <sheetView topLeftCell="A14" zoomScaleNormal="100" workbookViewId="0">
      <selection activeCell="E38" sqref="E38"/>
    </sheetView>
  </sheetViews>
  <sheetFormatPr defaultRowHeight="1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8.75">
      <c r="A3" s="1"/>
      <c r="B3" s="24" t="s">
        <v>16</v>
      </c>
      <c r="C3" s="25"/>
      <c r="D3" s="25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17</v>
      </c>
      <c r="C5" s="1"/>
      <c r="D5" s="26"/>
      <c r="E5" s="40" t="s">
        <v>31</v>
      </c>
      <c r="F5" s="41"/>
      <c r="G5" s="42"/>
      <c r="H5" s="1"/>
      <c r="I5" s="1"/>
    </row>
    <row r="6" spans="1:9">
      <c r="A6" s="1"/>
      <c r="B6" s="1" t="s">
        <v>19</v>
      </c>
      <c r="C6" s="1"/>
      <c r="D6" s="26"/>
      <c r="E6" s="1"/>
      <c r="F6" s="1"/>
      <c r="G6" s="22">
        <v>0</v>
      </c>
      <c r="H6" s="1"/>
      <c r="I6" s="1"/>
    </row>
    <row r="7" spans="1:9">
      <c r="A7" s="1"/>
      <c r="B7" s="1" t="s">
        <v>20</v>
      </c>
      <c r="C7" s="1"/>
      <c r="D7" s="26"/>
      <c r="E7" s="1"/>
      <c r="F7" s="1"/>
      <c r="G7" s="22">
        <v>16</v>
      </c>
      <c r="H7" s="1"/>
      <c r="I7" s="1"/>
    </row>
    <row r="8" spans="1:9">
      <c r="A8" s="1"/>
      <c r="B8" s="1" t="s">
        <v>21</v>
      </c>
      <c r="C8" s="1"/>
      <c r="D8" s="26"/>
      <c r="E8" s="1"/>
      <c r="F8" s="1"/>
      <c r="G8" s="27">
        <f>SUM(G6:G7)</f>
        <v>16</v>
      </c>
      <c r="H8" s="1"/>
      <c r="I8" s="1"/>
    </row>
    <row r="9" spans="1:9">
      <c r="A9" s="1"/>
      <c r="B9" s="1" t="s">
        <v>8</v>
      </c>
      <c r="C9" s="1"/>
      <c r="D9" s="26"/>
      <c r="E9" s="1"/>
      <c r="F9" s="1"/>
      <c r="G9" s="22">
        <v>3</v>
      </c>
      <c r="H9" s="1"/>
      <c r="I9" s="1"/>
    </row>
    <row r="10" spans="1:9">
      <c r="A10" s="1"/>
      <c r="B10" s="1" t="s">
        <v>22</v>
      </c>
      <c r="C10" s="1"/>
      <c r="D10" s="26"/>
      <c r="E10" s="1"/>
      <c r="F10" s="1"/>
      <c r="G10" s="23" t="s">
        <v>6</v>
      </c>
      <c r="H10" s="1"/>
      <c r="I10" s="1"/>
    </row>
    <row r="11" spans="1:9">
      <c r="A11" s="1"/>
      <c r="B11" s="1"/>
      <c r="C11" s="1"/>
      <c r="D11" s="26"/>
      <c r="E11" s="26"/>
      <c r="F11" s="26"/>
      <c r="G11" s="1"/>
      <c r="H11" s="1"/>
      <c r="I11" s="1"/>
    </row>
    <row r="12" spans="1:9">
      <c r="A12" s="1"/>
      <c r="B12" s="9" t="s">
        <v>9</v>
      </c>
      <c r="C12" s="9"/>
      <c r="D12" s="9"/>
      <c r="E12" s="1"/>
      <c r="F12" s="1"/>
      <c r="G12" s="1"/>
      <c r="H12" s="1"/>
      <c r="I12" s="1"/>
    </row>
    <row r="13" spans="1:9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>
      <c r="A14" s="1"/>
      <c r="B14" s="28" t="s">
        <v>10</v>
      </c>
      <c r="C14" s="28" t="s">
        <v>23</v>
      </c>
      <c r="D14" s="29" t="s">
        <v>24</v>
      </c>
      <c r="E14" s="29" t="s">
        <v>25</v>
      </c>
      <c r="F14" s="29" t="s">
        <v>26</v>
      </c>
      <c r="G14" s="29" t="s">
        <v>14</v>
      </c>
      <c r="H14" s="30" t="s">
        <v>15</v>
      </c>
      <c r="I14" s="1"/>
    </row>
    <row r="15" spans="1:9">
      <c r="A15" s="1"/>
      <c r="B15" s="5">
        <v>45607</v>
      </c>
      <c r="C15" s="3">
        <v>0</v>
      </c>
      <c r="D15" s="3">
        <v>0</v>
      </c>
      <c r="E15" s="3">
        <v>13</v>
      </c>
      <c r="F15" s="10">
        <f t="shared" ref="F15:F21" si="0">(C15*1.75)+(D15*0.5381)+E15</f>
        <v>13</v>
      </c>
      <c r="G15" s="3">
        <v>3</v>
      </c>
      <c r="H15" s="31">
        <f>IFERROR(SUM(C15*1.75,D15*0.5381,E15)/G15,0)</f>
        <v>4.333333333333333</v>
      </c>
      <c r="I15" s="1"/>
    </row>
    <row r="16" spans="1:9">
      <c r="A16" s="1"/>
      <c r="B16" s="5">
        <v>45608</v>
      </c>
      <c r="C16" s="3">
        <v>0</v>
      </c>
      <c r="D16" s="3">
        <v>0</v>
      </c>
      <c r="E16" s="3">
        <v>12</v>
      </c>
      <c r="F16" s="10">
        <f t="shared" si="0"/>
        <v>12</v>
      </c>
      <c r="G16" s="3">
        <v>4</v>
      </c>
      <c r="H16" s="31">
        <f t="shared" ref="H16:H21" si="1">IFERROR(SUM(C16*1.75,D16*0.5381,E16)/G16,0)</f>
        <v>3</v>
      </c>
      <c r="I16" s="1"/>
    </row>
    <row r="17" spans="1:10">
      <c r="A17" s="1"/>
      <c r="B17" s="5">
        <v>45609</v>
      </c>
      <c r="C17" s="3">
        <v>0</v>
      </c>
      <c r="D17" s="3">
        <v>0</v>
      </c>
      <c r="E17" s="3">
        <v>15</v>
      </c>
      <c r="F17" s="10">
        <f t="shared" si="0"/>
        <v>15</v>
      </c>
      <c r="G17" s="3">
        <v>3</v>
      </c>
      <c r="H17" s="31">
        <f t="shared" si="1"/>
        <v>5</v>
      </c>
      <c r="I17" s="1"/>
    </row>
    <row r="18" spans="1:10">
      <c r="A18" s="1"/>
      <c r="B18" s="5">
        <v>45610</v>
      </c>
      <c r="C18" s="3">
        <v>0</v>
      </c>
      <c r="D18" s="3">
        <v>0</v>
      </c>
      <c r="E18" s="3">
        <v>14</v>
      </c>
      <c r="F18" s="10">
        <f t="shared" si="0"/>
        <v>14</v>
      </c>
      <c r="G18" s="3">
        <v>3</v>
      </c>
      <c r="H18" s="31">
        <f t="shared" si="1"/>
        <v>4.666666666666667</v>
      </c>
      <c r="I18" s="32"/>
    </row>
    <row r="19" spans="1:10">
      <c r="A19" s="1"/>
      <c r="B19" s="5">
        <v>45611</v>
      </c>
      <c r="C19" s="3">
        <v>0</v>
      </c>
      <c r="D19" s="3">
        <v>0</v>
      </c>
      <c r="E19" s="3">
        <v>14</v>
      </c>
      <c r="F19" s="10">
        <f t="shared" si="0"/>
        <v>14</v>
      </c>
      <c r="G19" s="3">
        <v>3</v>
      </c>
      <c r="H19" s="31">
        <f t="shared" si="1"/>
        <v>4.666666666666667</v>
      </c>
      <c r="I19" s="32"/>
    </row>
    <row r="20" spans="1:10">
      <c r="A20" s="1"/>
      <c r="B20" s="5">
        <v>45612</v>
      </c>
      <c r="C20" s="3">
        <v>0</v>
      </c>
      <c r="D20" s="3">
        <v>0</v>
      </c>
      <c r="E20" s="3">
        <v>0</v>
      </c>
      <c r="F20" s="10">
        <f t="shared" si="0"/>
        <v>0</v>
      </c>
      <c r="G20" s="3">
        <v>0</v>
      </c>
      <c r="H20" s="31">
        <f t="shared" si="1"/>
        <v>0</v>
      </c>
      <c r="I20" s="1"/>
    </row>
    <row r="21" spans="1:10">
      <c r="A21" s="1"/>
      <c r="B21" s="5">
        <v>45613</v>
      </c>
      <c r="C21" s="3">
        <v>0</v>
      </c>
      <c r="D21" s="3">
        <v>0</v>
      </c>
      <c r="E21" s="3">
        <v>0</v>
      </c>
      <c r="F21" s="10">
        <f t="shared" si="0"/>
        <v>0</v>
      </c>
      <c r="G21" s="3">
        <v>0</v>
      </c>
      <c r="H21" s="31">
        <f t="shared" si="1"/>
        <v>0</v>
      </c>
      <c r="I21" s="1"/>
    </row>
    <row r="22" spans="1:10">
      <c r="A22" s="1"/>
      <c r="B22" s="5">
        <v>45614</v>
      </c>
      <c r="C22" s="3">
        <v>0</v>
      </c>
      <c r="D22" s="3">
        <v>0</v>
      </c>
      <c r="E22" s="3">
        <v>15</v>
      </c>
      <c r="F22" s="10">
        <f t="shared" ref="F22:F42" si="2">(C22*1.75)+(D22*0.5381)+E22</f>
        <v>15</v>
      </c>
      <c r="G22" s="3">
        <v>3</v>
      </c>
      <c r="H22" s="31">
        <f>IFERROR(SUM(C22*1.75,D22*0.5381,E22)/G22,0)</f>
        <v>5</v>
      </c>
      <c r="I22" s="1"/>
    </row>
    <row r="23" spans="1:10">
      <c r="A23" s="1"/>
      <c r="B23" s="5">
        <v>45615</v>
      </c>
      <c r="C23" s="3">
        <v>0</v>
      </c>
      <c r="D23" s="3">
        <v>0</v>
      </c>
      <c r="E23" s="3">
        <v>12</v>
      </c>
      <c r="F23" s="10">
        <f t="shared" si="2"/>
        <v>12</v>
      </c>
      <c r="G23" s="3">
        <v>3</v>
      </c>
      <c r="H23" s="31">
        <f t="shared" ref="H23:H28" si="3">IFERROR(SUM(C23*1.75,D23*0.5381,E23)/G23,0)</f>
        <v>4</v>
      </c>
      <c r="I23" s="1"/>
    </row>
    <row r="24" spans="1:10">
      <c r="A24" s="1"/>
      <c r="B24" s="5">
        <v>45616</v>
      </c>
      <c r="C24" s="3">
        <v>0</v>
      </c>
      <c r="D24" s="3">
        <v>0</v>
      </c>
      <c r="E24" s="3">
        <v>12</v>
      </c>
      <c r="F24" s="10">
        <f t="shared" si="2"/>
        <v>12</v>
      </c>
      <c r="G24" s="3">
        <v>3</v>
      </c>
      <c r="H24" s="31">
        <f t="shared" si="3"/>
        <v>4</v>
      </c>
      <c r="I24" s="1"/>
    </row>
    <row r="25" spans="1:10">
      <c r="A25" s="1"/>
      <c r="B25" s="5">
        <v>45617</v>
      </c>
      <c r="C25" s="3">
        <v>0</v>
      </c>
      <c r="D25" s="3">
        <v>0</v>
      </c>
      <c r="E25" s="3">
        <v>14</v>
      </c>
      <c r="F25" s="10">
        <f t="shared" si="2"/>
        <v>14</v>
      </c>
      <c r="G25" s="3">
        <v>3</v>
      </c>
      <c r="H25" s="31">
        <f t="shared" si="3"/>
        <v>4.666666666666667</v>
      </c>
      <c r="I25" s="1"/>
      <c r="J25" t="s">
        <v>27</v>
      </c>
    </row>
    <row r="26" spans="1:10">
      <c r="A26" s="1"/>
      <c r="B26" s="5">
        <v>45618</v>
      </c>
      <c r="C26" s="3">
        <v>0</v>
      </c>
      <c r="D26" s="3">
        <v>0</v>
      </c>
      <c r="E26" s="3">
        <v>12</v>
      </c>
      <c r="F26" s="10">
        <f t="shared" si="2"/>
        <v>12</v>
      </c>
      <c r="G26" s="3">
        <v>3</v>
      </c>
      <c r="H26" s="31">
        <f t="shared" si="3"/>
        <v>4</v>
      </c>
      <c r="I26" s="1"/>
    </row>
    <row r="27" spans="1:10">
      <c r="A27" s="1"/>
      <c r="B27" s="5">
        <v>45619</v>
      </c>
      <c r="C27" s="3">
        <v>0</v>
      </c>
      <c r="D27" s="3">
        <v>0</v>
      </c>
      <c r="E27" s="3">
        <v>0</v>
      </c>
      <c r="F27" s="10">
        <f t="shared" si="2"/>
        <v>0</v>
      </c>
      <c r="G27" s="3">
        <v>0</v>
      </c>
      <c r="H27" s="31">
        <f t="shared" si="3"/>
        <v>0</v>
      </c>
      <c r="I27" s="1"/>
    </row>
    <row r="28" spans="1:10">
      <c r="A28" s="1"/>
      <c r="B28" s="5">
        <v>45620</v>
      </c>
      <c r="C28" s="3">
        <v>0</v>
      </c>
      <c r="D28" s="3">
        <v>0</v>
      </c>
      <c r="E28" s="3">
        <v>0</v>
      </c>
      <c r="F28" s="10">
        <f t="shared" si="2"/>
        <v>0</v>
      </c>
      <c r="G28" s="3">
        <v>0</v>
      </c>
      <c r="H28" s="31">
        <f t="shared" si="3"/>
        <v>0</v>
      </c>
      <c r="I28" s="1"/>
    </row>
    <row r="29" spans="1:10">
      <c r="A29" s="1"/>
      <c r="B29" s="5">
        <v>45670</v>
      </c>
      <c r="C29" s="3">
        <v>0</v>
      </c>
      <c r="D29" s="3">
        <v>1</v>
      </c>
      <c r="E29" s="3">
        <v>13</v>
      </c>
      <c r="F29" s="10">
        <f t="shared" si="2"/>
        <v>13.5381</v>
      </c>
      <c r="G29" s="3">
        <v>3</v>
      </c>
      <c r="H29" s="31">
        <f>IFERROR(SUM(C29*1.75,D29*0.5381,E29)/G29,0)</f>
        <v>4.5126999999999997</v>
      </c>
      <c r="I29" s="1"/>
    </row>
    <row r="30" spans="1:10">
      <c r="A30" s="1"/>
      <c r="B30" s="5">
        <v>45671</v>
      </c>
      <c r="C30" s="3">
        <v>0</v>
      </c>
      <c r="D30" s="3">
        <v>0</v>
      </c>
      <c r="E30" s="3">
        <v>11</v>
      </c>
      <c r="F30" s="10">
        <f t="shared" si="2"/>
        <v>11</v>
      </c>
      <c r="G30" s="3">
        <v>3</v>
      </c>
      <c r="H30" s="31">
        <f t="shared" ref="H30:H35" si="4">IFERROR(SUM(C30*1.75,D30*0.5381,E30)/G30,0)</f>
        <v>3.6666666666666665</v>
      </c>
      <c r="I30" s="1"/>
    </row>
    <row r="31" spans="1:10">
      <c r="A31" s="1"/>
      <c r="B31" s="5">
        <v>45672</v>
      </c>
      <c r="C31" s="3">
        <v>0</v>
      </c>
      <c r="D31" s="3">
        <v>0</v>
      </c>
      <c r="E31" s="3">
        <v>16</v>
      </c>
      <c r="F31" s="10">
        <f t="shared" si="2"/>
        <v>16</v>
      </c>
      <c r="G31" s="3">
        <v>3</v>
      </c>
      <c r="H31" s="31">
        <f t="shared" si="4"/>
        <v>5.333333333333333</v>
      </c>
      <c r="I31" s="1"/>
    </row>
    <row r="32" spans="1:10">
      <c r="A32" s="1"/>
      <c r="B32" s="5">
        <v>45673</v>
      </c>
      <c r="C32" s="3">
        <v>0</v>
      </c>
      <c r="D32" s="3">
        <v>0</v>
      </c>
      <c r="E32" s="3">
        <v>16</v>
      </c>
      <c r="F32" s="10">
        <f t="shared" si="2"/>
        <v>16</v>
      </c>
      <c r="G32" s="3">
        <v>3</v>
      </c>
      <c r="H32" s="31">
        <f t="shared" si="4"/>
        <v>5.333333333333333</v>
      </c>
      <c r="I32" s="1"/>
    </row>
    <row r="33" spans="1:9">
      <c r="A33" s="1"/>
      <c r="B33" s="5">
        <v>45674</v>
      </c>
      <c r="C33" s="3">
        <v>0</v>
      </c>
      <c r="D33" s="3">
        <v>0</v>
      </c>
      <c r="E33" s="3">
        <v>15</v>
      </c>
      <c r="F33" s="10">
        <f t="shared" si="2"/>
        <v>15</v>
      </c>
      <c r="G33" s="3">
        <v>3</v>
      </c>
      <c r="H33" s="31">
        <f t="shared" si="4"/>
        <v>5</v>
      </c>
      <c r="I33" s="1"/>
    </row>
    <row r="34" spans="1:9">
      <c r="A34" s="1"/>
      <c r="B34" s="5">
        <v>45675</v>
      </c>
      <c r="C34" s="3">
        <v>0</v>
      </c>
      <c r="D34" s="3">
        <v>0</v>
      </c>
      <c r="E34" s="3">
        <v>0</v>
      </c>
      <c r="F34" s="10">
        <f t="shared" si="2"/>
        <v>0</v>
      </c>
      <c r="G34" s="3">
        <v>0</v>
      </c>
      <c r="H34" s="31">
        <f t="shared" si="4"/>
        <v>0</v>
      </c>
      <c r="I34" s="1"/>
    </row>
    <row r="35" spans="1:9">
      <c r="A35" s="1"/>
      <c r="B35" s="5">
        <v>45676</v>
      </c>
      <c r="C35" s="3">
        <v>0</v>
      </c>
      <c r="D35" s="3">
        <v>0</v>
      </c>
      <c r="E35" s="3">
        <v>0</v>
      </c>
      <c r="F35" s="10">
        <f t="shared" si="2"/>
        <v>0</v>
      </c>
      <c r="G35" s="3">
        <v>0</v>
      </c>
      <c r="H35" s="31">
        <f t="shared" si="4"/>
        <v>0</v>
      </c>
      <c r="I35" s="1"/>
    </row>
    <row r="36" spans="1:9">
      <c r="A36" s="1"/>
      <c r="B36" s="5">
        <v>45677</v>
      </c>
      <c r="C36" s="3">
        <v>0</v>
      </c>
      <c r="D36" s="3">
        <v>0</v>
      </c>
      <c r="E36" s="3">
        <v>13</v>
      </c>
      <c r="F36" s="10">
        <f t="shared" si="2"/>
        <v>13</v>
      </c>
      <c r="G36" s="3">
        <v>3</v>
      </c>
      <c r="H36" s="31">
        <f>IFERROR(SUM(C36*1.75,D36*0.5381,E36)/G36,0)</f>
        <v>4.333333333333333</v>
      </c>
      <c r="I36" s="1"/>
    </row>
    <row r="37" spans="1:9">
      <c r="A37" s="1"/>
      <c r="B37" s="5">
        <v>45678</v>
      </c>
      <c r="C37" s="3">
        <v>0</v>
      </c>
      <c r="D37" s="3">
        <v>0</v>
      </c>
      <c r="E37" s="3">
        <v>14</v>
      </c>
      <c r="F37" s="10">
        <f t="shared" si="2"/>
        <v>14</v>
      </c>
      <c r="G37" s="3">
        <v>3</v>
      </c>
      <c r="H37" s="31">
        <f t="shared" ref="H37:H42" si="5">IFERROR(SUM(C37*1.75,D37*0.5381,E37)/G37,0)</f>
        <v>4.666666666666667</v>
      </c>
      <c r="I37" s="1"/>
    </row>
    <row r="38" spans="1:9">
      <c r="A38" s="1"/>
      <c r="B38" s="5">
        <v>45679</v>
      </c>
      <c r="C38" s="3">
        <v>0</v>
      </c>
      <c r="D38" s="3">
        <v>1</v>
      </c>
      <c r="E38" s="3">
        <v>11</v>
      </c>
      <c r="F38" s="10">
        <f t="shared" si="2"/>
        <v>11.5381</v>
      </c>
      <c r="G38" s="3">
        <v>3</v>
      </c>
      <c r="H38" s="31">
        <f t="shared" si="5"/>
        <v>3.8460333333333332</v>
      </c>
      <c r="I38" s="1"/>
    </row>
    <row r="39" spans="1:9">
      <c r="A39" s="1"/>
      <c r="B39" s="5">
        <v>45680</v>
      </c>
      <c r="C39" s="3">
        <v>0</v>
      </c>
      <c r="D39" s="3">
        <v>0</v>
      </c>
      <c r="E39" s="3">
        <v>15</v>
      </c>
      <c r="F39" s="10">
        <f t="shared" si="2"/>
        <v>15</v>
      </c>
      <c r="G39" s="3">
        <v>3</v>
      </c>
      <c r="H39" s="31">
        <f t="shared" si="5"/>
        <v>5</v>
      </c>
      <c r="I39" s="1"/>
    </row>
    <row r="40" spans="1:9">
      <c r="A40" s="1"/>
      <c r="B40" s="5">
        <v>45681</v>
      </c>
      <c r="C40" s="3">
        <v>0</v>
      </c>
      <c r="D40" s="3">
        <v>0</v>
      </c>
      <c r="E40" s="3">
        <v>14</v>
      </c>
      <c r="F40" s="10">
        <f t="shared" si="2"/>
        <v>14</v>
      </c>
      <c r="G40" s="3">
        <v>3</v>
      </c>
      <c r="H40" s="31">
        <f t="shared" si="5"/>
        <v>4.666666666666667</v>
      </c>
      <c r="I40" s="1"/>
    </row>
    <row r="41" spans="1:9">
      <c r="A41" s="1"/>
      <c r="B41" s="5">
        <v>45682</v>
      </c>
      <c r="C41" s="3">
        <v>0</v>
      </c>
      <c r="D41" s="3">
        <v>0</v>
      </c>
      <c r="E41" s="3">
        <v>0</v>
      </c>
      <c r="F41" s="10">
        <f t="shared" si="2"/>
        <v>0</v>
      </c>
      <c r="G41" s="3">
        <v>0</v>
      </c>
      <c r="H41" s="31">
        <f t="shared" si="5"/>
        <v>0</v>
      </c>
      <c r="I41" s="1"/>
    </row>
    <row r="42" spans="1:9">
      <c r="A42" s="1"/>
      <c r="B42" s="5">
        <v>45683</v>
      </c>
      <c r="C42" s="3">
        <v>0</v>
      </c>
      <c r="D42" s="3">
        <v>0</v>
      </c>
      <c r="E42" s="3">
        <v>0</v>
      </c>
      <c r="F42" s="10">
        <f t="shared" si="2"/>
        <v>0</v>
      </c>
      <c r="G42" s="3">
        <v>0</v>
      </c>
      <c r="H42" s="31">
        <f t="shared" si="5"/>
        <v>0</v>
      </c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33"/>
      <c r="C44" s="34"/>
      <c r="D44" s="34"/>
      <c r="E44" s="34"/>
      <c r="F44" s="34"/>
      <c r="G44" s="34"/>
      <c r="H44" s="35"/>
      <c r="I44" s="1"/>
    </row>
    <row r="45" spans="1:9">
      <c r="A45" s="14"/>
      <c r="B45" s="36" t="s">
        <v>28</v>
      </c>
      <c r="C45" s="37"/>
      <c r="D45" s="37"/>
      <c r="E45" s="37"/>
      <c r="F45" s="14"/>
      <c r="G45" s="14"/>
      <c r="H45" s="14"/>
      <c r="I45" s="14"/>
    </row>
    <row r="46" spans="1:9">
      <c r="A46" s="14"/>
      <c r="B46" s="43"/>
      <c r="C46" s="44"/>
      <c r="D46" s="44"/>
      <c r="E46" s="44"/>
      <c r="F46" s="44"/>
      <c r="G46" s="44"/>
      <c r="H46" s="45"/>
      <c r="I46" s="14"/>
    </row>
    <row r="47" spans="1:9">
      <c r="A47" s="14"/>
      <c r="B47" s="46"/>
      <c r="C47" s="47"/>
      <c r="D47" s="47"/>
      <c r="E47" s="47"/>
      <c r="F47" s="47"/>
      <c r="G47" s="47"/>
      <c r="H47" s="48"/>
      <c r="I47" s="14"/>
    </row>
    <row r="48" spans="1:9">
      <c r="A48" s="14"/>
      <c r="B48" s="46"/>
      <c r="C48" s="47"/>
      <c r="D48" s="47"/>
      <c r="E48" s="47"/>
      <c r="F48" s="47"/>
      <c r="G48" s="47"/>
      <c r="H48" s="48"/>
      <c r="I48" s="14"/>
    </row>
    <row r="49" spans="1:9">
      <c r="A49" s="14"/>
      <c r="B49" s="46"/>
      <c r="C49" s="47"/>
      <c r="D49" s="47"/>
      <c r="E49" s="47"/>
      <c r="F49" s="47"/>
      <c r="G49" s="47"/>
      <c r="H49" s="48"/>
      <c r="I49" s="14"/>
    </row>
    <row r="50" spans="1:9">
      <c r="A50" s="14"/>
      <c r="B50" s="46"/>
      <c r="C50" s="47"/>
      <c r="D50" s="47"/>
      <c r="E50" s="47"/>
      <c r="F50" s="47"/>
      <c r="G50" s="47"/>
      <c r="H50" s="48"/>
      <c r="I50" s="14"/>
    </row>
    <row r="51" spans="1:9">
      <c r="A51" s="14"/>
      <c r="B51" s="46"/>
      <c r="C51" s="47"/>
      <c r="D51" s="47"/>
      <c r="E51" s="47"/>
      <c r="F51" s="47"/>
      <c r="G51" s="47"/>
      <c r="H51" s="48"/>
      <c r="I51" s="14"/>
    </row>
    <row r="52" spans="1:9">
      <c r="A52" s="14"/>
      <c r="B52" s="46"/>
      <c r="C52" s="47"/>
      <c r="D52" s="47"/>
      <c r="E52" s="47"/>
      <c r="F52" s="47"/>
      <c r="G52" s="47"/>
      <c r="H52" s="48"/>
      <c r="I52" s="14"/>
    </row>
    <row r="53" spans="1:9">
      <c r="A53" s="14"/>
      <c r="B53" s="46"/>
      <c r="C53" s="47"/>
      <c r="D53" s="47"/>
      <c r="E53" s="47"/>
      <c r="F53" s="47"/>
      <c r="G53" s="47"/>
      <c r="H53" s="48"/>
      <c r="I53" s="14"/>
    </row>
    <row r="54" spans="1:9">
      <c r="A54" s="14"/>
      <c r="B54" s="46"/>
      <c r="C54" s="47"/>
      <c r="D54" s="47"/>
      <c r="E54" s="47"/>
      <c r="F54" s="47"/>
      <c r="G54" s="47"/>
      <c r="H54" s="48"/>
      <c r="I54" s="14"/>
    </row>
    <row r="55" spans="1:9">
      <c r="A55" s="14"/>
      <c r="B55" s="46"/>
      <c r="C55" s="47"/>
      <c r="D55" s="47"/>
      <c r="E55" s="47"/>
      <c r="F55" s="47"/>
      <c r="G55" s="47"/>
      <c r="H55" s="48"/>
      <c r="I55" s="14"/>
    </row>
    <row r="56" spans="1:9">
      <c r="A56" s="14"/>
      <c r="B56" s="46"/>
      <c r="C56" s="47"/>
      <c r="D56" s="47"/>
      <c r="E56" s="47"/>
      <c r="F56" s="47"/>
      <c r="G56" s="47"/>
      <c r="H56" s="48"/>
      <c r="I56" s="14"/>
    </row>
    <row r="57" spans="1:9">
      <c r="A57" s="14"/>
      <c r="B57" s="46"/>
      <c r="C57" s="47"/>
      <c r="D57" s="47"/>
      <c r="E57" s="47"/>
      <c r="F57" s="47"/>
      <c r="G57" s="47"/>
      <c r="H57" s="48"/>
      <c r="I57" s="14"/>
    </row>
    <row r="58" spans="1:9">
      <c r="A58" s="14"/>
      <c r="B58" s="46"/>
      <c r="C58" s="47"/>
      <c r="D58" s="47"/>
      <c r="E58" s="47"/>
      <c r="F58" s="47"/>
      <c r="G58" s="47"/>
      <c r="H58" s="48"/>
      <c r="I58" s="14"/>
    </row>
    <row r="59" spans="1:9">
      <c r="A59" s="14"/>
      <c r="B59" s="49"/>
      <c r="C59" s="50"/>
      <c r="D59" s="50"/>
      <c r="E59" s="50"/>
      <c r="F59" s="50"/>
      <c r="G59" s="50"/>
      <c r="H59" s="51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B46:H59"/>
    <mergeCell ref="E5:G5"/>
  </mergeCells>
  <conditionalFormatting sqref="F15:F42">
    <cfRule type="cellIs" dxfId="9" priority="1" operator="greaterThan">
      <formula>21</formula>
    </cfRule>
  </conditionalFormatting>
  <conditionalFormatting sqref="H15:H42">
    <cfRule type="cellIs" dxfId="8" priority="2" operator="greaterThan">
      <formula>7</formula>
    </cfRule>
    <cfRule type="cellIs" dxfId="7" priority="3" operator="greaterThan">
      <formula>8</formula>
    </cfRule>
  </conditionalFormatting>
  <conditionalFormatting sqref="H44">
    <cfRule type="cellIs" dxfId="6" priority="11" operator="greaterThan">
      <formula>7</formula>
    </cfRule>
    <cfRule type="cellIs" dxfId="5" priority="12" operator="greaterThan">
      <formula>8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61737-6BE0-4D78-AC45-8BD0B4852D5B}">
  <dimension ref="A1:J61"/>
  <sheetViews>
    <sheetView tabSelected="1" topLeftCell="A10" zoomScaleNormal="100" workbookViewId="0">
      <selection activeCell="G19" sqref="G19"/>
    </sheetView>
  </sheetViews>
  <sheetFormatPr defaultRowHeight="1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8.75">
      <c r="A3" s="1"/>
      <c r="B3" s="24" t="s">
        <v>16</v>
      </c>
      <c r="C3" s="25"/>
      <c r="D3" s="25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17</v>
      </c>
      <c r="C5" s="1"/>
      <c r="D5" s="26"/>
      <c r="E5" s="40" t="s">
        <v>32</v>
      </c>
      <c r="F5" s="41"/>
      <c r="G5" s="42"/>
      <c r="H5" s="1"/>
      <c r="I5" s="1"/>
    </row>
    <row r="6" spans="1:9">
      <c r="A6" s="1"/>
      <c r="B6" s="1" t="s">
        <v>19</v>
      </c>
      <c r="C6" s="1"/>
      <c r="D6" s="26"/>
      <c r="E6" s="1"/>
      <c r="F6" s="1"/>
      <c r="G6" s="22">
        <v>9</v>
      </c>
      <c r="H6" s="1"/>
      <c r="I6" s="1"/>
    </row>
    <row r="7" spans="1:9">
      <c r="A7" s="1"/>
      <c r="B7" s="1" t="s">
        <v>20</v>
      </c>
      <c r="C7" s="1"/>
      <c r="D7" s="26"/>
      <c r="E7" s="1"/>
      <c r="F7" s="1"/>
      <c r="G7" s="22">
        <v>4</v>
      </c>
      <c r="H7" s="1"/>
      <c r="I7" s="1"/>
    </row>
    <row r="8" spans="1:9">
      <c r="A8" s="1"/>
      <c r="B8" s="1" t="s">
        <v>21</v>
      </c>
      <c r="C8" s="1"/>
      <c r="D8" s="26"/>
      <c r="E8" s="1"/>
      <c r="F8" s="1"/>
      <c r="G8" s="27">
        <f>SUM(G6:G7)</f>
        <v>13</v>
      </c>
      <c r="H8" s="1"/>
      <c r="I8" s="1"/>
    </row>
    <row r="9" spans="1:9">
      <c r="A9" s="1"/>
      <c r="B9" s="1" t="s">
        <v>8</v>
      </c>
      <c r="C9" s="1"/>
      <c r="D9" s="26"/>
      <c r="E9" s="1"/>
      <c r="F9" s="1"/>
      <c r="G9" s="22">
        <v>3</v>
      </c>
      <c r="H9" s="1"/>
      <c r="I9" s="1"/>
    </row>
    <row r="10" spans="1:9">
      <c r="A10" s="1"/>
      <c r="B10" s="1" t="s">
        <v>22</v>
      </c>
      <c r="C10" s="1"/>
      <c r="D10" s="26"/>
      <c r="E10" s="1"/>
      <c r="F10" s="1"/>
      <c r="G10" s="23" t="s">
        <v>6</v>
      </c>
      <c r="H10" s="1"/>
      <c r="I10" s="1"/>
    </row>
    <row r="11" spans="1:9">
      <c r="A11" s="1"/>
      <c r="B11" s="1"/>
      <c r="C11" s="1"/>
      <c r="D11" s="26"/>
      <c r="E11" s="26"/>
      <c r="F11" s="26"/>
      <c r="G11" s="1"/>
      <c r="H11" s="1"/>
      <c r="I11" s="1"/>
    </row>
    <row r="12" spans="1:9">
      <c r="A12" s="1"/>
      <c r="B12" s="9" t="s">
        <v>9</v>
      </c>
      <c r="C12" s="9"/>
      <c r="D12" s="9"/>
      <c r="E12" s="1"/>
      <c r="F12" s="1"/>
      <c r="G12" s="1"/>
      <c r="H12" s="1"/>
      <c r="I12" s="1"/>
    </row>
    <row r="13" spans="1:9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>
      <c r="A14" s="1"/>
      <c r="B14" s="28" t="s">
        <v>10</v>
      </c>
      <c r="C14" s="28" t="s">
        <v>23</v>
      </c>
      <c r="D14" s="29" t="s">
        <v>24</v>
      </c>
      <c r="E14" s="29" t="s">
        <v>25</v>
      </c>
      <c r="F14" s="29" t="s">
        <v>26</v>
      </c>
      <c r="G14" s="29" t="s">
        <v>14</v>
      </c>
      <c r="H14" s="30" t="s">
        <v>15</v>
      </c>
      <c r="I14" s="1"/>
    </row>
    <row r="15" spans="1:9">
      <c r="A15" s="1"/>
      <c r="B15" s="5">
        <v>45607</v>
      </c>
      <c r="C15" s="3">
        <v>7</v>
      </c>
      <c r="D15" s="3">
        <v>0</v>
      </c>
      <c r="E15" s="3">
        <v>4</v>
      </c>
      <c r="F15" s="10">
        <f t="shared" ref="F15:F42" si="0">(C15*1.75)+(D15*0.5381)+E15</f>
        <v>16.25</v>
      </c>
      <c r="G15" s="3">
        <v>3</v>
      </c>
      <c r="H15" s="31">
        <f>IFERROR(SUM(C15*1.75,D15*0.5381,E15)/G15,0)</f>
        <v>5.416666666666667</v>
      </c>
      <c r="I15" s="1"/>
    </row>
    <row r="16" spans="1:9">
      <c r="A16" s="1"/>
      <c r="B16" s="5">
        <v>45608</v>
      </c>
      <c r="C16" s="3">
        <v>7</v>
      </c>
      <c r="D16" s="3">
        <v>0</v>
      </c>
      <c r="E16" s="3">
        <v>4</v>
      </c>
      <c r="F16" s="10">
        <f t="shared" si="0"/>
        <v>16.25</v>
      </c>
      <c r="G16" s="3">
        <v>3</v>
      </c>
      <c r="H16" s="31">
        <f t="shared" ref="H16:H21" si="1">IFERROR(SUM(C16*1.75,D16*0.5381,E16)/G16,0)</f>
        <v>5.416666666666667</v>
      </c>
      <c r="I16" s="1"/>
    </row>
    <row r="17" spans="1:10">
      <c r="A17" s="1"/>
      <c r="B17" s="5">
        <v>45609</v>
      </c>
      <c r="C17" s="3">
        <v>7</v>
      </c>
      <c r="D17" s="3">
        <v>0</v>
      </c>
      <c r="E17" s="3">
        <v>4</v>
      </c>
      <c r="F17" s="10">
        <f t="shared" si="0"/>
        <v>16.25</v>
      </c>
      <c r="G17" s="3">
        <v>3</v>
      </c>
      <c r="H17" s="31">
        <f t="shared" si="1"/>
        <v>5.416666666666667</v>
      </c>
      <c r="I17" s="1"/>
    </row>
    <row r="18" spans="1:10">
      <c r="A18" s="1"/>
      <c r="B18" s="5">
        <v>45610</v>
      </c>
      <c r="C18" s="3">
        <v>7</v>
      </c>
      <c r="D18" s="3">
        <v>0</v>
      </c>
      <c r="E18" s="3">
        <v>4</v>
      </c>
      <c r="F18" s="10">
        <f t="shared" si="0"/>
        <v>16.25</v>
      </c>
      <c r="G18" s="3">
        <v>3</v>
      </c>
      <c r="H18" s="31">
        <f t="shared" si="1"/>
        <v>5.416666666666667</v>
      </c>
      <c r="I18" s="32"/>
    </row>
    <row r="19" spans="1:10">
      <c r="A19" s="1"/>
      <c r="B19" s="5">
        <v>45611</v>
      </c>
      <c r="C19" s="3">
        <v>6</v>
      </c>
      <c r="D19" s="3">
        <v>0</v>
      </c>
      <c r="E19" s="3">
        <v>4</v>
      </c>
      <c r="F19" s="10">
        <f t="shared" si="0"/>
        <v>14.5</v>
      </c>
      <c r="G19" s="3">
        <v>3</v>
      </c>
      <c r="H19" s="31">
        <f t="shared" si="1"/>
        <v>4.833333333333333</v>
      </c>
      <c r="I19" s="32"/>
    </row>
    <row r="20" spans="1:10">
      <c r="A20" s="1"/>
      <c r="B20" s="5">
        <v>45612</v>
      </c>
      <c r="C20" s="3">
        <v>0</v>
      </c>
      <c r="D20" s="3">
        <v>0</v>
      </c>
      <c r="E20" s="3">
        <v>0</v>
      </c>
      <c r="F20" s="10">
        <f t="shared" si="0"/>
        <v>0</v>
      </c>
      <c r="G20" s="3">
        <v>0</v>
      </c>
      <c r="H20" s="31">
        <f t="shared" si="1"/>
        <v>0</v>
      </c>
      <c r="I20" s="1"/>
    </row>
    <row r="21" spans="1:10">
      <c r="A21" s="1"/>
      <c r="B21" s="5">
        <v>45613</v>
      </c>
      <c r="C21" s="3">
        <v>0</v>
      </c>
      <c r="D21" s="3">
        <v>0</v>
      </c>
      <c r="E21" s="3">
        <v>0</v>
      </c>
      <c r="F21" s="10">
        <f t="shared" si="0"/>
        <v>0</v>
      </c>
      <c r="G21" s="3">
        <v>0</v>
      </c>
      <c r="H21" s="31">
        <f t="shared" si="1"/>
        <v>0</v>
      </c>
      <c r="I21" s="1"/>
    </row>
    <row r="22" spans="1:10">
      <c r="A22" s="1"/>
      <c r="B22" s="5">
        <v>45614</v>
      </c>
      <c r="C22" s="3">
        <v>7</v>
      </c>
      <c r="D22" s="3">
        <v>0</v>
      </c>
      <c r="E22" s="3">
        <v>3</v>
      </c>
      <c r="F22" s="10">
        <f t="shared" si="0"/>
        <v>15.25</v>
      </c>
      <c r="G22" s="3">
        <v>3</v>
      </c>
      <c r="H22" s="31">
        <f>IFERROR(SUM(C22*1.75,D22*0.5381,E22)/G22,0)</f>
        <v>5.083333333333333</v>
      </c>
      <c r="I22" s="1"/>
    </row>
    <row r="23" spans="1:10">
      <c r="A23" s="1"/>
      <c r="B23" s="5">
        <v>45615</v>
      </c>
      <c r="C23" s="3">
        <v>6</v>
      </c>
      <c r="D23" s="3">
        <v>0</v>
      </c>
      <c r="E23" s="3">
        <v>3</v>
      </c>
      <c r="F23" s="10">
        <f t="shared" si="0"/>
        <v>13.5</v>
      </c>
      <c r="G23" s="3">
        <v>2</v>
      </c>
      <c r="H23" s="31">
        <f t="shared" ref="H23:H28" si="2">IFERROR(SUM(C23*1.75,D23*0.5381,E23)/G23,0)</f>
        <v>6.75</v>
      </c>
      <c r="I23" s="1"/>
    </row>
    <row r="24" spans="1:10">
      <c r="A24" s="1"/>
      <c r="B24" s="5">
        <v>45616</v>
      </c>
      <c r="C24" s="3">
        <v>5</v>
      </c>
      <c r="D24" s="3">
        <v>0</v>
      </c>
      <c r="E24" s="3">
        <v>3</v>
      </c>
      <c r="F24" s="10">
        <f t="shared" si="0"/>
        <v>11.75</v>
      </c>
      <c r="G24" s="3">
        <v>3</v>
      </c>
      <c r="H24" s="31">
        <f t="shared" si="2"/>
        <v>3.9166666666666665</v>
      </c>
      <c r="I24" s="1"/>
    </row>
    <row r="25" spans="1:10">
      <c r="A25" s="1"/>
      <c r="B25" s="5">
        <v>45617</v>
      </c>
      <c r="C25" s="3">
        <v>6</v>
      </c>
      <c r="D25" s="3">
        <v>0</v>
      </c>
      <c r="E25" s="3">
        <v>3</v>
      </c>
      <c r="F25" s="10">
        <f t="shared" si="0"/>
        <v>13.5</v>
      </c>
      <c r="G25" s="3">
        <v>3</v>
      </c>
      <c r="H25" s="31">
        <f t="shared" si="2"/>
        <v>4.5</v>
      </c>
      <c r="I25" s="1"/>
      <c r="J25" t="s">
        <v>27</v>
      </c>
    </row>
    <row r="26" spans="1:10">
      <c r="A26" s="1"/>
      <c r="B26" s="5">
        <v>45618</v>
      </c>
      <c r="C26" s="3">
        <v>6</v>
      </c>
      <c r="D26" s="3">
        <v>0</v>
      </c>
      <c r="E26" s="3">
        <v>4</v>
      </c>
      <c r="F26" s="10">
        <f t="shared" si="0"/>
        <v>14.5</v>
      </c>
      <c r="G26" s="3">
        <v>3</v>
      </c>
      <c r="H26" s="31">
        <f t="shared" si="2"/>
        <v>4.833333333333333</v>
      </c>
      <c r="I26" s="1"/>
    </row>
    <row r="27" spans="1:10">
      <c r="A27" s="1"/>
      <c r="B27" s="5">
        <v>45619</v>
      </c>
      <c r="C27" s="3">
        <v>0</v>
      </c>
      <c r="D27" s="3">
        <v>0</v>
      </c>
      <c r="E27" s="3">
        <v>0</v>
      </c>
      <c r="F27" s="10">
        <f t="shared" si="0"/>
        <v>0</v>
      </c>
      <c r="G27" s="3">
        <v>0</v>
      </c>
      <c r="H27" s="31">
        <f t="shared" si="2"/>
        <v>0</v>
      </c>
      <c r="I27" s="1"/>
    </row>
    <row r="28" spans="1:10">
      <c r="A28" s="1"/>
      <c r="B28" s="5">
        <v>45620</v>
      </c>
      <c r="C28" s="3">
        <v>0</v>
      </c>
      <c r="D28" s="3">
        <v>0</v>
      </c>
      <c r="E28" s="3">
        <v>0</v>
      </c>
      <c r="F28" s="10">
        <f t="shared" si="0"/>
        <v>0</v>
      </c>
      <c r="G28" s="3">
        <v>0</v>
      </c>
      <c r="H28" s="31">
        <f t="shared" si="2"/>
        <v>0</v>
      </c>
      <c r="I28" s="1"/>
    </row>
    <row r="29" spans="1:10">
      <c r="A29" s="1"/>
      <c r="B29" s="5">
        <v>45670</v>
      </c>
      <c r="C29" s="3">
        <v>8</v>
      </c>
      <c r="D29" s="3">
        <v>0</v>
      </c>
      <c r="E29" s="3">
        <v>4</v>
      </c>
      <c r="F29" s="10">
        <f t="shared" si="0"/>
        <v>18</v>
      </c>
      <c r="G29" s="3">
        <v>3</v>
      </c>
      <c r="H29" s="31">
        <f>IFERROR(SUM(C29*1.75,D29*0.5381,E29)/G29,0)</f>
        <v>6</v>
      </c>
      <c r="I29" s="1"/>
    </row>
    <row r="30" spans="1:10">
      <c r="A30" s="1"/>
      <c r="B30" s="5">
        <v>45671</v>
      </c>
      <c r="C30" s="3">
        <v>8</v>
      </c>
      <c r="D30" s="3">
        <v>0</v>
      </c>
      <c r="E30" s="3">
        <v>3</v>
      </c>
      <c r="F30" s="10">
        <f t="shared" si="0"/>
        <v>17</v>
      </c>
      <c r="G30" s="3">
        <v>3</v>
      </c>
      <c r="H30" s="31">
        <f t="shared" ref="H30:H35" si="3">IFERROR(SUM(C30*1.75,D30*0.5381,E30)/G30,0)</f>
        <v>5.666666666666667</v>
      </c>
      <c r="I30" s="1"/>
    </row>
    <row r="31" spans="1:10">
      <c r="A31" s="1"/>
      <c r="B31" s="5">
        <v>45672</v>
      </c>
      <c r="C31" s="3">
        <v>7</v>
      </c>
      <c r="D31" s="3">
        <v>0</v>
      </c>
      <c r="E31" s="3">
        <v>3</v>
      </c>
      <c r="F31" s="10">
        <f t="shared" si="0"/>
        <v>15.25</v>
      </c>
      <c r="G31" s="3">
        <v>3</v>
      </c>
      <c r="H31" s="31">
        <f t="shared" si="3"/>
        <v>5.083333333333333</v>
      </c>
      <c r="I31" s="1"/>
    </row>
    <row r="32" spans="1:10">
      <c r="A32" s="1"/>
      <c r="B32" s="5">
        <v>45673</v>
      </c>
      <c r="C32" s="3">
        <v>6</v>
      </c>
      <c r="D32" s="3">
        <v>0</v>
      </c>
      <c r="E32" s="3">
        <v>3</v>
      </c>
      <c r="F32" s="10">
        <f t="shared" si="0"/>
        <v>13.5</v>
      </c>
      <c r="G32" s="3">
        <v>2</v>
      </c>
      <c r="H32" s="31">
        <f t="shared" si="3"/>
        <v>6.75</v>
      </c>
      <c r="I32" s="1"/>
    </row>
    <row r="33" spans="1:9">
      <c r="A33" s="1"/>
      <c r="B33" s="5">
        <v>45674</v>
      </c>
      <c r="C33" s="3">
        <v>5</v>
      </c>
      <c r="D33" s="3">
        <v>0</v>
      </c>
      <c r="E33" s="3">
        <v>1</v>
      </c>
      <c r="F33" s="10">
        <f t="shared" si="0"/>
        <v>9.75</v>
      </c>
      <c r="G33" s="3">
        <v>3</v>
      </c>
      <c r="H33" s="31">
        <f t="shared" si="3"/>
        <v>3.25</v>
      </c>
      <c r="I33" s="1"/>
    </row>
    <row r="34" spans="1:9">
      <c r="A34" s="1"/>
      <c r="B34" s="5">
        <v>45675</v>
      </c>
      <c r="C34" s="3">
        <v>0</v>
      </c>
      <c r="D34" s="3">
        <v>0</v>
      </c>
      <c r="E34" s="3">
        <v>0</v>
      </c>
      <c r="F34" s="10">
        <f t="shared" si="0"/>
        <v>0</v>
      </c>
      <c r="G34" s="3">
        <v>0</v>
      </c>
      <c r="H34" s="31">
        <f t="shared" si="3"/>
        <v>0</v>
      </c>
      <c r="I34" s="1"/>
    </row>
    <row r="35" spans="1:9">
      <c r="A35" s="1"/>
      <c r="B35" s="5">
        <v>45676</v>
      </c>
      <c r="C35" s="3">
        <v>0</v>
      </c>
      <c r="D35" s="3">
        <v>0</v>
      </c>
      <c r="E35" s="3">
        <v>0</v>
      </c>
      <c r="F35" s="10">
        <f t="shared" si="0"/>
        <v>0</v>
      </c>
      <c r="G35" s="3">
        <v>0</v>
      </c>
      <c r="H35" s="31">
        <f t="shared" si="3"/>
        <v>0</v>
      </c>
      <c r="I35" s="1"/>
    </row>
    <row r="36" spans="1:9">
      <c r="A36" s="1"/>
      <c r="B36" s="5">
        <v>45677</v>
      </c>
      <c r="C36" s="3">
        <v>5</v>
      </c>
      <c r="D36" s="3">
        <v>0</v>
      </c>
      <c r="E36" s="3">
        <v>2</v>
      </c>
      <c r="F36" s="10">
        <f t="shared" si="0"/>
        <v>10.75</v>
      </c>
      <c r="G36" s="3">
        <v>4</v>
      </c>
      <c r="H36" s="31">
        <f>IFERROR(SUM(C36*1.75,D36*0.5381,E36)/G36,0)</f>
        <v>2.6875</v>
      </c>
      <c r="I36" s="1"/>
    </row>
    <row r="37" spans="1:9">
      <c r="A37" s="1"/>
      <c r="B37" s="5">
        <v>45678</v>
      </c>
      <c r="C37" s="3">
        <v>7</v>
      </c>
      <c r="D37" s="3">
        <v>0</v>
      </c>
      <c r="E37" s="3">
        <v>2</v>
      </c>
      <c r="F37" s="10">
        <f t="shared" si="0"/>
        <v>14.25</v>
      </c>
      <c r="G37" s="3">
        <v>3</v>
      </c>
      <c r="H37" s="31">
        <f t="shared" ref="H37:H42" si="4">IFERROR(SUM(C37*1.75,D37*0.5381,E37)/G37,0)</f>
        <v>4.75</v>
      </c>
      <c r="I37" s="1"/>
    </row>
    <row r="38" spans="1:9">
      <c r="A38" s="1"/>
      <c r="B38" s="5">
        <v>45679</v>
      </c>
      <c r="C38" s="3">
        <v>7</v>
      </c>
      <c r="D38" s="3">
        <v>0</v>
      </c>
      <c r="E38" s="3">
        <v>2</v>
      </c>
      <c r="F38" s="10">
        <f t="shared" si="0"/>
        <v>14.25</v>
      </c>
      <c r="G38" s="3">
        <v>3</v>
      </c>
      <c r="H38" s="31">
        <f t="shared" si="4"/>
        <v>4.75</v>
      </c>
      <c r="I38" s="1"/>
    </row>
    <row r="39" spans="1:9">
      <c r="A39" s="1"/>
      <c r="B39" s="5">
        <v>45680</v>
      </c>
      <c r="C39" s="3">
        <v>8</v>
      </c>
      <c r="D39" s="3">
        <v>0</v>
      </c>
      <c r="E39" s="3">
        <v>2</v>
      </c>
      <c r="F39" s="10">
        <f t="shared" si="0"/>
        <v>16</v>
      </c>
      <c r="G39" s="3">
        <v>3</v>
      </c>
      <c r="H39" s="31">
        <f t="shared" si="4"/>
        <v>5.333333333333333</v>
      </c>
      <c r="I39" s="1"/>
    </row>
    <row r="40" spans="1:9">
      <c r="A40" s="1"/>
      <c r="B40" s="5">
        <v>45681</v>
      </c>
      <c r="C40" s="3">
        <v>5</v>
      </c>
      <c r="D40" s="3">
        <v>0</v>
      </c>
      <c r="E40" s="3">
        <v>3</v>
      </c>
      <c r="F40" s="10">
        <f t="shared" si="0"/>
        <v>11.75</v>
      </c>
      <c r="G40" s="3">
        <v>3</v>
      </c>
      <c r="H40" s="31">
        <f t="shared" si="4"/>
        <v>3.9166666666666665</v>
      </c>
      <c r="I40" s="1"/>
    </row>
    <row r="41" spans="1:9">
      <c r="A41" s="1"/>
      <c r="B41" s="5">
        <v>45682</v>
      </c>
      <c r="C41" s="3">
        <v>0</v>
      </c>
      <c r="D41" s="3">
        <v>0</v>
      </c>
      <c r="E41" s="3">
        <v>0</v>
      </c>
      <c r="F41" s="10">
        <f t="shared" si="0"/>
        <v>0</v>
      </c>
      <c r="G41" s="3">
        <v>0</v>
      </c>
      <c r="H41" s="31">
        <f t="shared" si="4"/>
        <v>0</v>
      </c>
      <c r="I41" s="1"/>
    </row>
    <row r="42" spans="1:9">
      <c r="A42" s="1"/>
      <c r="B42" s="5">
        <v>45683</v>
      </c>
      <c r="C42" s="3">
        <v>0</v>
      </c>
      <c r="D42" s="3">
        <v>0</v>
      </c>
      <c r="E42" s="3">
        <v>0</v>
      </c>
      <c r="F42" s="10">
        <f t="shared" si="0"/>
        <v>0</v>
      </c>
      <c r="G42" s="3">
        <v>0</v>
      </c>
      <c r="H42" s="31">
        <f t="shared" si="4"/>
        <v>0</v>
      </c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33"/>
      <c r="C44" s="34"/>
      <c r="D44" s="34"/>
      <c r="E44" s="34"/>
      <c r="F44" s="34"/>
      <c r="G44" s="34"/>
      <c r="H44" s="35"/>
      <c r="I44" s="1"/>
    </row>
    <row r="45" spans="1:9">
      <c r="A45" s="14"/>
      <c r="B45" s="36" t="s">
        <v>28</v>
      </c>
      <c r="C45" s="37"/>
      <c r="D45" s="37"/>
      <c r="E45" s="37"/>
      <c r="F45" s="14"/>
      <c r="G45" s="14"/>
      <c r="H45" s="14"/>
      <c r="I45" s="14"/>
    </row>
    <row r="46" spans="1:9">
      <c r="A46" s="14"/>
      <c r="B46" s="43"/>
      <c r="C46" s="44"/>
      <c r="D46" s="44"/>
      <c r="E46" s="44"/>
      <c r="F46" s="44"/>
      <c r="G46" s="44"/>
      <c r="H46" s="45"/>
      <c r="I46" s="14"/>
    </row>
    <row r="47" spans="1:9">
      <c r="A47" s="14"/>
      <c r="B47" s="46"/>
      <c r="C47" s="47"/>
      <c r="D47" s="47"/>
      <c r="E47" s="47"/>
      <c r="F47" s="47"/>
      <c r="G47" s="47"/>
      <c r="H47" s="48"/>
      <c r="I47" s="14"/>
    </row>
    <row r="48" spans="1:9">
      <c r="A48" s="14"/>
      <c r="B48" s="46"/>
      <c r="C48" s="47"/>
      <c r="D48" s="47"/>
      <c r="E48" s="47"/>
      <c r="F48" s="47"/>
      <c r="G48" s="47"/>
      <c r="H48" s="48"/>
      <c r="I48" s="14"/>
    </row>
    <row r="49" spans="1:9">
      <c r="A49" s="14"/>
      <c r="B49" s="46"/>
      <c r="C49" s="47"/>
      <c r="D49" s="47"/>
      <c r="E49" s="47"/>
      <c r="F49" s="47"/>
      <c r="G49" s="47"/>
      <c r="H49" s="48"/>
      <c r="I49" s="14"/>
    </row>
    <row r="50" spans="1:9">
      <c r="A50" s="14"/>
      <c r="B50" s="46"/>
      <c r="C50" s="47"/>
      <c r="D50" s="47"/>
      <c r="E50" s="47"/>
      <c r="F50" s="47"/>
      <c r="G50" s="47"/>
      <c r="H50" s="48"/>
      <c r="I50" s="14"/>
    </row>
    <row r="51" spans="1:9">
      <c r="A51" s="14"/>
      <c r="B51" s="46"/>
      <c r="C51" s="47"/>
      <c r="D51" s="47"/>
      <c r="E51" s="47"/>
      <c r="F51" s="47"/>
      <c r="G51" s="47"/>
      <c r="H51" s="48"/>
      <c r="I51" s="14"/>
    </row>
    <row r="52" spans="1:9">
      <c r="A52" s="14"/>
      <c r="B52" s="46"/>
      <c r="C52" s="47"/>
      <c r="D52" s="47"/>
      <c r="E52" s="47"/>
      <c r="F52" s="47"/>
      <c r="G52" s="47"/>
      <c r="H52" s="48"/>
      <c r="I52" s="14"/>
    </row>
    <row r="53" spans="1:9">
      <c r="A53" s="14"/>
      <c r="B53" s="46"/>
      <c r="C53" s="47"/>
      <c r="D53" s="47"/>
      <c r="E53" s="47"/>
      <c r="F53" s="47"/>
      <c r="G53" s="47"/>
      <c r="H53" s="48"/>
      <c r="I53" s="14"/>
    </row>
    <row r="54" spans="1:9">
      <c r="A54" s="14"/>
      <c r="B54" s="46"/>
      <c r="C54" s="47"/>
      <c r="D54" s="47"/>
      <c r="E54" s="47"/>
      <c r="F54" s="47"/>
      <c r="G54" s="47"/>
      <c r="H54" s="48"/>
      <c r="I54" s="14"/>
    </row>
    <row r="55" spans="1:9">
      <c r="A55" s="14"/>
      <c r="B55" s="46"/>
      <c r="C55" s="47"/>
      <c r="D55" s="47"/>
      <c r="E55" s="47"/>
      <c r="F55" s="47"/>
      <c r="G55" s="47"/>
      <c r="H55" s="48"/>
      <c r="I55" s="14"/>
    </row>
    <row r="56" spans="1:9">
      <c r="A56" s="14"/>
      <c r="B56" s="46"/>
      <c r="C56" s="47"/>
      <c r="D56" s="47"/>
      <c r="E56" s="47"/>
      <c r="F56" s="47"/>
      <c r="G56" s="47"/>
      <c r="H56" s="48"/>
      <c r="I56" s="14"/>
    </row>
    <row r="57" spans="1:9">
      <c r="A57" s="14"/>
      <c r="B57" s="46"/>
      <c r="C57" s="47"/>
      <c r="D57" s="47"/>
      <c r="E57" s="47"/>
      <c r="F57" s="47"/>
      <c r="G57" s="47"/>
      <c r="H57" s="48"/>
      <c r="I57" s="14"/>
    </row>
    <row r="58" spans="1:9">
      <c r="A58" s="14"/>
      <c r="B58" s="46"/>
      <c r="C58" s="47"/>
      <c r="D58" s="47"/>
      <c r="E58" s="47"/>
      <c r="F58" s="47"/>
      <c r="G58" s="47"/>
      <c r="H58" s="48"/>
      <c r="I58" s="14"/>
    </row>
    <row r="59" spans="1:9">
      <c r="A59" s="14"/>
      <c r="B59" s="49"/>
      <c r="C59" s="50"/>
      <c r="D59" s="50"/>
      <c r="E59" s="50"/>
      <c r="F59" s="50"/>
      <c r="G59" s="50"/>
      <c r="H59" s="51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E5:G5"/>
    <mergeCell ref="B46:H59"/>
  </mergeCells>
  <conditionalFormatting sqref="F15:F42">
    <cfRule type="cellIs" dxfId="4" priority="1" operator="greaterThan">
      <formula>21</formula>
    </cfRule>
  </conditionalFormatting>
  <conditionalFormatting sqref="H15:H42">
    <cfRule type="cellIs" dxfId="3" priority="2" operator="greaterThan">
      <formula>7</formula>
    </cfRule>
    <cfRule type="cellIs" dxfId="2" priority="3" operator="greaterThan">
      <formula>8</formula>
    </cfRule>
  </conditionalFormatting>
  <conditionalFormatting sqref="H44">
    <cfRule type="cellIs" dxfId="1" priority="4" operator="greaterThan">
      <formula>7</formula>
    </cfRule>
    <cfRule type="cellIs" dxfId="0" priority="5" operator="greaterThan">
      <formula>8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135983089AF34FB37A3180361A861E" ma:contentTypeVersion="6" ma:contentTypeDescription="Create a new document." ma:contentTypeScope="" ma:versionID="89e0bcbd69bf6f43d6d53d93a9d220cd">
  <xsd:schema xmlns:xsd="http://www.w3.org/2001/XMLSchema" xmlns:xs="http://www.w3.org/2001/XMLSchema" xmlns:p="http://schemas.microsoft.com/office/2006/metadata/properties" xmlns:ns2="d6becf6c-bef2-4826-bce2-fee1a9220bc7" xmlns:ns3="8a38ae60-3ac4-40b0-a0e0-621b1b904590" targetNamespace="http://schemas.microsoft.com/office/2006/metadata/properties" ma:root="true" ma:fieldsID="4c2f3ce08a6a1e4e2de3e950c9299c6e" ns2:_="" ns3:_="">
    <xsd:import namespace="d6becf6c-bef2-4826-bce2-fee1a9220bc7"/>
    <xsd:import namespace="8a38ae60-3ac4-40b0-a0e0-621b1b9045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ecf6c-bef2-4826-bce2-fee1a9220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38ae60-3ac4-40b0-a0e0-621b1b9045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a38ae60-3ac4-40b0-a0e0-621b1b904590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15FE78F-ECDF-4754-B9D5-33F595A5E4B7}"/>
</file>

<file path=customXml/itemProps2.xml><?xml version="1.0" encoding="utf-8"?>
<ds:datastoreItem xmlns:ds="http://schemas.openxmlformats.org/officeDocument/2006/customXml" ds:itemID="{596DE1B6-9B52-49DA-9F41-6653C4AE4D80}"/>
</file>

<file path=customXml/itemProps3.xml><?xml version="1.0" encoding="utf-8"?>
<ds:datastoreItem xmlns:ds="http://schemas.openxmlformats.org/officeDocument/2006/customXml" ds:itemID="{1C0A6E0F-CF44-4F81-A16A-27EA364FF5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Mirja Kivikangas</dc:creator>
  <cp:keywords/>
  <dc:description/>
  <cp:lastModifiedBy>Leppänen Satu</cp:lastModifiedBy>
  <cp:revision/>
  <dcterms:created xsi:type="dcterms:W3CDTF">2020-01-10T08:56:08Z</dcterms:created>
  <dcterms:modified xsi:type="dcterms:W3CDTF">2025-03-17T10:44:41Z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0x01010068135983089AF34FB37A3180361A861E</vt:lpwstr>
  </property>
  <property fmtid="{D5CDD505-2E9C-101B-9397-08002B2CF9AE}" pid="3" name="Order">
    <vt:r8>57900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