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urku.sharepoint.com/sites/SadunjaVesanvalmistelua/Shared Documents/General/AVI Selvitys LSAVI-2400-2025/"/>
    </mc:Choice>
  </mc:AlternateContent>
  <xr:revisionPtr revIDLastSave="1212" documentId="8_{CB0CF55E-CA6F-4251-9001-94837E9BB8CA}" xr6:coauthVersionLast="47" xr6:coauthVersionMax="47" xr10:uidLastSave="{0D46B0EC-E93D-4B2C-9052-7488DC462933}"/>
  <bookViews>
    <workbookView xWindow="-19310" yWindow="-110" windowWidth="19420" windowHeight="10420" xr2:uid="{9F8050BF-D31B-48A4-BD91-868553549419}"/>
  </bookViews>
  <sheets>
    <sheet name="Päiväkodin henkilöstömitoitus" sheetId="4" r:id="rId1"/>
    <sheet name="Hiiroset" sheetId="6" r:id="rId2"/>
    <sheet name="Jänöset" sheetId="8" r:id="rId3"/>
    <sheet name="Karhut" sheetId="7" r:id="rId4"/>
    <sheet name="Lintuset" sheetId="10" r:id="rId5"/>
    <sheet name="Majavat" sheetId="11" r:id="rId6"/>
    <sheet name="Myyrät" sheetId="14" r:id="rId7"/>
    <sheet name="Oravat" sheetId="12" r:id="rId8"/>
    <sheet name="Rävarna Kottarna" sheetId="13" r:id="rId9"/>
    <sheet name="Rävarna Stenarna" sheetId="5" r:id="rId10"/>
    <sheet name="Siilit" sheetId="15" r:id="rId11"/>
    <sheet name="Vargarna, Blåbär" sheetId="16" r:id="rId12"/>
    <sheet name="Vargarna, Lingon" sheetId="17" r:id="rId1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4" l="1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14" i="4"/>
  <c r="E15" i="4"/>
  <c r="E16" i="4"/>
  <c r="E17" i="4"/>
  <c r="E18" i="4"/>
  <c r="E19" i="4"/>
  <c r="E20" i="4"/>
  <c r="E21" i="4"/>
  <c r="E22" i="4"/>
  <c r="E23" i="4"/>
  <c r="E24" i="4"/>
  <c r="E25" i="4"/>
  <c r="G25" i="4" s="1"/>
  <c r="E26" i="4"/>
  <c r="E27" i="4"/>
  <c r="E28" i="4"/>
  <c r="G28" i="4" s="1"/>
  <c r="E29" i="4"/>
  <c r="G29" i="4" s="1"/>
  <c r="E30" i="4"/>
  <c r="E31" i="4"/>
  <c r="E32" i="4"/>
  <c r="E33" i="4"/>
  <c r="E34" i="4"/>
  <c r="E35" i="4"/>
  <c r="E36" i="4"/>
  <c r="E37" i="4"/>
  <c r="E38" i="4"/>
  <c r="E39" i="4"/>
  <c r="E40" i="4"/>
  <c r="G40" i="4" s="1"/>
  <c r="E41" i="4"/>
  <c r="G41" i="4" s="1"/>
  <c r="D15" i="4"/>
  <c r="D16" i="4"/>
  <c r="D17" i="4"/>
  <c r="D18" i="4"/>
  <c r="D19" i="4"/>
  <c r="D20" i="4"/>
  <c r="D21" i="4"/>
  <c r="D22" i="4"/>
  <c r="D23" i="4"/>
  <c r="D24" i="4"/>
  <c r="D25" i="4"/>
  <c r="D26" i="4"/>
  <c r="G26" i="4" s="1"/>
  <c r="D27" i="4"/>
  <c r="D28" i="4"/>
  <c r="D29" i="4"/>
  <c r="D30" i="4"/>
  <c r="D31" i="4"/>
  <c r="D32" i="4"/>
  <c r="D33" i="4"/>
  <c r="D34" i="4"/>
  <c r="D35" i="4"/>
  <c r="G35" i="4" s="1"/>
  <c r="D36" i="4"/>
  <c r="D37" i="4"/>
  <c r="D38" i="4"/>
  <c r="D39" i="4"/>
  <c r="D40" i="4"/>
  <c r="D41" i="4"/>
  <c r="D14" i="4"/>
  <c r="E14" i="4"/>
  <c r="C15" i="4"/>
  <c r="C16" i="4"/>
  <c r="C17" i="4"/>
  <c r="C18" i="4"/>
  <c r="C19" i="4"/>
  <c r="C20" i="4"/>
  <c r="C21" i="4"/>
  <c r="G21" i="4" s="1"/>
  <c r="C22" i="4"/>
  <c r="C23" i="4"/>
  <c r="C24" i="4"/>
  <c r="C25" i="4"/>
  <c r="C26" i="4"/>
  <c r="C27" i="4"/>
  <c r="C28" i="4"/>
  <c r="C29" i="4"/>
  <c r="C30" i="4"/>
  <c r="C31" i="4"/>
  <c r="C32" i="4"/>
  <c r="C33" i="4"/>
  <c r="G33" i="4" s="1"/>
  <c r="C34" i="4"/>
  <c r="C35" i="4"/>
  <c r="C36" i="4"/>
  <c r="C37" i="4"/>
  <c r="C38" i="4"/>
  <c r="C39" i="4"/>
  <c r="C40" i="4"/>
  <c r="C41" i="4"/>
  <c r="C14" i="4"/>
  <c r="G14" i="4" s="1"/>
  <c r="F9" i="4"/>
  <c r="H42" i="17"/>
  <c r="F42" i="17"/>
  <c r="H41" i="17"/>
  <c r="F41" i="17"/>
  <c r="H40" i="17"/>
  <c r="F40" i="17"/>
  <c r="H39" i="17"/>
  <c r="F39" i="17"/>
  <c r="H38" i="17"/>
  <c r="F38" i="17"/>
  <c r="H37" i="17"/>
  <c r="F37" i="17"/>
  <c r="H36" i="17"/>
  <c r="F36" i="17"/>
  <c r="H35" i="17"/>
  <c r="F35" i="17"/>
  <c r="H34" i="17"/>
  <c r="F34" i="17"/>
  <c r="H33" i="17"/>
  <c r="F33" i="17"/>
  <c r="H32" i="17"/>
  <c r="F32" i="17"/>
  <c r="H31" i="17"/>
  <c r="F31" i="17"/>
  <c r="H30" i="17"/>
  <c r="F30" i="17"/>
  <c r="H29" i="17"/>
  <c r="F29" i="17"/>
  <c r="H28" i="17"/>
  <c r="F28" i="17"/>
  <c r="H27" i="17"/>
  <c r="F27" i="17"/>
  <c r="H26" i="17"/>
  <c r="F26" i="17"/>
  <c r="H25" i="17"/>
  <c r="F25" i="17"/>
  <c r="H24" i="17"/>
  <c r="F24" i="17"/>
  <c r="H23" i="17"/>
  <c r="F23" i="17"/>
  <c r="H22" i="17"/>
  <c r="F22" i="17"/>
  <c r="H21" i="17"/>
  <c r="F21" i="17"/>
  <c r="H20" i="17"/>
  <c r="F20" i="17"/>
  <c r="H19" i="17"/>
  <c r="F19" i="17"/>
  <c r="H18" i="17"/>
  <c r="F18" i="17"/>
  <c r="H17" i="17"/>
  <c r="F17" i="17"/>
  <c r="H16" i="17"/>
  <c r="F16" i="17"/>
  <c r="H15" i="17"/>
  <c r="F15" i="17"/>
  <c r="G8" i="17"/>
  <c r="H42" i="16"/>
  <c r="F42" i="16"/>
  <c r="H41" i="16"/>
  <c r="F41" i="16"/>
  <c r="H40" i="16"/>
  <c r="F40" i="16"/>
  <c r="H39" i="16"/>
  <c r="F39" i="16"/>
  <c r="H38" i="16"/>
  <c r="F38" i="16"/>
  <c r="H37" i="16"/>
  <c r="F37" i="16"/>
  <c r="H36" i="16"/>
  <c r="F36" i="16"/>
  <c r="H35" i="16"/>
  <c r="F35" i="16"/>
  <c r="H34" i="16"/>
  <c r="F34" i="16"/>
  <c r="H33" i="16"/>
  <c r="F33" i="16"/>
  <c r="H32" i="16"/>
  <c r="F32" i="16"/>
  <c r="H31" i="16"/>
  <c r="F31" i="16"/>
  <c r="H30" i="16"/>
  <c r="F30" i="16"/>
  <c r="H29" i="16"/>
  <c r="F29" i="16"/>
  <c r="H28" i="16"/>
  <c r="F28" i="16"/>
  <c r="H27" i="16"/>
  <c r="F27" i="16"/>
  <c r="H26" i="16"/>
  <c r="F26" i="16"/>
  <c r="H25" i="16"/>
  <c r="F25" i="16"/>
  <c r="H24" i="16"/>
  <c r="F24" i="16"/>
  <c r="H23" i="16"/>
  <c r="F23" i="16"/>
  <c r="H22" i="16"/>
  <c r="F22" i="16"/>
  <c r="H21" i="16"/>
  <c r="F21" i="16"/>
  <c r="H20" i="16"/>
  <c r="F20" i="16"/>
  <c r="H19" i="16"/>
  <c r="F19" i="16"/>
  <c r="H18" i="16"/>
  <c r="F18" i="16"/>
  <c r="H17" i="16"/>
  <c r="F17" i="16"/>
  <c r="H16" i="16"/>
  <c r="F16" i="16"/>
  <c r="H15" i="16"/>
  <c r="F15" i="16"/>
  <c r="G8" i="16"/>
  <c r="H42" i="15"/>
  <c r="F42" i="15"/>
  <c r="H41" i="15"/>
  <c r="F41" i="15"/>
  <c r="H40" i="15"/>
  <c r="F40" i="15"/>
  <c r="H39" i="15"/>
  <c r="F39" i="15"/>
  <c r="H38" i="15"/>
  <c r="F38" i="15"/>
  <c r="H37" i="15"/>
  <c r="F37" i="15"/>
  <c r="H36" i="15"/>
  <c r="F36" i="15"/>
  <c r="H35" i="15"/>
  <c r="F35" i="15"/>
  <c r="H34" i="15"/>
  <c r="F34" i="15"/>
  <c r="H33" i="15"/>
  <c r="F33" i="15"/>
  <c r="H32" i="15"/>
  <c r="F32" i="15"/>
  <c r="H31" i="15"/>
  <c r="F31" i="15"/>
  <c r="H30" i="15"/>
  <c r="F30" i="15"/>
  <c r="H29" i="15"/>
  <c r="F29" i="15"/>
  <c r="H28" i="15"/>
  <c r="F28" i="15"/>
  <c r="H27" i="15"/>
  <c r="F27" i="15"/>
  <c r="H26" i="15"/>
  <c r="F26" i="15"/>
  <c r="H25" i="15"/>
  <c r="F25" i="15"/>
  <c r="H24" i="15"/>
  <c r="F24" i="15"/>
  <c r="H23" i="15"/>
  <c r="F23" i="15"/>
  <c r="H22" i="15"/>
  <c r="F22" i="15"/>
  <c r="H21" i="15"/>
  <c r="F21" i="15"/>
  <c r="H20" i="15"/>
  <c r="F20" i="15"/>
  <c r="H19" i="15"/>
  <c r="F19" i="15"/>
  <c r="H18" i="15"/>
  <c r="F18" i="15"/>
  <c r="H17" i="15"/>
  <c r="F17" i="15"/>
  <c r="H16" i="15"/>
  <c r="F16" i="15"/>
  <c r="H15" i="15"/>
  <c r="F15" i="15"/>
  <c r="G8" i="15"/>
  <c r="H42" i="14"/>
  <c r="F42" i="14"/>
  <c r="H41" i="14"/>
  <c r="F41" i="14"/>
  <c r="H40" i="14"/>
  <c r="F40" i="14"/>
  <c r="H39" i="14"/>
  <c r="F39" i="14"/>
  <c r="H38" i="14"/>
  <c r="F38" i="14"/>
  <c r="H37" i="14"/>
  <c r="F37" i="14"/>
  <c r="H36" i="14"/>
  <c r="F36" i="14"/>
  <c r="H35" i="14"/>
  <c r="F35" i="14"/>
  <c r="H34" i="14"/>
  <c r="F34" i="14"/>
  <c r="H33" i="14"/>
  <c r="F33" i="14"/>
  <c r="H32" i="14"/>
  <c r="F32" i="14"/>
  <c r="H31" i="14"/>
  <c r="F31" i="14"/>
  <c r="H30" i="14"/>
  <c r="F30" i="14"/>
  <c r="H29" i="14"/>
  <c r="F29" i="14"/>
  <c r="H28" i="14"/>
  <c r="F28" i="14"/>
  <c r="H27" i="14"/>
  <c r="F27" i="14"/>
  <c r="H26" i="14"/>
  <c r="F26" i="14"/>
  <c r="H25" i="14"/>
  <c r="F25" i="14"/>
  <c r="H24" i="14"/>
  <c r="F24" i="14"/>
  <c r="H23" i="14"/>
  <c r="F23" i="14"/>
  <c r="H22" i="14"/>
  <c r="F22" i="14"/>
  <c r="H21" i="14"/>
  <c r="F21" i="14"/>
  <c r="H20" i="14"/>
  <c r="F20" i="14"/>
  <c r="H19" i="14"/>
  <c r="F19" i="14"/>
  <c r="H18" i="14"/>
  <c r="F18" i="14"/>
  <c r="H17" i="14"/>
  <c r="F17" i="14"/>
  <c r="H16" i="14"/>
  <c r="F16" i="14"/>
  <c r="H15" i="14"/>
  <c r="F15" i="14"/>
  <c r="G8" i="14"/>
  <c r="H42" i="13"/>
  <c r="F42" i="13"/>
  <c r="H41" i="13"/>
  <c r="F41" i="13"/>
  <c r="H40" i="13"/>
  <c r="F40" i="13"/>
  <c r="H39" i="13"/>
  <c r="F39" i="13"/>
  <c r="H38" i="13"/>
  <c r="F38" i="13"/>
  <c r="H37" i="13"/>
  <c r="F37" i="13"/>
  <c r="H36" i="13"/>
  <c r="F36" i="13"/>
  <c r="H35" i="13"/>
  <c r="F35" i="13"/>
  <c r="H34" i="13"/>
  <c r="F34" i="13"/>
  <c r="H33" i="13"/>
  <c r="F33" i="13"/>
  <c r="H32" i="13"/>
  <c r="F32" i="13"/>
  <c r="H31" i="13"/>
  <c r="F31" i="13"/>
  <c r="H30" i="13"/>
  <c r="F30" i="13"/>
  <c r="H29" i="13"/>
  <c r="F29" i="13"/>
  <c r="H28" i="13"/>
  <c r="F28" i="13"/>
  <c r="H27" i="13"/>
  <c r="F27" i="13"/>
  <c r="H26" i="13"/>
  <c r="F26" i="13"/>
  <c r="H25" i="13"/>
  <c r="F25" i="13"/>
  <c r="H24" i="13"/>
  <c r="F24" i="13"/>
  <c r="H23" i="13"/>
  <c r="F23" i="13"/>
  <c r="H22" i="13"/>
  <c r="F22" i="13"/>
  <c r="H21" i="13"/>
  <c r="F21" i="13"/>
  <c r="H20" i="13"/>
  <c r="F20" i="13"/>
  <c r="H19" i="13"/>
  <c r="F19" i="13"/>
  <c r="H18" i="13"/>
  <c r="F18" i="13"/>
  <c r="H17" i="13"/>
  <c r="F17" i="13"/>
  <c r="H16" i="13"/>
  <c r="F16" i="13"/>
  <c r="H15" i="13"/>
  <c r="F15" i="13"/>
  <c r="G8" i="13"/>
  <c r="H42" i="12"/>
  <c r="F42" i="12"/>
  <c r="H41" i="12"/>
  <c r="F41" i="12"/>
  <c r="H40" i="12"/>
  <c r="F40" i="12"/>
  <c r="H39" i="12"/>
  <c r="F39" i="12"/>
  <c r="H38" i="12"/>
  <c r="F38" i="12"/>
  <c r="H37" i="12"/>
  <c r="F37" i="12"/>
  <c r="H36" i="12"/>
  <c r="F36" i="12"/>
  <c r="H35" i="12"/>
  <c r="F35" i="12"/>
  <c r="H34" i="12"/>
  <c r="F34" i="12"/>
  <c r="H33" i="12"/>
  <c r="F33" i="12"/>
  <c r="H32" i="12"/>
  <c r="F32" i="12"/>
  <c r="H31" i="12"/>
  <c r="F31" i="12"/>
  <c r="H30" i="12"/>
  <c r="F30" i="12"/>
  <c r="H29" i="12"/>
  <c r="F29" i="12"/>
  <c r="H28" i="12"/>
  <c r="F28" i="12"/>
  <c r="H27" i="12"/>
  <c r="F27" i="12"/>
  <c r="H26" i="12"/>
  <c r="F26" i="12"/>
  <c r="H25" i="12"/>
  <c r="F25" i="12"/>
  <c r="H24" i="12"/>
  <c r="F24" i="12"/>
  <c r="H23" i="12"/>
  <c r="F23" i="12"/>
  <c r="H22" i="12"/>
  <c r="F22" i="12"/>
  <c r="H21" i="12"/>
  <c r="F21" i="12"/>
  <c r="H20" i="12"/>
  <c r="F20" i="12"/>
  <c r="H19" i="12"/>
  <c r="F19" i="12"/>
  <c r="H18" i="12"/>
  <c r="F18" i="12"/>
  <c r="H17" i="12"/>
  <c r="F17" i="12"/>
  <c r="H16" i="12"/>
  <c r="F16" i="12"/>
  <c r="H15" i="12"/>
  <c r="F15" i="12"/>
  <c r="G8" i="12"/>
  <c r="H42" i="11"/>
  <c r="F42" i="11"/>
  <c r="H41" i="11"/>
  <c r="F41" i="11"/>
  <c r="H40" i="11"/>
  <c r="F40" i="11"/>
  <c r="H39" i="11"/>
  <c r="F39" i="11"/>
  <c r="H38" i="11"/>
  <c r="F38" i="11"/>
  <c r="H37" i="11"/>
  <c r="F37" i="11"/>
  <c r="H36" i="11"/>
  <c r="F36" i="11"/>
  <c r="H35" i="11"/>
  <c r="F35" i="11"/>
  <c r="H34" i="11"/>
  <c r="F34" i="11"/>
  <c r="H33" i="11"/>
  <c r="F33" i="11"/>
  <c r="H32" i="11"/>
  <c r="F32" i="11"/>
  <c r="H31" i="11"/>
  <c r="F31" i="11"/>
  <c r="H30" i="11"/>
  <c r="F30" i="11"/>
  <c r="H29" i="11"/>
  <c r="F29" i="11"/>
  <c r="H28" i="11"/>
  <c r="F28" i="11"/>
  <c r="H27" i="11"/>
  <c r="F27" i="11"/>
  <c r="H26" i="11"/>
  <c r="F26" i="11"/>
  <c r="H25" i="11"/>
  <c r="F25" i="11"/>
  <c r="H24" i="11"/>
  <c r="F24" i="11"/>
  <c r="H23" i="11"/>
  <c r="F23" i="11"/>
  <c r="H22" i="11"/>
  <c r="F22" i="11"/>
  <c r="H21" i="11"/>
  <c r="F21" i="11"/>
  <c r="H20" i="11"/>
  <c r="F20" i="11"/>
  <c r="H19" i="11"/>
  <c r="F19" i="11"/>
  <c r="H18" i="11"/>
  <c r="F18" i="11"/>
  <c r="H17" i="11"/>
  <c r="F17" i="11"/>
  <c r="H16" i="11"/>
  <c r="F16" i="11"/>
  <c r="H15" i="11"/>
  <c r="F15" i="11"/>
  <c r="G8" i="11"/>
  <c r="H42" i="10"/>
  <c r="F42" i="10"/>
  <c r="H41" i="10"/>
  <c r="F41" i="10"/>
  <c r="H40" i="10"/>
  <c r="F40" i="10"/>
  <c r="H39" i="10"/>
  <c r="F39" i="10"/>
  <c r="H38" i="10"/>
  <c r="F38" i="10"/>
  <c r="H37" i="10"/>
  <c r="F37" i="10"/>
  <c r="H36" i="10"/>
  <c r="F36" i="10"/>
  <c r="H35" i="10"/>
  <c r="F35" i="10"/>
  <c r="H34" i="10"/>
  <c r="F34" i="10"/>
  <c r="H33" i="10"/>
  <c r="F33" i="10"/>
  <c r="H32" i="10"/>
  <c r="F32" i="10"/>
  <c r="H31" i="10"/>
  <c r="F31" i="10"/>
  <c r="H30" i="10"/>
  <c r="F30" i="10"/>
  <c r="H29" i="10"/>
  <c r="F29" i="10"/>
  <c r="H28" i="10"/>
  <c r="F28" i="10"/>
  <c r="H27" i="10"/>
  <c r="F27" i="10"/>
  <c r="H26" i="10"/>
  <c r="F26" i="10"/>
  <c r="H25" i="10"/>
  <c r="F25" i="10"/>
  <c r="H24" i="10"/>
  <c r="F24" i="10"/>
  <c r="H23" i="10"/>
  <c r="F23" i="10"/>
  <c r="H22" i="10"/>
  <c r="F22" i="10"/>
  <c r="H21" i="10"/>
  <c r="F21" i="10"/>
  <c r="H20" i="10"/>
  <c r="F20" i="10"/>
  <c r="H19" i="10"/>
  <c r="F19" i="10"/>
  <c r="H18" i="10"/>
  <c r="F18" i="10"/>
  <c r="H17" i="10"/>
  <c r="F17" i="10"/>
  <c r="H16" i="10"/>
  <c r="F16" i="10"/>
  <c r="H15" i="10"/>
  <c r="F15" i="10"/>
  <c r="G8" i="10"/>
  <c r="H42" i="8"/>
  <c r="F42" i="8"/>
  <c r="H41" i="8"/>
  <c r="F41" i="8"/>
  <c r="H40" i="8"/>
  <c r="F40" i="8"/>
  <c r="H39" i="8"/>
  <c r="F39" i="8"/>
  <c r="H38" i="8"/>
  <c r="F38" i="8"/>
  <c r="H37" i="8"/>
  <c r="F37" i="8"/>
  <c r="H36" i="8"/>
  <c r="F36" i="8"/>
  <c r="H35" i="8"/>
  <c r="F35" i="8"/>
  <c r="H34" i="8"/>
  <c r="F34" i="8"/>
  <c r="H33" i="8"/>
  <c r="F33" i="8"/>
  <c r="H32" i="8"/>
  <c r="F32" i="8"/>
  <c r="H31" i="8"/>
  <c r="F31" i="8"/>
  <c r="H30" i="8"/>
  <c r="F30" i="8"/>
  <c r="H29" i="8"/>
  <c r="F29" i="8"/>
  <c r="H28" i="8"/>
  <c r="F28" i="8"/>
  <c r="H27" i="8"/>
  <c r="F27" i="8"/>
  <c r="H26" i="8"/>
  <c r="F26" i="8"/>
  <c r="H25" i="8"/>
  <c r="F25" i="8"/>
  <c r="H24" i="8"/>
  <c r="F24" i="8"/>
  <c r="H23" i="8"/>
  <c r="F23" i="8"/>
  <c r="H22" i="8"/>
  <c r="F22" i="8"/>
  <c r="H21" i="8"/>
  <c r="F21" i="8"/>
  <c r="H20" i="8"/>
  <c r="F20" i="8"/>
  <c r="H19" i="8"/>
  <c r="F19" i="8"/>
  <c r="H18" i="8"/>
  <c r="F18" i="8"/>
  <c r="H17" i="8"/>
  <c r="F17" i="8"/>
  <c r="H16" i="8"/>
  <c r="F16" i="8"/>
  <c r="H15" i="8"/>
  <c r="F15" i="8"/>
  <c r="G8" i="8"/>
  <c r="H42" i="7"/>
  <c r="F42" i="7"/>
  <c r="H41" i="7"/>
  <c r="F41" i="7"/>
  <c r="H40" i="7"/>
  <c r="F40" i="7"/>
  <c r="H39" i="7"/>
  <c r="F39" i="7"/>
  <c r="H38" i="7"/>
  <c r="F38" i="7"/>
  <c r="H37" i="7"/>
  <c r="F37" i="7"/>
  <c r="H36" i="7"/>
  <c r="F36" i="7"/>
  <c r="H35" i="7"/>
  <c r="F35" i="7"/>
  <c r="H34" i="7"/>
  <c r="F34" i="7"/>
  <c r="H33" i="7"/>
  <c r="F33" i="7"/>
  <c r="H32" i="7"/>
  <c r="F32" i="7"/>
  <c r="H31" i="7"/>
  <c r="F31" i="7"/>
  <c r="H30" i="7"/>
  <c r="F30" i="7"/>
  <c r="H29" i="7"/>
  <c r="F29" i="7"/>
  <c r="H28" i="7"/>
  <c r="F28" i="7"/>
  <c r="H27" i="7"/>
  <c r="F27" i="7"/>
  <c r="H26" i="7"/>
  <c r="F26" i="7"/>
  <c r="H25" i="7"/>
  <c r="F25" i="7"/>
  <c r="H24" i="7"/>
  <c r="F24" i="7"/>
  <c r="H23" i="7"/>
  <c r="F23" i="7"/>
  <c r="H22" i="7"/>
  <c r="F22" i="7"/>
  <c r="H21" i="7"/>
  <c r="F21" i="7"/>
  <c r="H20" i="7"/>
  <c r="F20" i="7"/>
  <c r="H19" i="7"/>
  <c r="F19" i="7"/>
  <c r="H18" i="7"/>
  <c r="F18" i="7"/>
  <c r="H17" i="7"/>
  <c r="F17" i="7"/>
  <c r="H16" i="7"/>
  <c r="F16" i="7"/>
  <c r="H15" i="7"/>
  <c r="F15" i="7"/>
  <c r="G8" i="7"/>
  <c r="H42" i="6"/>
  <c r="F42" i="6"/>
  <c r="H41" i="6"/>
  <c r="F41" i="6"/>
  <c r="H40" i="6"/>
  <c r="F40" i="6"/>
  <c r="H39" i="6"/>
  <c r="F39" i="6"/>
  <c r="H38" i="6"/>
  <c r="F38" i="6"/>
  <c r="H37" i="6"/>
  <c r="F37" i="6"/>
  <c r="H36" i="6"/>
  <c r="F36" i="6"/>
  <c r="H35" i="6"/>
  <c r="F35" i="6"/>
  <c r="H34" i="6"/>
  <c r="F34" i="6"/>
  <c r="H33" i="6"/>
  <c r="F33" i="6"/>
  <c r="H32" i="6"/>
  <c r="F32" i="6"/>
  <c r="H31" i="6"/>
  <c r="F31" i="6"/>
  <c r="H30" i="6"/>
  <c r="F30" i="6"/>
  <c r="H29" i="6"/>
  <c r="F29" i="6"/>
  <c r="H28" i="6"/>
  <c r="F28" i="6"/>
  <c r="H27" i="6"/>
  <c r="F27" i="6"/>
  <c r="H26" i="6"/>
  <c r="F26" i="6"/>
  <c r="H25" i="6"/>
  <c r="F25" i="6"/>
  <c r="H24" i="6"/>
  <c r="F24" i="6"/>
  <c r="H23" i="6"/>
  <c r="F23" i="6"/>
  <c r="H22" i="6"/>
  <c r="F22" i="6"/>
  <c r="H21" i="6"/>
  <c r="F21" i="6"/>
  <c r="H20" i="6"/>
  <c r="F20" i="6"/>
  <c r="H19" i="6"/>
  <c r="F19" i="6"/>
  <c r="H18" i="6"/>
  <c r="F18" i="6"/>
  <c r="H17" i="6"/>
  <c r="F17" i="6"/>
  <c r="H16" i="6"/>
  <c r="F16" i="6"/>
  <c r="H15" i="6"/>
  <c r="F15" i="6"/>
  <c r="G8" i="6"/>
  <c r="H36" i="5"/>
  <c r="G8" i="5"/>
  <c r="H42" i="5"/>
  <c r="F42" i="5"/>
  <c r="H41" i="5"/>
  <c r="F41" i="5"/>
  <c r="H40" i="5"/>
  <c r="F40" i="5"/>
  <c r="H39" i="5"/>
  <c r="F39" i="5"/>
  <c r="H38" i="5"/>
  <c r="F38" i="5"/>
  <c r="H37" i="5"/>
  <c r="F37" i="5"/>
  <c r="F36" i="5"/>
  <c r="H35" i="5"/>
  <c r="F35" i="5"/>
  <c r="H34" i="5"/>
  <c r="F34" i="5"/>
  <c r="H33" i="5"/>
  <c r="F33" i="5"/>
  <c r="H32" i="5"/>
  <c r="F32" i="5"/>
  <c r="H31" i="5"/>
  <c r="F31" i="5"/>
  <c r="H30" i="5"/>
  <c r="F30" i="5"/>
  <c r="H29" i="5"/>
  <c r="F29" i="5"/>
  <c r="H28" i="5"/>
  <c r="F28" i="5"/>
  <c r="H27" i="5"/>
  <c r="F27" i="5"/>
  <c r="H26" i="5"/>
  <c r="F26" i="5"/>
  <c r="H25" i="5"/>
  <c r="F25" i="5"/>
  <c r="H24" i="5"/>
  <c r="F24" i="5"/>
  <c r="H23" i="5"/>
  <c r="F23" i="5"/>
  <c r="H22" i="5"/>
  <c r="F22" i="5"/>
  <c r="G39" i="4"/>
  <c r="G38" i="4"/>
  <c r="G37" i="4"/>
  <c r="G27" i="4"/>
  <c r="G23" i="4"/>
  <c r="F16" i="5"/>
  <c r="F17" i="5"/>
  <c r="F18" i="5"/>
  <c r="F19" i="5"/>
  <c r="F20" i="5"/>
  <c r="F21" i="5"/>
  <c r="H15" i="5"/>
  <c r="F15" i="5"/>
  <c r="G15" i="4"/>
  <c r="H21" i="5"/>
  <c r="H20" i="5"/>
  <c r="H19" i="5"/>
  <c r="H18" i="5"/>
  <c r="H17" i="5"/>
  <c r="H16" i="5"/>
  <c r="G22" i="4" l="1"/>
  <c r="G34" i="4"/>
  <c r="G16" i="4"/>
  <c r="G17" i="4"/>
  <c r="G32" i="4"/>
  <c r="G20" i="4"/>
  <c r="G19" i="4"/>
  <c r="G31" i="4"/>
  <c r="G30" i="4"/>
  <c r="G18" i="4"/>
  <c r="G36" i="4"/>
  <c r="G24" i="4"/>
</calcChain>
</file>

<file path=xl/sharedStrings.xml><?xml version="1.0" encoding="utf-8"?>
<sst xmlns="http://schemas.openxmlformats.org/spreadsheetml/2006/main" count="248" uniqueCount="44">
  <si>
    <t>Päiväkodin henkilöstömitoitus</t>
  </si>
  <si>
    <t>Kunta</t>
  </si>
  <si>
    <t>Turku</t>
  </si>
  <si>
    <t>Päiväkodin nimi</t>
  </si>
  <si>
    <t>Kerttulin päiväkoti</t>
  </si>
  <si>
    <t>Vuorohoitoyksikkö (kyllä/ei)</t>
  </si>
  <si>
    <t>ei</t>
  </si>
  <si>
    <t>Päiväkodissa on lapsiryhmiä (lkm)</t>
  </si>
  <si>
    <t>Mitoitukseen laskettava henkilöstö (lkm)</t>
  </si>
  <si>
    <t>Täytetään vain valkoiset solut</t>
  </si>
  <si>
    <t>Pvm</t>
  </si>
  <si>
    <t>Alle 3v</t>
  </si>
  <si>
    <r>
      <t xml:space="preserve">Yli 3v </t>
    </r>
    <r>
      <rPr>
        <b/>
        <sz val="11"/>
        <color theme="1"/>
        <rFont val="Calibri"/>
        <family val="2"/>
      </rPr>
      <t>≤</t>
    </r>
    <r>
      <rPr>
        <b/>
        <sz val="11"/>
        <color theme="1"/>
        <rFont val="Calibri"/>
        <family val="2"/>
        <scheme val="minor"/>
      </rPr>
      <t xml:space="preserve"> 5 h
osapäivä</t>
    </r>
  </si>
  <si>
    <t>Yli 3v &gt; 5 h
kokopäivä</t>
  </si>
  <si>
    <t>Henkilökunta</t>
  </si>
  <si>
    <t>Suhdeluku</t>
  </si>
  <si>
    <t>Lapsiryhmän toteutuneet läsnäolot</t>
  </si>
  <si>
    <t>Ryhmän nimi</t>
  </si>
  <si>
    <t>Hiiroset</t>
  </si>
  <si>
    <t>Ryhmän lapsimäärä alle 3-vuotiaat (lkm)</t>
  </si>
  <si>
    <t>Ryhmän lapsimäärä yli 3-vuotiaat (lkm)</t>
  </si>
  <si>
    <t>Ryhmän lapsimäärä</t>
  </si>
  <si>
    <t>Vuorohoitoryhmä (kyllä/ei)</t>
  </si>
  <si>
    <t>Alle 3-v</t>
  </si>
  <si>
    <r>
      <t xml:space="preserve">Yli 3-v, </t>
    </r>
    <r>
      <rPr>
        <b/>
        <sz val="10"/>
        <color theme="1"/>
        <rFont val="Calibri"/>
        <family val="2"/>
      </rPr>
      <t>≤</t>
    </r>
    <r>
      <rPr>
        <b/>
        <sz val="10"/>
        <color theme="1"/>
        <rFont val="Calibri"/>
        <family val="2"/>
        <scheme val="minor"/>
      </rPr>
      <t xml:space="preserve"> 5h
osapäivä</t>
    </r>
  </si>
  <si>
    <t>Yli 3-v, &gt; 5 h
kokopäivä</t>
  </si>
  <si>
    <t>Lasten määrä</t>
  </si>
  <si>
    <t xml:space="preserve"> </t>
  </si>
  <si>
    <t>Selvitys, miksi ryhmän lasten määrä yhteensä/suhdeluku on ylittynyt:</t>
  </si>
  <si>
    <t>Jänöset</t>
  </si>
  <si>
    <t>13.1 ja 16.1.2025  Jänöset ryhmässä on 13 lasta, koska kaksi lasta on osapäiväisenä ja he olivat kokopäiväisesti paikalla tilapäisesti nämä kaksi päivää</t>
  </si>
  <si>
    <t>Karhut</t>
  </si>
  <si>
    <t>13.1.2025 akuutti varhaiskasvatuksen opettajan lapsen sairastuminen ja varahenkilön lapsen sairastumisen vuoksi</t>
  </si>
  <si>
    <t>Lintuset</t>
  </si>
  <si>
    <t>Majavat</t>
  </si>
  <si>
    <t xml:space="preserve">äkillinen sairastuminen </t>
  </si>
  <si>
    <t>Myyrät</t>
  </si>
  <si>
    <t>Oravat</t>
  </si>
  <si>
    <t>14.1, 15.1, 20.1 ja 21.1.2025 Oravat ryhmässä on yksi lapsi pois säännäöllisesti varhaiskasvatuksessa toisessa kaupungissa, nyt ollutkin paikalla Turussa</t>
  </si>
  <si>
    <t>Rävarna Kottarna</t>
  </si>
  <si>
    <t>Rävarna Stenarna</t>
  </si>
  <si>
    <t>Siilit</t>
  </si>
  <si>
    <t>Vargarna, Blåbär</t>
  </si>
  <si>
    <t>Vargarna, Lingon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</si>
</sst>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0.3999755851924192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theme="4" tint="0.39997558519241921"/>
      <name val="Calibri"/>
      <family val="2"/>
      <scheme val="minor"/>
    </font>
    <font>
      <sz val="11"/>
      <color theme="8" tint="0.3999755851924192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3" borderId="1" xfId="0" applyFill="1" applyBorder="1" applyAlignment="1" applyProtection="1">
      <alignment horizontal="left"/>
      <protection locked="0"/>
    </xf>
    <xf numFmtId="0" fontId="0" fillId="2" borderId="0" xfId="0" applyFill="1" applyProtection="1">
      <protection locked="0"/>
    </xf>
    <xf numFmtId="14" fontId="0" fillId="4" borderId="1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>
      <alignment horizontal="left"/>
    </xf>
    <xf numFmtId="0" fontId="7" fillId="2" borderId="0" xfId="0" applyFont="1" applyFill="1"/>
    <xf numFmtId="0" fontId="0" fillId="2" borderId="0" xfId="0" applyFill="1" applyAlignment="1" applyProtection="1">
      <alignment horizontal="left"/>
      <protection locked="0"/>
    </xf>
    <xf numFmtId="0" fontId="3" fillId="2" borderId="0" xfId="0" applyFont="1" applyFill="1"/>
    <xf numFmtId="2" fontId="0" fillId="4" borderId="1" xfId="0" applyNumberFormat="1" applyFill="1" applyBorder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8" fillId="2" borderId="0" xfId="0" applyFont="1" applyFill="1"/>
    <xf numFmtId="0" fontId="12" fillId="2" borderId="0" xfId="0" applyFont="1" applyFill="1"/>
    <xf numFmtId="0" fontId="15" fillId="2" borderId="0" xfId="0" applyFont="1" applyFill="1"/>
    <xf numFmtId="14" fontId="0" fillId="4" borderId="14" xfId="0" applyNumberFormat="1" applyFill="1" applyBorder="1" applyAlignment="1" applyProtection="1">
      <alignment horizontal="left"/>
      <protection locked="0"/>
    </xf>
    <xf numFmtId="0" fontId="0" fillId="3" borderId="14" xfId="0" applyFill="1" applyBorder="1" applyAlignment="1" applyProtection="1">
      <alignment horizontal="left"/>
      <protection locked="0"/>
    </xf>
    <xf numFmtId="2" fontId="0" fillId="4" borderId="14" xfId="0" applyNumberFormat="1" applyFill="1" applyBorder="1" applyAlignment="1">
      <alignment horizontal="left"/>
    </xf>
    <xf numFmtId="14" fontId="0" fillId="4" borderId="13" xfId="0" applyNumberFormat="1" applyFill="1" applyBorder="1" applyAlignment="1" applyProtection="1">
      <alignment horizontal="left"/>
      <protection locked="0"/>
    </xf>
    <xf numFmtId="0" fontId="0" fillId="3" borderId="13" xfId="0" applyFill="1" applyBorder="1" applyAlignment="1" applyProtection="1">
      <alignment horizontal="left"/>
      <protection locked="0"/>
    </xf>
    <xf numFmtId="2" fontId="0" fillId="4" borderId="13" xfId="0" applyNumberFormat="1" applyFill="1" applyBorder="1" applyAlignment="1">
      <alignment horizontal="left"/>
    </xf>
    <xf numFmtId="0" fontId="0" fillId="3" borderId="1" xfId="0" applyFill="1" applyBorder="1" applyAlignment="1" applyProtection="1">
      <alignment horizontal="right"/>
      <protection locked="0"/>
    </xf>
    <xf numFmtId="0" fontId="11" fillId="3" borderId="1" xfId="0" applyFont="1" applyFill="1" applyBorder="1" applyAlignment="1" applyProtection="1">
      <alignment horizontal="right"/>
      <protection locked="0"/>
    </xf>
    <xf numFmtId="0" fontId="13" fillId="2" borderId="0" xfId="0" applyFont="1" applyFill="1"/>
    <xf numFmtId="0" fontId="2" fillId="2" borderId="0" xfId="0" applyFont="1" applyFill="1"/>
    <xf numFmtId="0" fontId="12" fillId="2" borderId="0" xfId="0" applyFont="1" applyFill="1" applyAlignment="1">
      <alignment horizontal="left"/>
    </xf>
    <xf numFmtId="0" fontId="0" fillId="2" borderId="1" xfId="0" applyFill="1" applyBorder="1" applyAlignment="1">
      <alignment horizontal="right"/>
    </xf>
    <xf numFmtId="0" fontId="4" fillId="2" borderId="1" xfId="0" applyFont="1" applyFill="1" applyBorder="1"/>
    <xf numFmtId="0" fontId="4" fillId="2" borderId="1" xfId="0" applyFont="1" applyFill="1" applyBorder="1" applyAlignment="1">
      <alignment wrapText="1"/>
    </xf>
    <xf numFmtId="0" fontId="10" fillId="2" borderId="1" xfId="0" applyFont="1" applyFill="1" applyBorder="1"/>
    <xf numFmtId="2" fontId="11" fillId="4" borderId="1" xfId="0" applyNumberFormat="1" applyFont="1" applyFill="1" applyBorder="1" applyAlignment="1">
      <alignment horizontal="left"/>
    </xf>
    <xf numFmtId="0" fontId="0" fillId="2" borderId="0" xfId="0" applyFill="1" applyAlignment="1">
      <alignment shrinkToFit="1"/>
    </xf>
    <xf numFmtId="14" fontId="0" fillId="2" borderId="0" xfId="0" applyNumberFormat="1" applyFill="1" applyAlignment="1">
      <alignment horizontal="left"/>
    </xf>
    <xf numFmtId="0" fontId="0" fillId="2" borderId="0" xfId="0" applyFill="1" applyAlignment="1">
      <alignment horizontal="left"/>
    </xf>
    <xf numFmtId="2" fontId="0" fillId="2" borderId="0" xfId="0" applyNumberFormat="1" applyFill="1" applyAlignment="1">
      <alignment horizontal="left"/>
    </xf>
    <xf numFmtId="0" fontId="6" fillId="2" borderId="0" xfId="0" applyFont="1" applyFill="1"/>
    <xf numFmtId="0" fontId="14" fillId="2" borderId="0" xfId="0" applyFont="1" applyFill="1"/>
    <xf numFmtId="0" fontId="0" fillId="3" borderId="1" xfId="0" applyFill="1" applyBorder="1" applyAlignment="1">
      <alignment horizontal="left"/>
    </xf>
    <xf numFmtId="0" fontId="0" fillId="3" borderId="2" xfId="0" applyFill="1" applyBorder="1" applyAlignment="1" applyProtection="1">
      <alignment horizontal="left"/>
      <protection locked="0"/>
    </xf>
    <xf numFmtId="0" fontId="0" fillId="3" borderId="3" xfId="0" applyFill="1" applyBorder="1" applyAlignment="1" applyProtection="1">
      <alignment horizontal="left"/>
      <protection locked="0"/>
    </xf>
    <xf numFmtId="0" fontId="0" fillId="3" borderId="4" xfId="0" applyFill="1" applyBorder="1" applyAlignment="1" applyProtection="1">
      <alignment horizontal="left"/>
      <protection locked="0"/>
    </xf>
    <xf numFmtId="0" fontId="0" fillId="3" borderId="6" xfId="0" applyFill="1" applyBorder="1" applyAlignment="1" applyProtection="1">
      <alignment vertical="top" wrapText="1"/>
      <protection locked="0"/>
    </xf>
    <xf numFmtId="0" fontId="0" fillId="3" borderId="7" xfId="0" applyFill="1" applyBorder="1" applyAlignment="1" applyProtection="1">
      <alignment vertical="top" wrapText="1"/>
      <protection locked="0"/>
    </xf>
    <xf numFmtId="0" fontId="0" fillId="3" borderId="8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vertical="top" wrapText="1"/>
      <protection locked="0"/>
    </xf>
    <xf numFmtId="0" fontId="0" fillId="3" borderId="0" xfId="0" applyFill="1" applyAlignment="1" applyProtection="1">
      <alignment vertical="top" wrapText="1"/>
      <protection locked="0"/>
    </xf>
    <xf numFmtId="0" fontId="0" fillId="3" borderId="5" xfId="0" applyFill="1" applyBorder="1" applyAlignment="1" applyProtection="1">
      <alignment vertical="top" wrapText="1"/>
      <protection locked="0"/>
    </xf>
    <xf numFmtId="0" fontId="0" fillId="3" borderId="10" xfId="0" applyFill="1" applyBorder="1" applyAlignment="1" applyProtection="1">
      <alignment vertical="top" wrapText="1"/>
      <protection locked="0"/>
    </xf>
    <xf numFmtId="0" fontId="0" fillId="3" borderId="11" xfId="0" applyFill="1" applyBorder="1" applyAlignment="1" applyProtection="1">
      <alignment vertical="top" wrapText="1"/>
      <protection locked="0"/>
    </xf>
    <xf numFmtId="0" fontId="0" fillId="3" borderId="12" xfId="0" applyFill="1" applyBorder="1" applyAlignment="1" applyProtection="1">
      <alignment vertical="top" wrapText="1"/>
      <protection locked="0"/>
    </xf>
  </cellXfs>
  <cellStyles count="1">
    <cellStyle name="Normaali" xfId="0" builtinId="0"/>
  </cellStyles>
  <dxfs count="62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8B170-5F0F-4167-A576-FF4B1550B2C1}">
  <dimension ref="A1:H44"/>
  <sheetViews>
    <sheetView showGridLines="0" tabSelected="1" topLeftCell="A5" zoomScaleNormal="100" workbookViewId="0">
      <selection activeCell="F14" sqref="F14"/>
    </sheetView>
  </sheetViews>
  <sheetFormatPr defaultRowHeight="15"/>
  <cols>
    <col min="2" max="5" width="10.5703125" customWidth="1"/>
    <col min="6" max="6" width="12.7109375" customWidth="1"/>
    <col min="7" max="7" width="10.5703125" customWidth="1"/>
    <col min="8" max="8" width="8.85546875" customWidth="1"/>
  </cols>
  <sheetData>
    <row r="1" spans="1:8">
      <c r="A1" s="1"/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spans="1:8" ht="18.75">
      <c r="A3" s="1"/>
      <c r="B3" s="7" t="s">
        <v>0</v>
      </c>
      <c r="C3" s="2"/>
      <c r="D3" s="2"/>
      <c r="E3" s="2"/>
      <c r="F3" s="2"/>
      <c r="G3" s="2"/>
      <c r="H3" s="2"/>
    </row>
    <row r="4" spans="1:8">
      <c r="A4" s="1"/>
      <c r="B4" s="1"/>
      <c r="C4" s="1"/>
      <c r="D4" s="1"/>
      <c r="E4" s="1"/>
      <c r="F4" s="1"/>
      <c r="G4" s="1"/>
      <c r="H4" s="1"/>
    </row>
    <row r="5" spans="1:8">
      <c r="A5" s="1"/>
      <c r="B5" s="1" t="s">
        <v>1</v>
      </c>
      <c r="C5" s="1"/>
      <c r="D5" s="38" t="s">
        <v>2</v>
      </c>
      <c r="E5" s="38"/>
      <c r="F5" s="38"/>
      <c r="G5" s="15"/>
      <c r="H5" s="1"/>
    </row>
    <row r="6" spans="1:8">
      <c r="A6" s="1"/>
      <c r="B6" s="1" t="s">
        <v>3</v>
      </c>
      <c r="C6" s="1"/>
      <c r="D6" s="38" t="s">
        <v>4</v>
      </c>
      <c r="E6" s="38"/>
      <c r="F6" s="38"/>
      <c r="G6" s="8"/>
      <c r="H6" s="1"/>
    </row>
    <row r="7" spans="1:8">
      <c r="A7" s="1"/>
      <c r="B7" s="1" t="s">
        <v>5</v>
      </c>
      <c r="C7" s="1"/>
      <c r="D7" s="1"/>
      <c r="E7" s="4"/>
      <c r="F7" s="6" t="s">
        <v>6</v>
      </c>
      <c r="G7" s="1"/>
      <c r="H7" s="1"/>
    </row>
    <row r="8" spans="1:8">
      <c r="A8" s="1"/>
      <c r="B8" s="1" t="s">
        <v>7</v>
      </c>
      <c r="C8" s="1"/>
      <c r="D8" s="1"/>
      <c r="E8" s="2"/>
      <c r="F8" s="6">
        <v>12</v>
      </c>
      <c r="G8" s="1"/>
      <c r="H8" s="1"/>
    </row>
    <row r="9" spans="1:8">
      <c r="A9" s="1"/>
      <c r="B9" s="1" t="s">
        <v>8</v>
      </c>
      <c r="C9" s="1"/>
      <c r="D9" s="1"/>
      <c r="E9" s="2"/>
      <c r="F9" s="6">
        <f>Hiiroset!G9+Jänöset!G9+Karhut!G9+Lintuset!G9+Majavat!G9+Myyrät!G9+Oravat!G9+'Rävarna Kottarna'!G9+'Rävarna Stenarna'!G9+Siilit!G9+'Vargarna, Blåbär'!G9+'Vargarna, Lingon'!G9</f>
        <v>32</v>
      </c>
      <c r="G9" s="1"/>
      <c r="H9" s="1"/>
    </row>
    <row r="10" spans="1:8">
      <c r="A10" s="1"/>
      <c r="B10" s="1"/>
      <c r="C10" s="1"/>
      <c r="D10" s="1"/>
      <c r="E10" s="2"/>
      <c r="F10" s="13"/>
      <c r="G10" s="14"/>
      <c r="H10" s="1"/>
    </row>
    <row r="11" spans="1:8">
      <c r="A11" s="1"/>
      <c r="B11" s="9" t="s">
        <v>9</v>
      </c>
      <c r="C11" s="9"/>
      <c r="D11" s="9"/>
      <c r="E11" s="1"/>
      <c r="F11" s="1"/>
      <c r="G11" s="1"/>
      <c r="H11" s="1"/>
    </row>
    <row r="12" spans="1:8">
      <c r="A12" s="1"/>
      <c r="B12" s="9"/>
      <c r="C12" s="9"/>
      <c r="D12" s="9"/>
      <c r="E12" s="1"/>
      <c r="F12" s="1"/>
      <c r="G12" s="1"/>
      <c r="H12" s="1"/>
    </row>
    <row r="13" spans="1:8" ht="35.1" customHeight="1">
      <c r="A13" s="1"/>
      <c r="B13" s="11" t="s">
        <v>10</v>
      </c>
      <c r="C13" s="11" t="s">
        <v>11</v>
      </c>
      <c r="D13" s="12" t="s">
        <v>12</v>
      </c>
      <c r="E13" s="12" t="s">
        <v>13</v>
      </c>
      <c r="F13" s="11" t="s">
        <v>14</v>
      </c>
      <c r="G13" s="11" t="s">
        <v>15</v>
      </c>
      <c r="H13" s="1"/>
    </row>
    <row r="14" spans="1:8">
      <c r="A14" s="1"/>
      <c r="B14" s="5">
        <v>45607</v>
      </c>
      <c r="C14" s="3">
        <f>Hiiroset!C15+Jänöset!C15+Karhut!C15+Lintuset!C15+Majavat!C15+Myyrät!C15+Oravat!C15+'Rävarna Kottarna'!C15+'Rävarna Stenarna'!C15+Siilit!C15+'Vargarna, Blåbär'!C15</f>
        <v>34</v>
      </c>
      <c r="D14" s="3">
        <f>Hiiroset!D15+Jänöset!D15+Karhut!D15+Lintuset!D15+Majavat!D15+Myyrät!D15+Oravat!D15+'Rävarna Kottarna'!D15+'Rävarna Stenarna'!D15+Siilit!D15+'Vargarna, Blåbär'!D15</f>
        <v>5</v>
      </c>
      <c r="E14" s="3">
        <f>Hiiroset!E15+Jänöset!E15+Karhut!E15+Lintuset!E15+Majavat!E15+Myyrät!E15+Oravat!E15+'Rävarna Kottarna'!E15+'Rävarna Stenarna'!E15+Siilit!E15+'Vargarna, Blåbär'!E15</f>
        <v>106</v>
      </c>
      <c r="F14" s="3">
        <f>Hiiroset!G15+Jänöset!G15+Karhut!G15+Lintuset!G15+Majavat!G15+Myyrät!G15+Oravat!G15+'Rävarna Kottarna'!G15+'Rävarna Stenarna'!G15+Siilit!G15+'Vargarna, Blåbär'!G15+'Vargarna, Lingon'!G15</f>
        <v>33</v>
      </c>
      <c r="G14" s="10">
        <f>IFERROR(SUM(C14*1.75,D14*0.5381,E14)/F14,0)</f>
        <v>5.0966818181818176</v>
      </c>
      <c r="H14" s="1"/>
    </row>
    <row r="15" spans="1:8">
      <c r="A15" s="1"/>
      <c r="B15" s="5">
        <v>45608</v>
      </c>
      <c r="C15" s="3">
        <f>Hiiroset!C16+Jänöset!C16+Karhut!C16+Lintuset!C16+Majavat!C16+Myyrät!C16+Oravat!C16+'Rävarna Kottarna'!C16+'Rävarna Stenarna'!C16+Siilit!C16+'Vargarna, Blåbär'!C16</f>
        <v>34</v>
      </c>
      <c r="D15" s="3">
        <f>Hiiroset!D16+Jänöset!D16+Karhut!D16+Lintuset!D16+Majavat!D16+Myyrät!D16+Oravat!D16+'Rävarna Kottarna'!D16+'Rävarna Stenarna'!D16+Siilit!D16+'Vargarna, Blåbär'!D16</f>
        <v>3</v>
      </c>
      <c r="E15" s="3">
        <f>Hiiroset!E16+Jänöset!E16+Karhut!E16+Lintuset!E16+Majavat!E16+Myyrät!E16+Oravat!E16+'Rävarna Kottarna'!E16+'Rävarna Stenarna'!E16+Siilit!E16+'Vargarna, Blåbär'!E16</f>
        <v>112</v>
      </c>
      <c r="F15" s="3">
        <f>Hiiroset!G16+Jänöset!G16+Karhut!G16+Lintuset!G16+Majavat!G16+Myyrät!G16+Oravat!G16+'Rävarna Kottarna'!G16+'Rävarna Stenarna'!G16+Siilit!G16+'Vargarna, Blåbär'!G16+'Vargarna, Lingon'!G16</f>
        <v>32</v>
      </c>
      <c r="G15" s="10">
        <f t="shared" ref="G15:G20" si="0">IFERROR(SUM(C15*1.75,D15*0.5381,E15)/F15,0)</f>
        <v>5.4098218750000004</v>
      </c>
      <c r="H15" s="1"/>
    </row>
    <row r="16" spans="1:8">
      <c r="A16" s="1"/>
      <c r="B16" s="5">
        <v>45609</v>
      </c>
      <c r="C16" s="3">
        <f>Hiiroset!C17+Jänöset!C17+Karhut!C17+Lintuset!C17+Majavat!C17+Myyrät!C17+Oravat!C17+'Rävarna Kottarna'!C17+'Rävarna Stenarna'!C17+Siilit!C17+'Vargarna, Blåbär'!C17</f>
        <v>33</v>
      </c>
      <c r="D16" s="3">
        <f>Hiiroset!D17+Jänöset!D17+Karhut!D17+Lintuset!D17+Majavat!D17+Myyrät!D17+Oravat!D17+'Rävarna Kottarna'!D17+'Rävarna Stenarna'!D17+Siilit!D17+'Vargarna, Blåbär'!D17</f>
        <v>3</v>
      </c>
      <c r="E16" s="3">
        <f>Hiiroset!E17+Jänöset!E17+Karhut!E17+Lintuset!E17+Majavat!E17+Myyrät!E17+Oravat!E17+'Rävarna Kottarna'!E17+'Rävarna Stenarna'!E17+Siilit!E17+'Vargarna, Blåbär'!E17</f>
        <v>111</v>
      </c>
      <c r="F16" s="3">
        <f>Hiiroset!G17+Jänöset!G17+Karhut!G17+Lintuset!G17+Majavat!G17+Myyrät!G17+Oravat!G17+'Rävarna Kottarna'!G17+'Rävarna Stenarna'!G17+Siilit!G17+'Vargarna, Blåbär'!G17+'Vargarna, Lingon'!G17</f>
        <v>32</v>
      </c>
      <c r="G16" s="10">
        <f t="shared" si="0"/>
        <v>5.3238843750000004</v>
      </c>
      <c r="H16" s="1"/>
    </row>
    <row r="17" spans="1:8">
      <c r="A17" s="1"/>
      <c r="B17" s="5">
        <v>45610</v>
      </c>
      <c r="C17" s="3">
        <f>Hiiroset!C18+Jänöset!C18+Karhut!C18+Lintuset!C18+Majavat!C18+Myyrät!C18+Oravat!C18+'Rävarna Kottarna'!C18+'Rävarna Stenarna'!C18+Siilit!C18+'Vargarna, Blåbär'!C18</f>
        <v>34</v>
      </c>
      <c r="D17" s="3">
        <f>Hiiroset!D18+Jänöset!D18+Karhut!D18+Lintuset!D18+Majavat!D18+Myyrät!D18+Oravat!D18+'Rävarna Kottarna'!D18+'Rävarna Stenarna'!D18+Siilit!D18+'Vargarna, Blåbär'!D18</f>
        <v>1</v>
      </c>
      <c r="E17" s="3">
        <f>Hiiroset!E18+Jänöset!E18+Karhut!E18+Lintuset!E18+Majavat!E18+Myyrät!E18+Oravat!E18+'Rävarna Kottarna'!E18+'Rävarna Stenarna'!E18+Siilit!E18+'Vargarna, Blåbär'!E18</f>
        <v>117</v>
      </c>
      <c r="F17" s="3">
        <f>Hiiroset!G18+Jänöset!G18+Karhut!G18+Lintuset!G18+Majavat!G18+Myyrät!G18+Oravat!G18+'Rävarna Kottarna'!G18+'Rävarna Stenarna'!G18+Siilit!G18+'Vargarna, Blåbär'!G18+'Vargarna, Lingon'!G18</f>
        <v>32</v>
      </c>
      <c r="G17" s="10">
        <f t="shared" si="0"/>
        <v>5.5324406249999996</v>
      </c>
      <c r="H17" s="1"/>
    </row>
    <row r="18" spans="1:8">
      <c r="A18" s="1"/>
      <c r="B18" s="5">
        <v>45611</v>
      </c>
      <c r="C18" s="3">
        <f>Hiiroset!C19+Jänöset!C19+Karhut!C19+Lintuset!C19+Majavat!C19+Myyrät!C19+Oravat!C19+'Rävarna Kottarna'!C19+'Rävarna Stenarna'!C19+Siilit!C19+'Vargarna, Blåbär'!C19</f>
        <v>31</v>
      </c>
      <c r="D18" s="3">
        <f>Hiiroset!D19+Jänöset!D19+Karhut!D19+Lintuset!D19+Majavat!D19+Myyrät!D19+Oravat!D19+'Rävarna Kottarna'!D19+'Rävarna Stenarna'!D19+Siilit!D19+'Vargarna, Blåbär'!D19</f>
        <v>5</v>
      </c>
      <c r="E18" s="3">
        <f>Hiiroset!E19+Jänöset!E19+Karhut!E19+Lintuset!E19+Majavat!E19+Myyrät!E19+Oravat!E19+'Rävarna Kottarna'!E19+'Rävarna Stenarna'!E19+Siilit!E19+'Vargarna, Blåbär'!E19</f>
        <v>105</v>
      </c>
      <c r="F18" s="3">
        <f>Hiiroset!G19+Jänöset!G19+Karhut!G19+Lintuset!G19+Majavat!G19+Myyrät!G19+Oravat!G19+'Rävarna Kottarna'!G19+'Rävarna Stenarna'!G19+Siilit!G19+'Vargarna, Blåbär'!G19+'Vargarna, Lingon'!G19</f>
        <v>32</v>
      </c>
      <c r="G18" s="10">
        <f t="shared" si="0"/>
        <v>5.0606406249999996</v>
      </c>
      <c r="H18" s="1"/>
    </row>
    <row r="19" spans="1:8">
      <c r="A19" s="1"/>
      <c r="B19" s="5">
        <v>45612</v>
      </c>
      <c r="C19" s="3">
        <f>Hiiroset!C20+Jänöset!C20+Karhut!C20+Lintuset!C20+Majavat!C20+Myyrät!C20+Oravat!C20+'Rävarna Kottarna'!C20+'Rävarna Stenarna'!C20+Siilit!C20+'Vargarna, Blåbär'!C20</f>
        <v>0</v>
      </c>
      <c r="D19" s="3">
        <f>Hiiroset!D20+Jänöset!D20+Karhut!D20+Lintuset!D20+Majavat!D20+Myyrät!D20+Oravat!D20+'Rävarna Kottarna'!D20+'Rävarna Stenarna'!D20+Siilit!D20+'Vargarna, Blåbär'!D20</f>
        <v>0</v>
      </c>
      <c r="E19" s="3">
        <f>Hiiroset!E20+Jänöset!E20+Karhut!E20+Lintuset!E20+Majavat!E20+Myyrät!E20+Oravat!E20+'Rävarna Kottarna'!E20+'Rävarna Stenarna'!E20+Siilit!E20+'Vargarna, Blåbär'!E20</f>
        <v>0</v>
      </c>
      <c r="F19" s="3">
        <f>Hiiroset!G20+Jänöset!G20+Karhut!G20+Lintuset!G20+Majavat!G20+Myyrät!G20+Oravat!G20+'Rävarna Kottarna'!G20+'Rävarna Stenarna'!G20+Siilit!G20+'Vargarna, Blåbär'!G20+'Vargarna, Lingon'!G20</f>
        <v>0</v>
      </c>
      <c r="G19" s="10">
        <f t="shared" si="0"/>
        <v>0</v>
      </c>
      <c r="H19" s="1"/>
    </row>
    <row r="20" spans="1:8" ht="15.75" thickBot="1">
      <c r="A20" s="1"/>
      <c r="B20" s="19">
        <v>45613</v>
      </c>
      <c r="C20" s="20">
        <f>Hiiroset!C21+Jänöset!C21+Karhut!C21+Lintuset!C21+Majavat!C21+Myyrät!C21+Oravat!C21+'Rävarna Kottarna'!C21+'Rävarna Stenarna'!C21+Siilit!C21+'Vargarna, Blåbär'!C21</f>
        <v>0</v>
      </c>
      <c r="D20" s="20">
        <f>Hiiroset!D21+Jänöset!D21+Karhut!D21+Lintuset!D21+Majavat!D21+Myyrät!D21+Oravat!D21+'Rävarna Kottarna'!D21+'Rävarna Stenarna'!D21+Siilit!D21+'Vargarna, Blåbär'!D21</f>
        <v>0</v>
      </c>
      <c r="E20" s="20">
        <f>Hiiroset!E21+Jänöset!E21+Karhut!E21+Lintuset!E21+Majavat!E21+Myyrät!E21+Oravat!E21+'Rävarna Kottarna'!E21+'Rävarna Stenarna'!E21+Siilit!E21+'Vargarna, Blåbär'!E21</f>
        <v>0</v>
      </c>
      <c r="F20" s="20">
        <f>Hiiroset!G21+Jänöset!G21+Karhut!G21+Lintuset!G21+Majavat!G21+Myyrät!G21+Oravat!G21+'Rävarna Kottarna'!G21+'Rävarna Stenarna'!G21+Siilit!G21+'Vargarna, Blåbär'!G21+'Vargarna, Lingon'!G21</f>
        <v>0</v>
      </c>
      <c r="G20" s="21">
        <f t="shared" si="0"/>
        <v>0</v>
      </c>
      <c r="H20" s="1"/>
    </row>
    <row r="21" spans="1:8">
      <c r="A21" s="1"/>
      <c r="B21" s="5">
        <v>45614</v>
      </c>
      <c r="C21" s="17">
        <f>Hiiroset!C22+Jänöset!C22+Karhut!C22+Lintuset!C22+Majavat!C22+Myyrät!C22+Oravat!C22+'Rävarna Kottarna'!C22+'Rävarna Stenarna'!C22+Siilit!C22+'Vargarna, Blåbär'!C22</f>
        <v>32</v>
      </c>
      <c r="D21" s="17">
        <f>Hiiroset!D22+Jänöset!D22+Karhut!D22+Lintuset!D22+Majavat!D22+Myyrät!D22+Oravat!D22+'Rävarna Kottarna'!D22+'Rävarna Stenarna'!D22+Siilit!D22+'Vargarna, Blåbär'!D22</f>
        <v>3</v>
      </c>
      <c r="E21" s="17">
        <f>Hiiroset!E22+Jänöset!E22+Karhut!E22+Lintuset!E22+Majavat!E22+Myyrät!E22+Oravat!E22+'Rävarna Kottarna'!E22+'Rävarna Stenarna'!E22+Siilit!E22+'Vargarna, Blåbär'!E22</f>
        <v>115</v>
      </c>
      <c r="F21" s="17">
        <f>Hiiroset!G22+Jänöset!G22+Karhut!G22+Lintuset!G22+Majavat!G22+Myyrät!G22+Oravat!G22+'Rävarna Kottarna'!G22+'Rävarna Stenarna'!G22+Siilit!G22+'Vargarna, Blåbär'!G22+'Vargarna, Lingon'!G22</f>
        <v>32</v>
      </c>
      <c r="G21" s="18">
        <f>IFERROR(SUM(C21*1.75,D21*0.5381,E21)/F21,0)</f>
        <v>5.3941968750000004</v>
      </c>
      <c r="H21" s="1"/>
    </row>
    <row r="22" spans="1:8">
      <c r="A22" s="1"/>
      <c r="B22" s="5">
        <v>45615</v>
      </c>
      <c r="C22" s="3">
        <f>Hiiroset!C23+Jänöset!C23+Karhut!C23+Lintuset!C23+Majavat!C23+Myyrät!C23+Oravat!C23+'Rävarna Kottarna'!C23+'Rävarna Stenarna'!C23+Siilit!C23+'Vargarna, Blåbär'!C23</f>
        <v>29</v>
      </c>
      <c r="D22" s="3">
        <f>Hiiroset!D23+Jänöset!D23+Karhut!D23+Lintuset!D23+Majavat!D23+Myyrät!D23+Oravat!D23+'Rävarna Kottarna'!D23+'Rävarna Stenarna'!D23+Siilit!D23+'Vargarna, Blåbär'!D23</f>
        <v>3</v>
      </c>
      <c r="E22" s="3">
        <f>Hiiroset!E23+Jänöset!E23+Karhut!E23+Lintuset!E23+Majavat!E23+Myyrät!E23+Oravat!E23+'Rävarna Kottarna'!E23+'Rävarna Stenarna'!E23+Siilit!E23+'Vargarna, Blåbär'!E23</f>
        <v>117</v>
      </c>
      <c r="F22" s="3">
        <f>Hiiroset!G23+Jänöset!G23+Karhut!G23+Lintuset!G23+Majavat!G23+Myyrät!G23+Oravat!G23+'Rävarna Kottarna'!G23+'Rävarna Stenarna'!G23+Siilit!G23+'Vargarna, Blåbär'!G23+'Vargarna, Lingon'!G23</f>
        <v>32</v>
      </c>
      <c r="G22" s="10">
        <f t="shared" ref="G22:G27" si="1">IFERROR(SUM(C22*1.75,D22*0.5381,E22)/F22,0)</f>
        <v>5.2926343750000004</v>
      </c>
      <c r="H22" s="1"/>
    </row>
    <row r="23" spans="1:8">
      <c r="A23" s="1"/>
      <c r="B23" s="5">
        <v>45616</v>
      </c>
      <c r="C23" s="3">
        <f>Hiiroset!C24+Jänöset!C24+Karhut!C24+Lintuset!C24+Majavat!C24+Myyrät!C24+Oravat!C24+'Rävarna Kottarna'!C24+'Rävarna Stenarna'!C24+Siilit!C24+'Vargarna, Blåbär'!C24</f>
        <v>29</v>
      </c>
      <c r="D23" s="3">
        <f>Hiiroset!D24+Jänöset!D24+Karhut!D24+Lintuset!D24+Majavat!D24+Myyrät!D24+Oravat!D24+'Rävarna Kottarna'!D24+'Rävarna Stenarna'!D24+Siilit!D24+'Vargarna, Blåbär'!D24</f>
        <v>4</v>
      </c>
      <c r="E23" s="3">
        <f>Hiiroset!E24+Jänöset!E24+Karhut!E24+Lintuset!E24+Majavat!E24+Myyrät!E24+Oravat!E24+'Rävarna Kottarna'!E24+'Rävarna Stenarna'!E24+Siilit!E24+'Vargarna, Blåbär'!E24</f>
        <v>109</v>
      </c>
      <c r="F23" s="3">
        <f>Hiiroset!G24+Jänöset!G24+Karhut!G24+Lintuset!G24+Majavat!G24+Myyrät!G24+Oravat!G24+'Rävarna Kottarna'!G24+'Rävarna Stenarna'!G24+Siilit!G24+'Vargarna, Blåbär'!G24+'Vargarna, Lingon'!G24</f>
        <v>33</v>
      </c>
      <c r="G23" s="10">
        <f t="shared" si="1"/>
        <v>4.906133333333333</v>
      </c>
      <c r="H23" s="1"/>
    </row>
    <row r="24" spans="1:8">
      <c r="A24" s="1"/>
      <c r="B24" s="5">
        <v>45617</v>
      </c>
      <c r="C24" s="3">
        <f>Hiiroset!C25+Jänöset!C25+Karhut!C25+Lintuset!C25+Majavat!C25+Myyrät!C25+Oravat!C25+'Rävarna Kottarna'!C25+'Rävarna Stenarna'!C25+Siilit!C25+'Vargarna, Blåbär'!C25</f>
        <v>30</v>
      </c>
      <c r="D24" s="3">
        <f>Hiiroset!D25+Jänöset!D25+Karhut!D25+Lintuset!D25+Majavat!D25+Myyrät!D25+Oravat!D25+'Rävarna Kottarna'!D25+'Rävarna Stenarna'!D25+Siilit!D25+'Vargarna, Blåbär'!D25</f>
        <v>5</v>
      </c>
      <c r="E24" s="3">
        <f>Hiiroset!E25+Jänöset!E25+Karhut!E25+Lintuset!E25+Majavat!E25+Myyrät!E25+Oravat!E25+'Rävarna Kottarna'!E25+'Rävarna Stenarna'!E25+Siilit!E25+'Vargarna, Blåbär'!E25</f>
        <v>107</v>
      </c>
      <c r="F24" s="3">
        <f>Hiiroset!G25+Jänöset!G25+Karhut!G25+Lintuset!G25+Majavat!G25+Myyrät!G25+Oravat!G25+'Rävarna Kottarna'!G25+'Rävarna Stenarna'!G25+Siilit!G25+'Vargarna, Blåbär'!G25+'Vargarna, Lingon'!G25</f>
        <v>33</v>
      </c>
      <c r="G24" s="10">
        <f t="shared" si="1"/>
        <v>4.914863636363636</v>
      </c>
      <c r="H24" s="1"/>
    </row>
    <row r="25" spans="1:8">
      <c r="A25" s="1"/>
      <c r="B25" s="5">
        <v>45618</v>
      </c>
      <c r="C25" s="3">
        <f>Hiiroset!C26+Jänöset!C26+Karhut!C26+Lintuset!C26+Majavat!C26+Myyrät!C26+Oravat!C26+'Rävarna Kottarna'!C26+'Rävarna Stenarna'!C26+Siilit!C26+'Vargarna, Blåbär'!C26</f>
        <v>25</v>
      </c>
      <c r="D25" s="3">
        <f>Hiiroset!D26+Jänöset!D26+Karhut!D26+Lintuset!D26+Majavat!D26+Myyrät!D26+Oravat!D26+'Rävarna Kottarna'!D26+'Rävarna Stenarna'!D26+Siilit!D26+'Vargarna, Blåbär'!D26</f>
        <v>4</v>
      </c>
      <c r="E25" s="3">
        <f>Hiiroset!E26+Jänöset!E26+Karhut!E26+Lintuset!E26+Majavat!E26+Myyrät!E26+Oravat!E26+'Rävarna Kottarna'!E26+'Rävarna Stenarna'!E26+Siilit!E26+'Vargarna, Blåbär'!E26</f>
        <v>102</v>
      </c>
      <c r="F25" s="3">
        <f>Hiiroset!G26+Jänöset!G26+Karhut!G26+Lintuset!G26+Majavat!G26+Myyrät!G26+Oravat!G26+'Rävarna Kottarna'!G26+'Rävarna Stenarna'!G26+Siilit!G26+'Vargarna, Blåbär'!G26+'Vargarna, Lingon'!G26</f>
        <v>33</v>
      </c>
      <c r="G25" s="10">
        <f t="shared" si="1"/>
        <v>4.4818909090909091</v>
      </c>
      <c r="H25" s="1"/>
    </row>
    <row r="26" spans="1:8">
      <c r="A26" s="1"/>
      <c r="B26" s="5">
        <v>45619</v>
      </c>
      <c r="C26" s="3">
        <f>Hiiroset!C27+Jänöset!C27+Karhut!C27+Lintuset!C27+Majavat!C27+Myyrät!C27+Oravat!C27+'Rävarna Kottarna'!C27+'Rävarna Stenarna'!C27+Siilit!C27+'Vargarna, Blåbär'!C27</f>
        <v>0</v>
      </c>
      <c r="D26" s="3">
        <f>Hiiroset!D27+Jänöset!D27+Karhut!D27+Lintuset!D27+Majavat!D27+Myyrät!D27+Oravat!D27+'Rävarna Kottarna'!D27+'Rävarna Stenarna'!D27+Siilit!D27+'Vargarna, Blåbär'!D27</f>
        <v>0</v>
      </c>
      <c r="E26" s="3">
        <f>Hiiroset!E27+Jänöset!E27+Karhut!E27+Lintuset!E27+Majavat!E27+Myyrät!E27+Oravat!E27+'Rävarna Kottarna'!E27+'Rävarna Stenarna'!E27+Siilit!E27+'Vargarna, Blåbär'!E27</f>
        <v>0</v>
      </c>
      <c r="F26" s="3">
        <f>Hiiroset!G27+Jänöset!G27+Karhut!G27+Lintuset!G27+Majavat!G27+Myyrät!G27+Oravat!G27+'Rävarna Kottarna'!G27+'Rävarna Stenarna'!G27+Siilit!G27+'Vargarna, Blåbär'!G27+'Vargarna, Lingon'!G27</f>
        <v>0</v>
      </c>
      <c r="G26" s="10">
        <f t="shared" si="1"/>
        <v>0</v>
      </c>
      <c r="H26" s="1"/>
    </row>
    <row r="27" spans="1:8" ht="15.75" thickBot="1">
      <c r="A27" s="1"/>
      <c r="B27" s="19">
        <v>45620</v>
      </c>
      <c r="C27" s="20">
        <f>Hiiroset!C28+Jänöset!C28+Karhut!C28+Lintuset!C28+Majavat!C28+Myyrät!C28+Oravat!C28+'Rävarna Kottarna'!C28+'Rävarna Stenarna'!C28+Siilit!C28+'Vargarna, Blåbär'!C28</f>
        <v>0</v>
      </c>
      <c r="D27" s="20">
        <f>Hiiroset!D28+Jänöset!D28+Karhut!D28+Lintuset!D28+Majavat!D28+Myyrät!D28+Oravat!D28+'Rävarna Kottarna'!D28+'Rävarna Stenarna'!D28+Siilit!D28+'Vargarna, Blåbär'!D28</f>
        <v>0</v>
      </c>
      <c r="E27" s="20">
        <f>Hiiroset!E28+Jänöset!E28+Karhut!E28+Lintuset!E28+Majavat!E28+Myyrät!E28+Oravat!E28+'Rävarna Kottarna'!E28+'Rävarna Stenarna'!E28+Siilit!E28+'Vargarna, Blåbär'!E28</f>
        <v>0</v>
      </c>
      <c r="F27" s="20">
        <f>Hiiroset!G28+Jänöset!G28+Karhut!G28+Lintuset!G28+Majavat!G28+Myyrät!G28+Oravat!G28+'Rävarna Kottarna'!G28+'Rävarna Stenarna'!G28+Siilit!G28+'Vargarna, Blåbär'!G28+'Vargarna, Lingon'!G28</f>
        <v>0</v>
      </c>
      <c r="G27" s="21">
        <f t="shared" si="1"/>
        <v>0</v>
      </c>
      <c r="H27" s="1"/>
    </row>
    <row r="28" spans="1:8">
      <c r="A28" s="1"/>
      <c r="B28" s="16">
        <v>45670</v>
      </c>
      <c r="C28" s="17">
        <f>Hiiroset!C29+Jänöset!C29+Karhut!C29+Lintuset!C29+Majavat!C29+Myyrät!C29+Oravat!C29+'Rävarna Kottarna'!C29+'Rävarna Stenarna'!C29+Siilit!C29+'Vargarna, Blåbär'!C29</f>
        <v>33</v>
      </c>
      <c r="D28" s="17">
        <f>Hiiroset!D29+Jänöset!D29+Karhut!D29+Lintuset!D29+Majavat!D29+Myyrät!D29+Oravat!D29+'Rävarna Kottarna'!D29+'Rävarna Stenarna'!D29+Siilit!D29+'Vargarna, Blåbär'!D29</f>
        <v>4</v>
      </c>
      <c r="E28" s="17">
        <f>Hiiroset!E29+Jänöset!E29+Karhut!E29+Lintuset!E29+Majavat!E29+Myyrät!E29+Oravat!E29+'Rävarna Kottarna'!E29+'Rävarna Stenarna'!E29+Siilit!E29+'Vargarna, Blåbär'!E29</f>
        <v>116</v>
      </c>
      <c r="F28" s="17">
        <f>Hiiroset!G29+Jänöset!G29+Karhut!G29+Lintuset!G29+Majavat!G29+Myyrät!G29+Oravat!G29+'Rävarna Kottarna'!G29+'Rävarna Stenarna'!G29+Siilit!G29+'Vargarna, Blåbär'!G29+'Vargarna, Lingon'!G29</f>
        <v>31</v>
      </c>
      <c r="G28" s="18">
        <f>IFERROR(SUM(C28*1.75,D28*0.5381,E28)/F28,0)</f>
        <v>5.6742709677419354</v>
      </c>
      <c r="H28" s="1"/>
    </row>
    <row r="29" spans="1:8">
      <c r="A29" s="1"/>
      <c r="B29" s="5">
        <v>45671</v>
      </c>
      <c r="C29" s="3">
        <f>Hiiroset!C30+Jänöset!C30+Karhut!C30+Lintuset!C30+Majavat!C30+Myyrät!C30+Oravat!C30+'Rävarna Kottarna'!C30+'Rävarna Stenarna'!C30+Siilit!C30+'Vargarna, Blåbär'!C30</f>
        <v>30</v>
      </c>
      <c r="D29" s="3">
        <f>Hiiroset!D30+Jänöset!D30+Karhut!D30+Lintuset!D30+Majavat!D30+Myyrät!D30+Oravat!D30+'Rävarna Kottarna'!D30+'Rävarna Stenarna'!D30+Siilit!D30+'Vargarna, Blåbär'!D30</f>
        <v>1</v>
      </c>
      <c r="E29" s="3">
        <f>Hiiroset!E30+Jänöset!E30+Karhut!E30+Lintuset!E30+Majavat!E30+Myyrät!E30+Oravat!E30+'Rävarna Kottarna'!E30+'Rävarna Stenarna'!E30+Siilit!E30+'Vargarna, Blåbär'!E30</f>
        <v>118</v>
      </c>
      <c r="F29" s="3">
        <f>Hiiroset!G30+Jänöset!G30+Karhut!G30+Lintuset!G30+Majavat!G30+Myyrät!G30+Oravat!G30+'Rävarna Kottarna'!G30+'Rävarna Stenarna'!G30+Siilit!G30+'Vargarna, Blåbär'!G30+'Vargarna, Lingon'!G30</f>
        <v>32</v>
      </c>
      <c r="G29" s="10">
        <f t="shared" ref="G29:G34" si="2">IFERROR(SUM(C29*1.75,D29*0.5381,E29)/F29,0)</f>
        <v>5.3449406249999996</v>
      </c>
      <c r="H29" s="1"/>
    </row>
    <row r="30" spans="1:8">
      <c r="A30" s="1"/>
      <c r="B30" s="5">
        <v>45672</v>
      </c>
      <c r="C30" s="3">
        <f>Hiiroset!C31+Jänöset!C31+Karhut!C31+Lintuset!C31+Majavat!C31+Myyrät!C31+Oravat!C31+'Rävarna Kottarna'!C31+'Rävarna Stenarna'!C31+Siilit!C31+'Vargarna, Blåbär'!C31</f>
        <v>29</v>
      </c>
      <c r="D30" s="3">
        <f>Hiiroset!D31+Jänöset!D31+Karhut!D31+Lintuset!D31+Majavat!D31+Myyrät!D31+Oravat!D31+'Rävarna Kottarna'!D31+'Rävarna Stenarna'!D31+Siilit!D31+'Vargarna, Blåbär'!D31</f>
        <v>2</v>
      </c>
      <c r="E30" s="3">
        <f>Hiiroset!E31+Jänöset!E31+Karhut!E31+Lintuset!E31+Majavat!E31+Myyrät!E31+Oravat!E31+'Rävarna Kottarna'!E31+'Rävarna Stenarna'!E31+Siilit!E31+'Vargarna, Blåbär'!E31</f>
        <v>120</v>
      </c>
      <c r="F30" s="3">
        <f>Hiiroset!G31+Jänöset!G31+Karhut!G31+Lintuset!G31+Majavat!G31+Myyrät!G31+Oravat!G31+'Rävarna Kottarna'!G31+'Rävarna Stenarna'!G31+Siilit!G31+'Vargarna, Blåbär'!G31+'Vargarna, Lingon'!G31</f>
        <v>32</v>
      </c>
      <c r="G30" s="10">
        <f t="shared" si="2"/>
        <v>5.36956875</v>
      </c>
      <c r="H30" s="1"/>
    </row>
    <row r="31" spans="1:8">
      <c r="A31" s="1"/>
      <c r="B31" s="5">
        <v>45673</v>
      </c>
      <c r="C31" s="3">
        <f>Hiiroset!C32+Jänöset!C32+Karhut!C32+Lintuset!C32+Majavat!C32+Myyrät!C32+Oravat!C32+'Rävarna Kottarna'!C32+'Rävarna Stenarna'!C32+Siilit!C32+'Vargarna, Blåbär'!C32</f>
        <v>33</v>
      </c>
      <c r="D31" s="3">
        <f>Hiiroset!D32+Jänöset!D32+Karhut!D32+Lintuset!D32+Majavat!D32+Myyrät!D32+Oravat!D32+'Rävarna Kottarna'!D32+'Rävarna Stenarna'!D32+Siilit!D32+'Vargarna, Blåbär'!D32</f>
        <v>4</v>
      </c>
      <c r="E31" s="3">
        <f>Hiiroset!E32+Jänöset!E32+Karhut!E32+Lintuset!E32+Majavat!E32+Myyrät!E32+Oravat!E32+'Rävarna Kottarna'!E32+'Rävarna Stenarna'!E32+Siilit!E32+'Vargarna, Blåbär'!E32</f>
        <v>115</v>
      </c>
      <c r="F31" s="3">
        <f>Hiiroset!G32+Jänöset!G32+Karhut!G32+Lintuset!G32+Majavat!G32+Myyrät!G32+Oravat!G32+'Rävarna Kottarna'!G32+'Rävarna Stenarna'!G32+Siilit!G32+'Vargarna, Blåbär'!G32+'Vargarna, Lingon'!G32</f>
        <v>33</v>
      </c>
      <c r="G31" s="10">
        <f t="shared" si="2"/>
        <v>5.3000727272727275</v>
      </c>
      <c r="H31" s="1"/>
    </row>
    <row r="32" spans="1:8">
      <c r="A32" s="1"/>
      <c r="B32" s="5">
        <v>45674</v>
      </c>
      <c r="C32" s="3">
        <f>Hiiroset!C33+Jänöset!C33+Karhut!C33+Lintuset!C33+Majavat!C33+Myyrät!C33+Oravat!C33+'Rävarna Kottarna'!C33+'Rävarna Stenarna'!C33+Siilit!C33+'Vargarna, Blåbär'!C33</f>
        <v>25</v>
      </c>
      <c r="D32" s="3">
        <f>Hiiroset!D33+Jänöset!D33+Karhut!D33+Lintuset!D33+Majavat!D33+Myyrät!D33+Oravat!D33+'Rävarna Kottarna'!D33+'Rävarna Stenarna'!D33+Siilit!D33+'Vargarna, Blåbär'!D33</f>
        <v>2</v>
      </c>
      <c r="E32" s="3">
        <f>Hiiroset!E33+Jänöset!E33+Karhut!E33+Lintuset!E33+Majavat!E33+Myyrät!E33+Oravat!E33+'Rävarna Kottarna'!E33+'Rävarna Stenarna'!E33+Siilit!E33+'Vargarna, Blåbär'!E33</f>
        <v>106</v>
      </c>
      <c r="F32" s="3">
        <f>Hiiroset!G33+Jänöset!G33+Karhut!G33+Lintuset!G33+Majavat!G33+Myyrät!G33+Oravat!G33+'Rävarna Kottarna'!G33+'Rävarna Stenarna'!G33+Siilit!G33+'Vargarna, Blåbär'!G33+'Vargarna, Lingon'!G33</f>
        <v>31</v>
      </c>
      <c r="G32" s="10">
        <f t="shared" si="2"/>
        <v>4.8653612903225802</v>
      </c>
      <c r="H32" s="1"/>
    </row>
    <row r="33" spans="1:8">
      <c r="A33" s="1"/>
      <c r="B33" s="5">
        <v>45675</v>
      </c>
      <c r="C33" s="3">
        <f>Hiiroset!C34+Jänöset!C34+Karhut!C34+Lintuset!C34+Majavat!C34+Myyrät!C34+Oravat!C34+'Rävarna Kottarna'!C34+'Rävarna Stenarna'!C34+Siilit!C34+'Vargarna, Blåbär'!C34</f>
        <v>0</v>
      </c>
      <c r="D33" s="3">
        <f>Hiiroset!D34+Jänöset!D34+Karhut!D34+Lintuset!D34+Majavat!D34+Myyrät!D34+Oravat!D34+'Rävarna Kottarna'!D34+'Rävarna Stenarna'!D34+Siilit!D34+'Vargarna, Blåbär'!D34</f>
        <v>0</v>
      </c>
      <c r="E33" s="3">
        <f>Hiiroset!E34+Jänöset!E34+Karhut!E34+Lintuset!E34+Majavat!E34+Myyrät!E34+Oravat!E34+'Rävarna Kottarna'!E34+'Rävarna Stenarna'!E34+Siilit!E34+'Vargarna, Blåbär'!E34</f>
        <v>0</v>
      </c>
      <c r="F33" s="3">
        <f>Hiiroset!G34+Jänöset!G34+Karhut!G34+Lintuset!G34+Majavat!G34+Myyrät!G34+Oravat!G34+'Rävarna Kottarna'!G34+'Rävarna Stenarna'!G34+Siilit!G34+'Vargarna, Blåbär'!G34+'Vargarna, Lingon'!G34</f>
        <v>0</v>
      </c>
      <c r="G33" s="10">
        <f t="shared" si="2"/>
        <v>0</v>
      </c>
      <c r="H33" s="1"/>
    </row>
    <row r="34" spans="1:8" ht="15.75" thickBot="1">
      <c r="A34" s="1"/>
      <c r="B34" s="19">
        <v>45676</v>
      </c>
      <c r="C34" s="20">
        <f>Hiiroset!C35+Jänöset!C35+Karhut!C35+Lintuset!C35+Majavat!C35+Myyrät!C35+Oravat!C35+'Rävarna Kottarna'!C35+'Rävarna Stenarna'!C35+Siilit!C35+'Vargarna, Blåbär'!C35</f>
        <v>0</v>
      </c>
      <c r="D34" s="20">
        <f>Hiiroset!D35+Jänöset!D35+Karhut!D35+Lintuset!D35+Majavat!D35+Myyrät!D35+Oravat!D35+'Rävarna Kottarna'!D35+'Rävarna Stenarna'!D35+Siilit!D35+'Vargarna, Blåbär'!D35</f>
        <v>0</v>
      </c>
      <c r="E34" s="20">
        <f>Hiiroset!E35+Jänöset!E35+Karhut!E35+Lintuset!E35+Majavat!E35+Myyrät!E35+Oravat!E35+'Rävarna Kottarna'!E35+'Rävarna Stenarna'!E35+Siilit!E35+'Vargarna, Blåbär'!E35</f>
        <v>0</v>
      </c>
      <c r="F34" s="20">
        <f>Hiiroset!G35+Jänöset!G35+Karhut!G35+Lintuset!G35+Majavat!G35+Myyrät!G35+Oravat!G35+'Rävarna Kottarna'!G35+'Rävarna Stenarna'!G35+Siilit!G35+'Vargarna, Blåbär'!G35+'Vargarna, Lingon'!G35</f>
        <v>0</v>
      </c>
      <c r="G34" s="21">
        <f t="shared" si="2"/>
        <v>0</v>
      </c>
      <c r="H34" s="1"/>
    </row>
    <row r="35" spans="1:8">
      <c r="A35" s="1"/>
      <c r="B35" s="16">
        <v>45677</v>
      </c>
      <c r="C35" s="17">
        <f>Hiiroset!C36+Jänöset!C36+Karhut!C36+Lintuset!C36+Majavat!C36+Myyrät!C36+Oravat!C36+'Rävarna Kottarna'!C36+'Rävarna Stenarna'!C36+Siilit!C36+'Vargarna, Blåbär'!C36</f>
        <v>27</v>
      </c>
      <c r="D35" s="17">
        <f>Hiiroset!D36+Jänöset!D36+Karhut!D36+Lintuset!D36+Majavat!D36+Myyrät!D36+Oravat!D36+'Rävarna Kottarna'!D36+'Rävarna Stenarna'!D36+Siilit!D36+'Vargarna, Blåbär'!D36</f>
        <v>6</v>
      </c>
      <c r="E35" s="17">
        <f>Hiiroset!E36+Jänöset!E36+Karhut!E36+Lintuset!E36+Majavat!E36+Myyrät!E36+Oravat!E36+'Rävarna Kottarna'!E36+'Rävarna Stenarna'!E36+Siilit!E36+'Vargarna, Blåbär'!E36</f>
        <v>115</v>
      </c>
      <c r="F35" s="17">
        <f>Hiiroset!G36+Jänöset!G36+Karhut!G36+Lintuset!G36+Majavat!G36+Myyrät!G36+Oravat!G36+'Rävarna Kottarna'!G36+'Rävarna Stenarna'!G36+Siilit!G36+'Vargarna, Blåbär'!G36+'Vargarna, Lingon'!G36</f>
        <v>31</v>
      </c>
      <c r="G35" s="18">
        <f>IFERROR(SUM(C35*1.75,D35*0.5381,E35)/F35,0)</f>
        <v>5.3380193548387096</v>
      </c>
      <c r="H35" s="1"/>
    </row>
    <row r="36" spans="1:8">
      <c r="A36" s="1"/>
      <c r="B36" s="5">
        <v>45678</v>
      </c>
      <c r="C36" s="3">
        <f>Hiiroset!C37+Jänöset!C37+Karhut!C37+Lintuset!C37+Majavat!C37+Myyrät!C37+Oravat!C37+'Rävarna Kottarna'!C37+'Rävarna Stenarna'!C37+Siilit!C37+'Vargarna, Blåbär'!C37</f>
        <v>24</v>
      </c>
      <c r="D36" s="3">
        <f>Hiiroset!D37+Jänöset!D37+Karhut!D37+Lintuset!D37+Majavat!D37+Myyrät!D37+Oravat!D37+'Rävarna Kottarna'!D37+'Rävarna Stenarna'!D37+Siilit!D37+'Vargarna, Blåbär'!D37</f>
        <v>3</v>
      </c>
      <c r="E36" s="3">
        <f>Hiiroset!E37+Jänöset!E37+Karhut!E37+Lintuset!E37+Majavat!E37+Myyrät!E37+Oravat!E37+'Rävarna Kottarna'!E37+'Rävarna Stenarna'!E37+Siilit!E37+'Vargarna, Blåbär'!E37</f>
        <v>111</v>
      </c>
      <c r="F36" s="3">
        <f>Hiiroset!G37+Jänöset!G37+Karhut!G37+Lintuset!G37+Majavat!G37+Myyrät!G37+Oravat!G37+'Rävarna Kottarna'!G37+'Rävarna Stenarna'!G37+Siilit!G37+'Vargarna, Blåbär'!G37+'Vargarna, Lingon'!G37</f>
        <v>31</v>
      </c>
      <c r="G36" s="10">
        <f t="shared" ref="G36:G41" si="3">IFERROR(SUM(C36*1.75,D36*0.5381,E36)/F36,0)</f>
        <v>4.9875580645161293</v>
      </c>
      <c r="H36" s="1"/>
    </row>
    <row r="37" spans="1:8">
      <c r="A37" s="1"/>
      <c r="B37" s="5">
        <v>45679</v>
      </c>
      <c r="C37" s="3">
        <f>Hiiroset!C38+Jänöset!C38+Karhut!C38+Lintuset!C38+Majavat!C38+Myyrät!C38+Oravat!C38+'Rävarna Kottarna'!C38+'Rävarna Stenarna'!C38+Siilit!C38+'Vargarna, Blåbär'!C38</f>
        <v>30</v>
      </c>
      <c r="D37" s="3">
        <f>Hiiroset!D38+Jänöset!D38+Karhut!D38+Lintuset!D38+Majavat!D38+Myyrät!D38+Oravat!D38+'Rävarna Kottarna'!D38+'Rävarna Stenarna'!D38+Siilit!D38+'Vargarna, Blåbär'!D38</f>
        <v>4</v>
      </c>
      <c r="E37" s="3">
        <f>Hiiroset!E38+Jänöset!E38+Karhut!E38+Lintuset!E38+Majavat!E38+Myyrät!E38+Oravat!E38+'Rävarna Kottarna'!E38+'Rävarna Stenarna'!E38+Siilit!E38+'Vargarna, Blåbär'!E38</f>
        <v>113</v>
      </c>
      <c r="F37" s="3">
        <f>Hiiroset!G38+Jänöset!G38+Karhut!G38+Lintuset!G38+Majavat!G38+Myyrät!G38+Oravat!G38+'Rävarna Kottarna'!G38+'Rävarna Stenarna'!G38+Siilit!G38+'Vargarna, Blåbär'!G38+'Vargarna, Lingon'!G38</f>
        <v>31</v>
      </c>
      <c r="G37" s="10">
        <f t="shared" si="3"/>
        <v>5.4081419354838713</v>
      </c>
      <c r="H37" s="1"/>
    </row>
    <row r="38" spans="1:8">
      <c r="A38" s="1"/>
      <c r="B38" s="5">
        <v>45680</v>
      </c>
      <c r="C38" s="3">
        <f>Hiiroset!C39+Jänöset!C39+Karhut!C39+Lintuset!C39+Majavat!C39+Myyrät!C39+Oravat!C39+'Rävarna Kottarna'!C39+'Rävarna Stenarna'!C39+Siilit!C39+'Vargarna, Blåbär'!C39</f>
        <v>28</v>
      </c>
      <c r="D38" s="3">
        <f>Hiiroset!D39+Jänöset!D39+Karhut!D39+Lintuset!D39+Majavat!D39+Myyrät!D39+Oravat!D39+'Rävarna Kottarna'!D39+'Rävarna Stenarna'!D39+Siilit!D39+'Vargarna, Blåbär'!D39</f>
        <v>2</v>
      </c>
      <c r="E38" s="3">
        <f>Hiiroset!E39+Jänöset!E39+Karhut!E39+Lintuset!E39+Majavat!E39+Myyrät!E39+Oravat!E39+'Rävarna Kottarna'!E39+'Rävarna Stenarna'!E39+Siilit!E39+'Vargarna, Blåbär'!E39</f>
        <v>113</v>
      </c>
      <c r="F38" s="3">
        <f>Hiiroset!G39+Jänöset!G39+Karhut!G39+Lintuset!G39+Majavat!G39+Myyrät!G39+Oravat!G39+'Rävarna Kottarna'!G39+'Rävarna Stenarna'!G39+Siilit!G39+'Vargarna, Blåbär'!G39+'Vargarna, Lingon'!G39</f>
        <v>31</v>
      </c>
      <c r="G38" s="10">
        <f t="shared" si="3"/>
        <v>5.2605225806451612</v>
      </c>
      <c r="H38" s="1"/>
    </row>
    <row r="39" spans="1:8">
      <c r="A39" s="1"/>
      <c r="B39" s="5">
        <v>45681</v>
      </c>
      <c r="C39" s="3">
        <f>Hiiroset!C40+Jänöset!C40+Karhut!C40+Lintuset!C40+Majavat!C40+Myyrät!C40+Oravat!C40+'Rävarna Kottarna'!C40+'Rävarna Stenarna'!C40+Siilit!C40+'Vargarna, Blåbär'!C40</f>
        <v>25</v>
      </c>
      <c r="D39" s="3">
        <f>Hiiroset!D40+Jänöset!D40+Karhut!D40+Lintuset!D40+Majavat!D40+Myyrät!D40+Oravat!D40+'Rävarna Kottarna'!D40+'Rävarna Stenarna'!D40+Siilit!D40+'Vargarna, Blåbär'!D40</f>
        <v>4</v>
      </c>
      <c r="E39" s="3">
        <f>Hiiroset!E40+Jänöset!E40+Karhut!E40+Lintuset!E40+Majavat!E40+Myyrät!E40+Oravat!E40+'Rävarna Kottarna'!E40+'Rävarna Stenarna'!E40+Siilit!E40+'Vargarna, Blåbär'!E40</f>
        <v>106</v>
      </c>
      <c r="F39" s="3">
        <f>Hiiroset!G40+Jänöset!G40+Karhut!G40+Lintuset!G40+Majavat!G40+Myyrät!G40+Oravat!G40+'Rävarna Kottarna'!G40+'Rävarna Stenarna'!G40+Siilit!G40+'Vargarna, Blåbär'!G40+'Vargarna, Lingon'!G40</f>
        <v>31</v>
      </c>
      <c r="G39" s="10">
        <f t="shared" si="3"/>
        <v>4.9000774193548384</v>
      </c>
      <c r="H39" s="1"/>
    </row>
    <row r="40" spans="1:8">
      <c r="A40" s="1"/>
      <c r="B40" s="5">
        <v>45682</v>
      </c>
      <c r="C40" s="3">
        <f>Hiiroset!C41+Jänöset!C41+Karhut!C41+Lintuset!C41+Majavat!C41+Myyrät!C41+Oravat!C41+'Rävarna Kottarna'!C41+'Rävarna Stenarna'!C41+Siilit!C41+'Vargarna, Blåbär'!C41</f>
        <v>0</v>
      </c>
      <c r="D40" s="3">
        <f>Hiiroset!D41+Jänöset!D41+Karhut!D41+Lintuset!D41+Majavat!D41+Myyrät!D41+Oravat!D41+'Rävarna Kottarna'!D41+'Rävarna Stenarna'!D41+Siilit!D41+'Vargarna, Blåbär'!D41</f>
        <v>0</v>
      </c>
      <c r="E40" s="3">
        <f>Hiiroset!E41+Jänöset!E41+Karhut!E41+Lintuset!E41+Majavat!E41+Myyrät!E41+Oravat!E41+'Rävarna Kottarna'!E41+'Rävarna Stenarna'!E41+Siilit!E41+'Vargarna, Blåbär'!E41</f>
        <v>0</v>
      </c>
      <c r="F40" s="3">
        <f>Hiiroset!G41+Jänöset!G41+Karhut!G41+Lintuset!G41+Majavat!G41+Myyrät!G41+Oravat!G41+'Rävarna Kottarna'!G41+'Rävarna Stenarna'!G41+Siilit!G41+'Vargarna, Blåbär'!G41+'Vargarna, Lingon'!G41</f>
        <v>0</v>
      </c>
      <c r="G40" s="10">
        <f t="shared" si="3"/>
        <v>0</v>
      </c>
      <c r="H40" s="1"/>
    </row>
    <row r="41" spans="1:8" ht="15.75" thickBot="1">
      <c r="A41" s="1"/>
      <c r="B41" s="19">
        <v>45683</v>
      </c>
      <c r="C41" s="3">
        <f>Hiiroset!C42+Jänöset!C42+Karhut!C42+Lintuset!C42+Majavat!C42+Myyrät!C42+Oravat!C42+'Rävarna Kottarna'!C42+'Rävarna Stenarna'!C42+Siilit!C42+'Vargarna, Blåbär'!C42</f>
        <v>0</v>
      </c>
      <c r="D41" s="3">
        <f>Hiiroset!D42+Jänöset!D42+Karhut!D42+Lintuset!D42+Majavat!D42+Myyrät!D42+Oravat!D42+'Rävarna Kottarna'!D42+'Rävarna Stenarna'!D42+Siilit!D42+'Vargarna, Blåbär'!D42</f>
        <v>0</v>
      </c>
      <c r="E41" s="3">
        <f>Hiiroset!E42+Jänöset!E42+Karhut!E42+Lintuset!E42+Majavat!E42+Myyrät!E42+Oravat!E42+'Rävarna Kottarna'!E42+'Rävarna Stenarna'!E42+Siilit!E42+'Vargarna, Blåbär'!E42</f>
        <v>0</v>
      </c>
      <c r="F41" s="3">
        <f>Hiiroset!G42+Jänöset!G42+Karhut!G42+Lintuset!G42+Majavat!G42+Myyrät!G42+Oravat!G42+'Rävarna Kottarna'!G42+'Rävarna Stenarna'!G42+Siilit!G42+'Vargarna, Blåbär'!G42+'Vargarna, Lingon'!G42</f>
        <v>0</v>
      </c>
      <c r="G41" s="10">
        <f t="shared" si="3"/>
        <v>0</v>
      </c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</sheetData>
  <sheetProtection sheet="1" objects="1" scenarios="1"/>
  <protectedRanges>
    <protectedRange sqref="D5:F6 F7:F9 C14:F41" name="Alue1"/>
  </protectedRanges>
  <mergeCells count="2">
    <mergeCell ref="D5:F5"/>
    <mergeCell ref="D6:F6"/>
  </mergeCells>
  <conditionalFormatting sqref="G14:G41">
    <cfRule type="cellIs" dxfId="61" priority="1" operator="greaterThan">
      <formula>7</formula>
    </cfRule>
    <cfRule type="cellIs" dxfId="60" priority="2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B7870-1B52-4C3A-A0C4-AB3632D48B07}">
  <dimension ref="A1:J61"/>
  <sheetViews>
    <sheetView topLeftCell="A28" zoomScaleNormal="100" workbookViewId="0">
      <selection activeCell="G9" sqref="G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18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11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0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11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8</v>
      </c>
      <c r="D15" s="3">
        <v>0</v>
      </c>
      <c r="E15" s="3">
        <v>0</v>
      </c>
      <c r="F15" s="10">
        <f t="shared" ref="F15:F42" si="0">(C15*1.75)+(D15*0.5381)+E15</f>
        <v>14</v>
      </c>
      <c r="G15" s="3">
        <v>3</v>
      </c>
      <c r="H15" s="31">
        <f>IFERROR(SUM(C15*1.75,D15*0.5381,E15)/G15,0)</f>
        <v>4.666666666666667</v>
      </c>
      <c r="I15" s="1"/>
    </row>
    <row r="16" spans="1:9">
      <c r="A16" s="1"/>
      <c r="B16" s="5">
        <v>45608</v>
      </c>
      <c r="C16" s="3">
        <v>8</v>
      </c>
      <c r="D16" s="3">
        <v>0</v>
      </c>
      <c r="E16" s="3">
        <v>0</v>
      </c>
      <c r="F16" s="10">
        <f t="shared" si="0"/>
        <v>14</v>
      </c>
      <c r="G16" s="3">
        <v>3</v>
      </c>
      <c r="H16" s="31">
        <f t="shared" ref="H16:H21" si="1">IFERROR(SUM(C16*1.75,D16*0.5381,E16)/G16,0)</f>
        <v>4.666666666666667</v>
      </c>
      <c r="I16" s="1"/>
    </row>
    <row r="17" spans="1:10">
      <c r="A17" s="1"/>
      <c r="B17" s="5">
        <v>45609</v>
      </c>
      <c r="C17" s="3">
        <v>8</v>
      </c>
      <c r="D17" s="3">
        <v>0</v>
      </c>
      <c r="E17" s="3">
        <v>0</v>
      </c>
      <c r="F17" s="10">
        <f t="shared" si="0"/>
        <v>14</v>
      </c>
      <c r="G17" s="3">
        <v>3</v>
      </c>
      <c r="H17" s="31">
        <f t="shared" si="1"/>
        <v>4.666666666666667</v>
      </c>
      <c r="I17" s="1"/>
    </row>
    <row r="18" spans="1:10">
      <c r="A18" s="1"/>
      <c r="B18" s="5">
        <v>45610</v>
      </c>
      <c r="C18" s="3">
        <v>8</v>
      </c>
      <c r="D18" s="3">
        <v>0</v>
      </c>
      <c r="E18" s="3">
        <v>0</v>
      </c>
      <c r="F18" s="10">
        <f t="shared" si="0"/>
        <v>14</v>
      </c>
      <c r="G18" s="3">
        <v>3</v>
      </c>
      <c r="H18" s="31">
        <f t="shared" si="1"/>
        <v>4.666666666666667</v>
      </c>
      <c r="I18" s="32"/>
    </row>
    <row r="19" spans="1:10">
      <c r="A19" s="1"/>
      <c r="B19" s="5">
        <v>45611</v>
      </c>
      <c r="C19" s="3">
        <v>7</v>
      </c>
      <c r="D19" s="3">
        <v>0</v>
      </c>
      <c r="E19" s="3">
        <v>0</v>
      </c>
      <c r="F19" s="10">
        <f t="shared" si="0"/>
        <v>12.25</v>
      </c>
      <c r="G19" s="3">
        <v>3</v>
      </c>
      <c r="H19" s="31">
        <f t="shared" si="1"/>
        <v>4.083333333333333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8</v>
      </c>
      <c r="D22" s="3">
        <v>0</v>
      </c>
      <c r="E22" s="3">
        <v>0</v>
      </c>
      <c r="F22" s="10">
        <f t="shared" si="0"/>
        <v>14</v>
      </c>
      <c r="G22" s="3">
        <v>3</v>
      </c>
      <c r="H22" s="31">
        <f>IFERROR(SUM(C22*1.75,D22*0.5381,E22)/G22,0)</f>
        <v>4.666666666666667</v>
      </c>
      <c r="I22" s="1"/>
    </row>
    <row r="23" spans="1:10">
      <c r="A23" s="1"/>
      <c r="B23" s="5">
        <v>45615</v>
      </c>
      <c r="C23" s="3">
        <v>8</v>
      </c>
      <c r="D23" s="3">
        <v>0</v>
      </c>
      <c r="E23" s="3">
        <v>0</v>
      </c>
      <c r="F23" s="10">
        <f t="shared" si="0"/>
        <v>14</v>
      </c>
      <c r="G23" s="3">
        <v>3</v>
      </c>
      <c r="H23" s="31">
        <f t="shared" ref="H23:H28" si="2">IFERROR(SUM(C23*1.75,D23*0.5381,E23)/G23,0)</f>
        <v>4.666666666666667</v>
      </c>
      <c r="I23" s="1"/>
    </row>
    <row r="24" spans="1:10">
      <c r="A24" s="1"/>
      <c r="B24" s="5">
        <v>45616</v>
      </c>
      <c r="C24" s="3">
        <v>8</v>
      </c>
      <c r="D24" s="3">
        <v>0</v>
      </c>
      <c r="E24" s="3">
        <v>0</v>
      </c>
      <c r="F24" s="10">
        <f t="shared" si="0"/>
        <v>14</v>
      </c>
      <c r="G24" s="3">
        <v>3</v>
      </c>
      <c r="H24" s="31">
        <f t="shared" si="2"/>
        <v>4.666666666666667</v>
      </c>
      <c r="I24" s="1"/>
    </row>
    <row r="25" spans="1:10">
      <c r="A25" s="1"/>
      <c r="B25" s="5">
        <v>45617</v>
      </c>
      <c r="C25" s="3">
        <v>8</v>
      </c>
      <c r="D25" s="3">
        <v>0</v>
      </c>
      <c r="E25" s="3">
        <v>0</v>
      </c>
      <c r="F25" s="10">
        <f t="shared" si="0"/>
        <v>14</v>
      </c>
      <c r="G25" s="3">
        <v>3</v>
      </c>
      <c r="H25" s="31">
        <f t="shared" si="2"/>
        <v>4.666666666666667</v>
      </c>
      <c r="I25" s="1"/>
      <c r="J25" t="s">
        <v>27</v>
      </c>
    </row>
    <row r="26" spans="1:10">
      <c r="A26" s="1"/>
      <c r="B26" s="5">
        <v>45618</v>
      </c>
      <c r="C26" s="3">
        <v>6</v>
      </c>
      <c r="D26" s="3">
        <v>0</v>
      </c>
      <c r="E26" s="3">
        <v>0</v>
      </c>
      <c r="F26" s="10">
        <f t="shared" si="0"/>
        <v>10.5</v>
      </c>
      <c r="G26" s="3">
        <v>3</v>
      </c>
      <c r="H26" s="31">
        <f t="shared" si="2"/>
        <v>3.5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9</v>
      </c>
      <c r="D29" s="3">
        <v>0</v>
      </c>
      <c r="E29" s="3">
        <v>0</v>
      </c>
      <c r="F29" s="10">
        <f t="shared" si="0"/>
        <v>15.75</v>
      </c>
      <c r="G29" s="3">
        <v>3</v>
      </c>
      <c r="H29" s="31">
        <f>IFERROR(SUM(C29*1.75,D29*0.5381,E29)/G29,0)</f>
        <v>5.25</v>
      </c>
      <c r="I29" s="1"/>
    </row>
    <row r="30" spans="1:10">
      <c r="A30" s="1"/>
      <c r="B30" s="5">
        <v>45671</v>
      </c>
      <c r="C30" s="3">
        <v>9</v>
      </c>
      <c r="D30" s="3">
        <v>0</v>
      </c>
      <c r="E30" s="3">
        <v>0</v>
      </c>
      <c r="F30" s="10">
        <f t="shared" si="0"/>
        <v>15.75</v>
      </c>
      <c r="G30" s="3">
        <v>3</v>
      </c>
      <c r="H30" s="31">
        <f t="shared" ref="H30:H35" si="3">IFERROR(SUM(C30*1.75,D30*0.5381,E30)/G30,0)</f>
        <v>5.25</v>
      </c>
      <c r="I30" s="1"/>
    </row>
    <row r="31" spans="1:10">
      <c r="A31" s="1"/>
      <c r="B31" s="5">
        <v>45672</v>
      </c>
      <c r="C31" s="3">
        <v>6</v>
      </c>
      <c r="D31" s="3">
        <v>0</v>
      </c>
      <c r="E31" s="3">
        <v>0</v>
      </c>
      <c r="F31" s="10">
        <f t="shared" si="0"/>
        <v>10.5</v>
      </c>
      <c r="G31" s="3">
        <v>3</v>
      </c>
      <c r="H31" s="31">
        <f t="shared" si="3"/>
        <v>3.5</v>
      </c>
      <c r="I31" s="1"/>
    </row>
    <row r="32" spans="1:10">
      <c r="A32" s="1"/>
      <c r="B32" s="5">
        <v>45673</v>
      </c>
      <c r="C32" s="3">
        <v>9</v>
      </c>
      <c r="D32" s="3">
        <v>0</v>
      </c>
      <c r="E32" s="3">
        <v>0</v>
      </c>
      <c r="F32" s="10">
        <f t="shared" si="0"/>
        <v>15.75</v>
      </c>
      <c r="G32" s="3">
        <v>3</v>
      </c>
      <c r="H32" s="31">
        <f t="shared" si="3"/>
        <v>5.25</v>
      </c>
      <c r="I32" s="1"/>
    </row>
    <row r="33" spans="1:9">
      <c r="A33" s="1"/>
      <c r="B33" s="5">
        <v>45674</v>
      </c>
      <c r="C33" s="3">
        <v>8</v>
      </c>
      <c r="D33" s="3">
        <v>0</v>
      </c>
      <c r="E33" s="3">
        <v>0</v>
      </c>
      <c r="F33" s="10">
        <f t="shared" si="0"/>
        <v>14</v>
      </c>
      <c r="G33" s="3">
        <v>3</v>
      </c>
      <c r="H33" s="31">
        <f t="shared" si="3"/>
        <v>4.666666666666667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8</v>
      </c>
      <c r="D36" s="3">
        <v>0</v>
      </c>
      <c r="E36" s="3">
        <v>0</v>
      </c>
      <c r="F36" s="10">
        <f t="shared" si="0"/>
        <v>14</v>
      </c>
      <c r="G36" s="3">
        <v>3</v>
      </c>
      <c r="H36" s="31">
        <f>IFERROR(SUM(C36*1.75,D36*0.5381,E36)/G36,0)</f>
        <v>4.666666666666667</v>
      </c>
      <c r="I36" s="1"/>
    </row>
    <row r="37" spans="1:9">
      <c r="A37" s="1"/>
      <c r="B37" s="5">
        <v>45678</v>
      </c>
      <c r="C37" s="3">
        <v>8</v>
      </c>
      <c r="D37" s="3">
        <v>0</v>
      </c>
      <c r="E37" s="3">
        <v>0</v>
      </c>
      <c r="F37" s="10">
        <f t="shared" si="0"/>
        <v>14</v>
      </c>
      <c r="G37" s="3">
        <v>2</v>
      </c>
      <c r="H37" s="31">
        <f t="shared" ref="H37:H42" si="4">IFERROR(SUM(C37*1.75,D37*0.5381,E37)/G37,0)</f>
        <v>7</v>
      </c>
      <c r="I37" s="1"/>
    </row>
    <row r="38" spans="1:9">
      <c r="A38" s="1"/>
      <c r="B38" s="5">
        <v>45679</v>
      </c>
      <c r="C38" s="3">
        <v>8</v>
      </c>
      <c r="D38" s="3">
        <v>0</v>
      </c>
      <c r="E38" s="3">
        <v>0</v>
      </c>
      <c r="F38" s="10">
        <f t="shared" si="0"/>
        <v>14</v>
      </c>
      <c r="G38" s="3">
        <v>2</v>
      </c>
      <c r="H38" s="31">
        <f t="shared" si="4"/>
        <v>7</v>
      </c>
      <c r="I38" s="1"/>
    </row>
    <row r="39" spans="1:9">
      <c r="A39" s="1"/>
      <c r="B39" s="5">
        <v>45680</v>
      </c>
      <c r="C39" s="3">
        <v>9</v>
      </c>
      <c r="D39" s="3">
        <v>0</v>
      </c>
      <c r="E39" s="3">
        <v>0</v>
      </c>
      <c r="F39" s="10">
        <f t="shared" si="0"/>
        <v>15.75</v>
      </c>
      <c r="G39" s="3">
        <v>3</v>
      </c>
      <c r="H39" s="31">
        <f t="shared" si="4"/>
        <v>5.25</v>
      </c>
      <c r="I39" s="1"/>
    </row>
    <row r="40" spans="1:9">
      <c r="A40" s="1"/>
      <c r="B40" s="5">
        <v>45681</v>
      </c>
      <c r="C40" s="3">
        <v>7</v>
      </c>
      <c r="D40" s="3">
        <v>0</v>
      </c>
      <c r="E40" s="3">
        <v>0</v>
      </c>
      <c r="F40" s="10">
        <f t="shared" si="0"/>
        <v>12.25</v>
      </c>
      <c r="G40" s="3">
        <v>3</v>
      </c>
      <c r="H40" s="31">
        <f t="shared" si="4"/>
        <v>4.083333333333333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59" priority="1" operator="greaterThan">
      <formula>21</formula>
    </cfRule>
  </conditionalFormatting>
  <conditionalFormatting sqref="H15:H42">
    <cfRule type="cellIs" dxfId="58" priority="2" operator="greaterThan">
      <formula>7</formula>
    </cfRule>
    <cfRule type="cellIs" dxfId="57" priority="3" operator="greaterThan">
      <formula>8</formula>
    </cfRule>
  </conditionalFormatting>
  <conditionalFormatting sqref="H44">
    <cfRule type="cellIs" dxfId="56" priority="4" operator="greaterThan">
      <formula>7</formula>
    </cfRule>
    <cfRule type="cellIs" dxfId="55" priority="5" operator="greaterThan">
      <formula>8</formula>
    </cfRule>
  </conditionalFormatting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BEFCF-BCFA-44CE-AB44-22DA6928E324}">
  <dimension ref="A1:J61"/>
  <sheetViews>
    <sheetView topLeftCell="A20" zoomScaleNormal="100" workbookViewId="0">
      <selection activeCell="B46" sqref="B46:H5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29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13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0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13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10</v>
      </c>
      <c r="D15" s="3">
        <v>0</v>
      </c>
      <c r="E15" s="3">
        <v>0</v>
      </c>
      <c r="F15" s="10">
        <f t="shared" ref="F15:F42" si="0">(C15*1.75)+(D15*0.5381)+E15</f>
        <v>17.5</v>
      </c>
      <c r="G15" s="3">
        <v>3</v>
      </c>
      <c r="H15" s="31">
        <f>IFERROR(SUM(C15*1.75,D15*0.5381,E15)/G15,0)</f>
        <v>5.833333333333333</v>
      </c>
      <c r="I15" s="1"/>
    </row>
    <row r="16" spans="1:9">
      <c r="A16" s="1"/>
      <c r="B16" s="5">
        <v>45608</v>
      </c>
      <c r="C16" s="3">
        <v>10</v>
      </c>
      <c r="D16" s="3">
        <v>0</v>
      </c>
      <c r="E16" s="3">
        <v>0</v>
      </c>
      <c r="F16" s="10">
        <f t="shared" si="0"/>
        <v>17.5</v>
      </c>
      <c r="G16" s="3">
        <v>3</v>
      </c>
      <c r="H16" s="31">
        <f t="shared" ref="H16:H21" si="1">IFERROR(SUM(C16*1.75,D16*0.5381,E16)/G16,0)</f>
        <v>5.833333333333333</v>
      </c>
      <c r="I16" s="1"/>
    </row>
    <row r="17" spans="1:10">
      <c r="A17" s="1"/>
      <c r="B17" s="5">
        <v>45609</v>
      </c>
      <c r="C17" s="3">
        <v>10</v>
      </c>
      <c r="D17" s="3">
        <v>0</v>
      </c>
      <c r="E17" s="3">
        <v>0</v>
      </c>
      <c r="F17" s="10">
        <f t="shared" si="0"/>
        <v>17.5</v>
      </c>
      <c r="G17" s="3">
        <v>3</v>
      </c>
      <c r="H17" s="31">
        <f t="shared" si="1"/>
        <v>5.833333333333333</v>
      </c>
      <c r="I17" s="1"/>
    </row>
    <row r="18" spans="1:10">
      <c r="A18" s="1"/>
      <c r="B18" s="5">
        <v>45610</v>
      </c>
      <c r="C18" s="3">
        <v>10</v>
      </c>
      <c r="D18" s="3">
        <v>0</v>
      </c>
      <c r="E18" s="3">
        <v>0</v>
      </c>
      <c r="F18" s="10">
        <f t="shared" si="0"/>
        <v>17.5</v>
      </c>
      <c r="G18" s="3">
        <v>3</v>
      </c>
      <c r="H18" s="31">
        <f t="shared" si="1"/>
        <v>5.833333333333333</v>
      </c>
      <c r="I18" s="32"/>
    </row>
    <row r="19" spans="1:10">
      <c r="A19" s="1"/>
      <c r="B19" s="5">
        <v>45611</v>
      </c>
      <c r="C19" s="3">
        <v>10</v>
      </c>
      <c r="D19" s="3">
        <v>0</v>
      </c>
      <c r="E19" s="3">
        <v>0</v>
      </c>
      <c r="F19" s="10">
        <f t="shared" si="0"/>
        <v>17.5</v>
      </c>
      <c r="G19" s="3">
        <v>3</v>
      </c>
      <c r="H19" s="31">
        <f t="shared" si="1"/>
        <v>5.833333333333333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11</v>
      </c>
      <c r="D22" s="3">
        <v>0</v>
      </c>
      <c r="E22" s="3">
        <v>0</v>
      </c>
      <c r="F22" s="10">
        <f t="shared" si="0"/>
        <v>19.25</v>
      </c>
      <c r="G22" s="3">
        <v>3</v>
      </c>
      <c r="H22" s="31">
        <f>IFERROR(SUM(C22*1.75,D22*0.5381,E22)/G22,0)</f>
        <v>6.416666666666667</v>
      </c>
      <c r="I22" s="1"/>
    </row>
    <row r="23" spans="1:10">
      <c r="A23" s="1"/>
      <c r="B23" s="5">
        <v>45615</v>
      </c>
      <c r="C23" s="3">
        <v>8</v>
      </c>
      <c r="D23" s="3">
        <v>0</v>
      </c>
      <c r="E23" s="3">
        <v>0</v>
      </c>
      <c r="F23" s="10">
        <f t="shared" si="0"/>
        <v>14</v>
      </c>
      <c r="G23" s="3">
        <v>3</v>
      </c>
      <c r="H23" s="31">
        <f t="shared" ref="H23:H28" si="2">IFERROR(SUM(C23*1.75,D23*0.5381,E23)/G23,0)</f>
        <v>4.666666666666667</v>
      </c>
      <c r="I23" s="1"/>
    </row>
    <row r="24" spans="1:10">
      <c r="A24" s="1"/>
      <c r="B24" s="5">
        <v>45616</v>
      </c>
      <c r="C24" s="3">
        <v>8</v>
      </c>
      <c r="D24" s="3">
        <v>0</v>
      </c>
      <c r="E24" s="3">
        <v>0</v>
      </c>
      <c r="F24" s="10">
        <f t="shared" si="0"/>
        <v>14</v>
      </c>
      <c r="G24" s="3">
        <v>3</v>
      </c>
      <c r="H24" s="31">
        <f t="shared" si="2"/>
        <v>4.666666666666667</v>
      </c>
      <c r="I24" s="1"/>
    </row>
    <row r="25" spans="1:10">
      <c r="A25" s="1"/>
      <c r="B25" s="5">
        <v>45617</v>
      </c>
      <c r="C25" s="3">
        <v>10</v>
      </c>
      <c r="D25" s="3">
        <v>0</v>
      </c>
      <c r="E25" s="3">
        <v>0</v>
      </c>
      <c r="F25" s="10">
        <f t="shared" si="0"/>
        <v>17.5</v>
      </c>
      <c r="G25" s="3">
        <v>3</v>
      </c>
      <c r="H25" s="31">
        <f t="shared" si="2"/>
        <v>5.833333333333333</v>
      </c>
      <c r="I25" s="1"/>
      <c r="J25" t="s">
        <v>27</v>
      </c>
    </row>
    <row r="26" spans="1:10">
      <c r="A26" s="1"/>
      <c r="B26" s="5">
        <v>45618</v>
      </c>
      <c r="C26" s="3">
        <v>8</v>
      </c>
      <c r="D26" s="3">
        <v>0</v>
      </c>
      <c r="E26" s="3">
        <v>0</v>
      </c>
      <c r="F26" s="10">
        <f t="shared" si="0"/>
        <v>14</v>
      </c>
      <c r="G26" s="3">
        <v>3</v>
      </c>
      <c r="H26" s="31">
        <f t="shared" si="2"/>
        <v>4.666666666666667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13</v>
      </c>
      <c r="D29" s="3">
        <v>0</v>
      </c>
      <c r="E29" s="3">
        <v>0</v>
      </c>
      <c r="F29" s="10">
        <f t="shared" si="0"/>
        <v>22.75</v>
      </c>
      <c r="G29" s="3">
        <v>3</v>
      </c>
      <c r="H29" s="31">
        <f>IFERROR(SUM(C29*1.75,D29*0.5381,E29)/G29,0)</f>
        <v>7.583333333333333</v>
      </c>
      <c r="I29" s="1"/>
    </row>
    <row r="30" spans="1:10">
      <c r="A30" s="1"/>
      <c r="B30" s="5">
        <v>45671</v>
      </c>
      <c r="C30" s="3">
        <v>12</v>
      </c>
      <c r="D30" s="3">
        <v>0</v>
      </c>
      <c r="E30" s="3">
        <v>0</v>
      </c>
      <c r="F30" s="10">
        <f t="shared" si="0"/>
        <v>21</v>
      </c>
      <c r="G30" s="3">
        <v>3</v>
      </c>
      <c r="H30" s="31">
        <f t="shared" ref="H30:H35" si="3">IFERROR(SUM(C30*1.75,D30*0.5381,E30)/G30,0)</f>
        <v>7</v>
      </c>
      <c r="I30" s="1"/>
    </row>
    <row r="31" spans="1:10">
      <c r="A31" s="1"/>
      <c r="B31" s="5">
        <v>45672</v>
      </c>
      <c r="C31" s="3">
        <v>12</v>
      </c>
      <c r="D31" s="3">
        <v>0</v>
      </c>
      <c r="E31" s="3">
        <v>0</v>
      </c>
      <c r="F31" s="10">
        <f t="shared" si="0"/>
        <v>21</v>
      </c>
      <c r="G31" s="3">
        <v>3</v>
      </c>
      <c r="H31" s="31">
        <f t="shared" si="3"/>
        <v>7</v>
      </c>
      <c r="I31" s="1"/>
    </row>
    <row r="32" spans="1:10">
      <c r="A32" s="1"/>
      <c r="B32" s="5">
        <v>45673</v>
      </c>
      <c r="C32" s="3">
        <v>13</v>
      </c>
      <c r="D32" s="3">
        <v>0</v>
      </c>
      <c r="E32" s="3">
        <v>0</v>
      </c>
      <c r="F32" s="10">
        <f t="shared" si="0"/>
        <v>22.75</v>
      </c>
      <c r="G32" s="3">
        <v>3</v>
      </c>
      <c r="H32" s="31">
        <f t="shared" si="3"/>
        <v>7.583333333333333</v>
      </c>
      <c r="I32" s="1"/>
    </row>
    <row r="33" spans="1:9">
      <c r="A33" s="1"/>
      <c r="B33" s="5">
        <v>45674</v>
      </c>
      <c r="C33" s="3">
        <v>9</v>
      </c>
      <c r="D33" s="3">
        <v>0</v>
      </c>
      <c r="E33" s="3">
        <v>0</v>
      </c>
      <c r="F33" s="10">
        <f t="shared" si="0"/>
        <v>15.75</v>
      </c>
      <c r="G33" s="3">
        <v>3</v>
      </c>
      <c r="H33" s="31">
        <f t="shared" si="3"/>
        <v>5.25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12</v>
      </c>
      <c r="D36" s="3">
        <v>0</v>
      </c>
      <c r="E36" s="3">
        <v>0</v>
      </c>
      <c r="F36" s="10">
        <f t="shared" si="0"/>
        <v>21</v>
      </c>
      <c r="G36" s="3">
        <v>3</v>
      </c>
      <c r="H36" s="31">
        <f>IFERROR(SUM(C36*1.75,D36*0.5381,E36)/G36,0)</f>
        <v>7</v>
      </c>
      <c r="I36" s="1"/>
    </row>
    <row r="37" spans="1:9">
      <c r="A37" s="1"/>
      <c r="B37" s="5">
        <v>45678</v>
      </c>
      <c r="C37" s="3">
        <v>9</v>
      </c>
      <c r="D37" s="3">
        <v>0</v>
      </c>
      <c r="E37" s="3">
        <v>0</v>
      </c>
      <c r="F37" s="10">
        <f t="shared" si="0"/>
        <v>15.75</v>
      </c>
      <c r="G37" s="3">
        <v>3</v>
      </c>
      <c r="H37" s="31">
        <f t="shared" ref="H37:H42" si="4">IFERROR(SUM(C37*1.75,D37*0.5381,E37)/G37,0)</f>
        <v>5.25</v>
      </c>
      <c r="I37" s="1"/>
    </row>
    <row r="38" spans="1:9">
      <c r="A38" s="1"/>
      <c r="B38" s="5">
        <v>45679</v>
      </c>
      <c r="C38" s="3">
        <v>10</v>
      </c>
      <c r="D38" s="3">
        <v>0</v>
      </c>
      <c r="E38" s="3">
        <v>0</v>
      </c>
      <c r="F38" s="10">
        <f t="shared" si="0"/>
        <v>17.5</v>
      </c>
      <c r="G38" s="3">
        <v>3</v>
      </c>
      <c r="H38" s="31">
        <f t="shared" si="4"/>
        <v>5.833333333333333</v>
      </c>
      <c r="I38" s="1"/>
    </row>
    <row r="39" spans="1:9">
      <c r="A39" s="1"/>
      <c r="B39" s="5">
        <v>45680</v>
      </c>
      <c r="C39" s="3">
        <v>8</v>
      </c>
      <c r="D39" s="3">
        <v>0</v>
      </c>
      <c r="E39" s="3">
        <v>0</v>
      </c>
      <c r="F39" s="10">
        <f t="shared" si="0"/>
        <v>14</v>
      </c>
      <c r="G39" s="3">
        <v>2</v>
      </c>
      <c r="H39" s="31">
        <f t="shared" si="4"/>
        <v>7</v>
      </c>
      <c r="I39" s="1"/>
    </row>
    <row r="40" spans="1:9">
      <c r="A40" s="1"/>
      <c r="B40" s="5">
        <v>45681</v>
      </c>
      <c r="C40" s="3">
        <v>7</v>
      </c>
      <c r="D40" s="3">
        <v>0</v>
      </c>
      <c r="E40" s="3">
        <v>0</v>
      </c>
      <c r="F40" s="10">
        <f t="shared" si="0"/>
        <v>12.25</v>
      </c>
      <c r="G40" s="3">
        <v>2</v>
      </c>
      <c r="H40" s="31">
        <f t="shared" si="4"/>
        <v>6.125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 t="s">
        <v>30</v>
      </c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54" priority="1" operator="greaterThan">
      <formula>21</formula>
    </cfRule>
  </conditionalFormatting>
  <conditionalFormatting sqref="H15:H42">
    <cfRule type="cellIs" dxfId="53" priority="2" operator="greaterThan">
      <formula>7</formula>
    </cfRule>
    <cfRule type="cellIs" dxfId="52" priority="3" operator="greaterThan">
      <formula>8</formula>
    </cfRule>
  </conditionalFormatting>
  <conditionalFormatting sqref="H44">
    <cfRule type="cellIs" dxfId="51" priority="4" operator="greaterThan">
      <formula>7</formula>
    </cfRule>
    <cfRule type="cellIs" dxfId="50" priority="5" operator="greaterThan">
      <formula>8</formula>
    </cfRule>
  </conditionalFormatting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A73A4-52ED-4DAD-B614-FB131998D3FE}">
  <dimension ref="A1:J61"/>
  <sheetViews>
    <sheetView topLeftCell="A24" zoomScaleNormal="100" workbookViewId="0">
      <selection activeCell="B46" sqref="B46:H5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31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0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20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20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0</v>
      </c>
      <c r="D15" s="3">
        <v>3</v>
      </c>
      <c r="E15" s="3">
        <v>17</v>
      </c>
      <c r="F15" s="10">
        <f t="shared" ref="F15:F42" si="0">(C15*1.75)+(D15*0.5381)+E15</f>
        <v>18.6143</v>
      </c>
      <c r="G15" s="3">
        <v>4</v>
      </c>
      <c r="H15" s="31">
        <f>IFERROR(SUM(C15*1.75,D15*0.5381,E15)/G15,0)</f>
        <v>4.653575</v>
      </c>
      <c r="I15" s="1"/>
    </row>
    <row r="16" spans="1:9">
      <c r="A16" s="1"/>
      <c r="B16" s="5">
        <v>45608</v>
      </c>
      <c r="C16" s="3">
        <v>0</v>
      </c>
      <c r="D16" s="3">
        <v>3</v>
      </c>
      <c r="E16" s="3">
        <v>16</v>
      </c>
      <c r="F16" s="10">
        <f t="shared" si="0"/>
        <v>17.6143</v>
      </c>
      <c r="G16" s="3">
        <v>3</v>
      </c>
      <c r="H16" s="31">
        <f t="shared" ref="H16:H21" si="1">IFERROR(SUM(C16*1.75,D16*0.5381,E16)/G16,0)</f>
        <v>5.8714333333333331</v>
      </c>
      <c r="I16" s="1"/>
    </row>
    <row r="17" spans="1:10">
      <c r="A17" s="1"/>
      <c r="B17" s="5">
        <v>45609</v>
      </c>
      <c r="C17" s="3">
        <v>0</v>
      </c>
      <c r="D17" s="3">
        <v>2</v>
      </c>
      <c r="E17" s="3">
        <v>17</v>
      </c>
      <c r="F17" s="10">
        <f t="shared" si="0"/>
        <v>18.0762</v>
      </c>
      <c r="G17" s="3">
        <v>3</v>
      </c>
      <c r="H17" s="31">
        <f t="shared" si="1"/>
        <v>6.0254000000000003</v>
      </c>
      <c r="I17" s="1"/>
    </row>
    <row r="18" spans="1:10">
      <c r="A18" s="1"/>
      <c r="B18" s="5">
        <v>45610</v>
      </c>
      <c r="C18" s="3">
        <v>0</v>
      </c>
      <c r="D18" s="3">
        <v>1</v>
      </c>
      <c r="E18" s="3">
        <v>18</v>
      </c>
      <c r="F18" s="10">
        <f t="shared" si="0"/>
        <v>18.5381</v>
      </c>
      <c r="G18" s="3">
        <v>3</v>
      </c>
      <c r="H18" s="31">
        <f t="shared" si="1"/>
        <v>6.1793666666666667</v>
      </c>
      <c r="I18" s="32"/>
    </row>
    <row r="19" spans="1:10">
      <c r="A19" s="1"/>
      <c r="B19" s="5">
        <v>45611</v>
      </c>
      <c r="C19" s="3">
        <v>0</v>
      </c>
      <c r="D19" s="3">
        <v>2</v>
      </c>
      <c r="E19" s="3">
        <v>16</v>
      </c>
      <c r="F19" s="10">
        <f t="shared" si="0"/>
        <v>17.0762</v>
      </c>
      <c r="G19" s="3">
        <v>3</v>
      </c>
      <c r="H19" s="31">
        <f t="shared" si="1"/>
        <v>5.6920666666666664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2</v>
      </c>
      <c r="E22" s="3">
        <v>17</v>
      </c>
      <c r="F22" s="10">
        <f t="shared" si="0"/>
        <v>18.0762</v>
      </c>
      <c r="G22" s="3">
        <v>3</v>
      </c>
      <c r="H22" s="31">
        <f>IFERROR(SUM(C22*1.75,D22*0.5381,E22)/G22,0)</f>
        <v>6.0254000000000003</v>
      </c>
      <c r="I22" s="1"/>
    </row>
    <row r="23" spans="1:10">
      <c r="A23" s="1"/>
      <c r="B23" s="5">
        <v>45615</v>
      </c>
      <c r="C23" s="3">
        <v>0</v>
      </c>
      <c r="D23" s="3">
        <v>2</v>
      </c>
      <c r="E23" s="3">
        <v>16</v>
      </c>
      <c r="F23" s="10">
        <f t="shared" si="0"/>
        <v>17.0762</v>
      </c>
      <c r="G23" s="3">
        <v>3</v>
      </c>
      <c r="H23" s="31">
        <f t="shared" ref="H23:H28" si="2">IFERROR(SUM(C23*1.75,D23*0.5381,E23)/G23,0)</f>
        <v>5.6920666666666664</v>
      </c>
      <c r="I23" s="1"/>
    </row>
    <row r="24" spans="1:10">
      <c r="A24" s="1"/>
      <c r="B24" s="5">
        <v>45616</v>
      </c>
      <c r="C24" s="3">
        <v>0</v>
      </c>
      <c r="D24" s="3">
        <v>2</v>
      </c>
      <c r="E24" s="3">
        <v>16</v>
      </c>
      <c r="F24" s="10">
        <f t="shared" si="0"/>
        <v>17.0762</v>
      </c>
      <c r="G24" s="3">
        <v>3</v>
      </c>
      <c r="H24" s="31">
        <f t="shared" si="2"/>
        <v>5.6920666666666664</v>
      </c>
      <c r="I24" s="1"/>
    </row>
    <row r="25" spans="1:10">
      <c r="A25" s="1"/>
      <c r="B25" s="5">
        <v>45617</v>
      </c>
      <c r="C25" s="3">
        <v>0</v>
      </c>
      <c r="D25" s="3">
        <v>2</v>
      </c>
      <c r="E25" s="3">
        <v>16</v>
      </c>
      <c r="F25" s="10">
        <f t="shared" si="0"/>
        <v>17.0762</v>
      </c>
      <c r="G25" s="3">
        <v>3</v>
      </c>
      <c r="H25" s="31">
        <f t="shared" si="2"/>
        <v>5.6920666666666664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2</v>
      </c>
      <c r="E26" s="3">
        <v>12</v>
      </c>
      <c r="F26" s="10">
        <f t="shared" si="0"/>
        <v>13.0762</v>
      </c>
      <c r="G26" s="3">
        <v>3</v>
      </c>
      <c r="H26" s="31">
        <f t="shared" si="2"/>
        <v>4.3587333333333333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4</v>
      </c>
      <c r="E29" s="3">
        <v>14</v>
      </c>
      <c r="F29" s="10">
        <f t="shared" si="0"/>
        <v>16.1524</v>
      </c>
      <c r="G29" s="3">
        <v>2</v>
      </c>
      <c r="H29" s="31">
        <f>IFERROR(SUM(C29*1.75,D29*0.5381,E29)/G29,0)</f>
        <v>8.0762</v>
      </c>
      <c r="I29" s="1"/>
    </row>
    <row r="30" spans="1:10">
      <c r="A30" s="1"/>
      <c r="B30" s="5">
        <v>45671</v>
      </c>
      <c r="C30" s="3">
        <v>0</v>
      </c>
      <c r="D30" s="3">
        <v>1</v>
      </c>
      <c r="E30" s="3">
        <v>17</v>
      </c>
      <c r="F30" s="10">
        <f t="shared" si="0"/>
        <v>17.5381</v>
      </c>
      <c r="G30" s="3">
        <v>3</v>
      </c>
      <c r="H30" s="31">
        <f t="shared" ref="H30:H35" si="3">IFERROR(SUM(C30*1.75,D30*0.5381,E30)/G30,0)</f>
        <v>5.8460333333333336</v>
      </c>
      <c r="I30" s="1"/>
    </row>
    <row r="31" spans="1:10">
      <c r="A31" s="1"/>
      <c r="B31" s="5">
        <v>45672</v>
      </c>
      <c r="C31" s="3">
        <v>0</v>
      </c>
      <c r="D31" s="3">
        <v>2</v>
      </c>
      <c r="E31" s="3">
        <v>17</v>
      </c>
      <c r="F31" s="10">
        <f t="shared" si="0"/>
        <v>18.0762</v>
      </c>
      <c r="G31" s="3">
        <v>3</v>
      </c>
      <c r="H31" s="31">
        <f t="shared" si="3"/>
        <v>6.0254000000000003</v>
      </c>
      <c r="I31" s="1"/>
    </row>
    <row r="32" spans="1:10">
      <c r="A32" s="1"/>
      <c r="B32" s="5">
        <v>45673</v>
      </c>
      <c r="C32" s="3">
        <v>0</v>
      </c>
      <c r="D32" s="3">
        <v>3</v>
      </c>
      <c r="E32" s="3">
        <v>14</v>
      </c>
      <c r="F32" s="10">
        <f t="shared" si="0"/>
        <v>15.6143</v>
      </c>
      <c r="G32" s="3">
        <v>3</v>
      </c>
      <c r="H32" s="31">
        <f t="shared" si="3"/>
        <v>5.204766666666667</v>
      </c>
      <c r="I32" s="1"/>
    </row>
    <row r="33" spans="1:9">
      <c r="A33" s="1"/>
      <c r="B33" s="5">
        <v>45674</v>
      </c>
      <c r="C33" s="3">
        <v>0</v>
      </c>
      <c r="D33" s="3">
        <v>2</v>
      </c>
      <c r="E33" s="3">
        <v>16</v>
      </c>
      <c r="F33" s="10">
        <f t="shared" si="0"/>
        <v>17.0762</v>
      </c>
      <c r="G33" s="3">
        <v>3</v>
      </c>
      <c r="H33" s="31">
        <f t="shared" si="3"/>
        <v>5.6920666666666664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4</v>
      </c>
      <c r="E36" s="3">
        <v>14</v>
      </c>
      <c r="F36" s="10">
        <f t="shared" si="0"/>
        <v>16.1524</v>
      </c>
      <c r="G36" s="3">
        <v>3</v>
      </c>
      <c r="H36" s="31">
        <f>IFERROR(SUM(C36*1.75,D36*0.5381,E36)/G36,0)</f>
        <v>5.3841333333333337</v>
      </c>
      <c r="I36" s="1"/>
    </row>
    <row r="37" spans="1:9">
      <c r="A37" s="1"/>
      <c r="B37" s="5">
        <v>45678</v>
      </c>
      <c r="C37" s="3">
        <v>0</v>
      </c>
      <c r="D37" s="3">
        <v>2</v>
      </c>
      <c r="E37" s="3">
        <v>14</v>
      </c>
      <c r="F37" s="10">
        <f t="shared" si="0"/>
        <v>15.0762</v>
      </c>
      <c r="G37" s="3">
        <v>3</v>
      </c>
      <c r="H37" s="31">
        <f t="shared" ref="H37:H42" si="4">IFERROR(SUM(C37*1.75,D37*0.5381,E37)/G37,0)</f>
        <v>5.0254000000000003</v>
      </c>
      <c r="I37" s="1"/>
    </row>
    <row r="38" spans="1:9">
      <c r="A38" s="1"/>
      <c r="B38" s="5">
        <v>45679</v>
      </c>
      <c r="C38" s="3">
        <v>0</v>
      </c>
      <c r="D38" s="3">
        <v>2</v>
      </c>
      <c r="E38" s="3">
        <v>12</v>
      </c>
      <c r="F38" s="10">
        <f t="shared" si="0"/>
        <v>13.0762</v>
      </c>
      <c r="G38" s="3">
        <v>3</v>
      </c>
      <c r="H38" s="31">
        <f t="shared" si="4"/>
        <v>4.3587333333333333</v>
      </c>
      <c r="I38" s="1"/>
    </row>
    <row r="39" spans="1:9">
      <c r="A39" s="1"/>
      <c r="B39" s="5">
        <v>45680</v>
      </c>
      <c r="C39" s="3">
        <v>0</v>
      </c>
      <c r="D39" s="3">
        <v>2</v>
      </c>
      <c r="E39" s="3">
        <v>15</v>
      </c>
      <c r="F39" s="10">
        <f t="shared" si="0"/>
        <v>16.0762</v>
      </c>
      <c r="G39" s="3">
        <v>3</v>
      </c>
      <c r="H39" s="31">
        <f t="shared" si="4"/>
        <v>5.3587333333333333</v>
      </c>
      <c r="I39" s="1"/>
    </row>
    <row r="40" spans="1:9">
      <c r="A40" s="1"/>
      <c r="B40" s="5">
        <v>45681</v>
      </c>
      <c r="C40" s="3">
        <v>0</v>
      </c>
      <c r="D40" s="3">
        <v>3</v>
      </c>
      <c r="E40" s="3">
        <v>15</v>
      </c>
      <c r="F40" s="10">
        <f t="shared" si="0"/>
        <v>16.6143</v>
      </c>
      <c r="G40" s="3">
        <v>3</v>
      </c>
      <c r="H40" s="31">
        <f t="shared" si="4"/>
        <v>5.5381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 t="s">
        <v>32</v>
      </c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49" priority="1" operator="greaterThan">
      <formula>21</formula>
    </cfRule>
  </conditionalFormatting>
  <conditionalFormatting sqref="H15:H42">
    <cfRule type="cellIs" dxfId="48" priority="2" operator="greaterThan">
      <formula>7</formula>
    </cfRule>
    <cfRule type="cellIs" dxfId="47" priority="3" operator="greaterThan">
      <formula>8</formula>
    </cfRule>
  </conditionalFormatting>
  <conditionalFormatting sqref="H44">
    <cfRule type="cellIs" dxfId="46" priority="4" operator="greaterThan">
      <formula>7</formula>
    </cfRule>
    <cfRule type="cellIs" dxfId="45" priority="5" operator="greaterThan">
      <formula>8</formula>
    </cfRule>
  </conditionalFormatting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04807-16EF-4219-B2A7-0066613BDDA9}">
  <dimension ref="A1:J61"/>
  <sheetViews>
    <sheetView topLeftCell="A11" zoomScaleNormal="100" workbookViewId="0">
      <selection activeCell="G19" sqref="G1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33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12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0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12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11</v>
      </c>
      <c r="D15" s="3">
        <v>0</v>
      </c>
      <c r="E15" s="3">
        <v>0</v>
      </c>
      <c r="F15" s="10">
        <f t="shared" ref="F15:F42" si="0">(C15*1.75)+(D15*0.5381)+E15</f>
        <v>19.25</v>
      </c>
      <c r="G15" s="3">
        <v>3</v>
      </c>
      <c r="H15" s="31">
        <f>IFERROR(SUM(C15*1.75,D15*0.5381,E15)/G15,0)</f>
        <v>6.416666666666667</v>
      </c>
      <c r="I15" s="1"/>
    </row>
    <row r="16" spans="1:9">
      <c r="A16" s="1"/>
      <c r="B16" s="5">
        <v>45608</v>
      </c>
      <c r="C16" s="3">
        <v>10</v>
      </c>
      <c r="D16" s="3">
        <v>0</v>
      </c>
      <c r="E16" s="3">
        <v>0</v>
      </c>
      <c r="F16" s="10">
        <f t="shared" si="0"/>
        <v>17.5</v>
      </c>
      <c r="G16" s="3">
        <v>3</v>
      </c>
      <c r="H16" s="31">
        <f t="shared" ref="H16:H21" si="1">IFERROR(SUM(C16*1.75,D16*0.5381,E16)/G16,0)</f>
        <v>5.833333333333333</v>
      </c>
      <c r="I16" s="1"/>
    </row>
    <row r="17" spans="1:10">
      <c r="A17" s="1"/>
      <c r="B17" s="5">
        <v>45609</v>
      </c>
      <c r="C17" s="3">
        <v>10</v>
      </c>
      <c r="D17" s="3">
        <v>0</v>
      </c>
      <c r="E17" s="3">
        <v>0</v>
      </c>
      <c r="F17" s="10">
        <f t="shared" si="0"/>
        <v>17.5</v>
      </c>
      <c r="G17" s="3">
        <v>3</v>
      </c>
      <c r="H17" s="31">
        <f t="shared" si="1"/>
        <v>5.833333333333333</v>
      </c>
      <c r="I17" s="1"/>
    </row>
    <row r="18" spans="1:10">
      <c r="A18" s="1"/>
      <c r="B18" s="5">
        <v>45610</v>
      </c>
      <c r="C18" s="3">
        <v>11</v>
      </c>
      <c r="D18" s="3">
        <v>0</v>
      </c>
      <c r="E18" s="3">
        <v>0</v>
      </c>
      <c r="F18" s="10">
        <f t="shared" si="0"/>
        <v>19.25</v>
      </c>
      <c r="G18" s="3">
        <v>3</v>
      </c>
      <c r="H18" s="31">
        <f t="shared" si="1"/>
        <v>6.416666666666667</v>
      </c>
      <c r="I18" s="32"/>
    </row>
    <row r="19" spans="1:10">
      <c r="A19" s="1"/>
      <c r="B19" s="5">
        <v>45611</v>
      </c>
      <c r="C19" s="3">
        <v>10</v>
      </c>
      <c r="D19" s="3">
        <v>0</v>
      </c>
      <c r="E19" s="3">
        <v>0</v>
      </c>
      <c r="F19" s="10">
        <f t="shared" si="0"/>
        <v>17.5</v>
      </c>
      <c r="G19" s="3">
        <v>3</v>
      </c>
      <c r="H19" s="31">
        <f t="shared" si="1"/>
        <v>5.833333333333333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11</v>
      </c>
      <c r="D22" s="3">
        <v>0</v>
      </c>
      <c r="E22" s="3">
        <v>0</v>
      </c>
      <c r="F22" s="10">
        <f t="shared" si="0"/>
        <v>19.25</v>
      </c>
      <c r="G22" s="3">
        <v>3</v>
      </c>
      <c r="H22" s="31">
        <f>IFERROR(SUM(C22*1.75,D22*0.5381,E22)/G22,0)</f>
        <v>6.416666666666667</v>
      </c>
      <c r="I22" s="1"/>
    </row>
    <row r="23" spans="1:10">
      <c r="A23" s="1"/>
      <c r="B23" s="5">
        <v>45615</v>
      </c>
      <c r="C23" s="3">
        <v>11</v>
      </c>
      <c r="D23" s="3">
        <v>0</v>
      </c>
      <c r="E23" s="3">
        <v>0</v>
      </c>
      <c r="F23" s="10">
        <f t="shared" si="0"/>
        <v>19.25</v>
      </c>
      <c r="G23" s="3">
        <v>3</v>
      </c>
      <c r="H23" s="31">
        <f t="shared" ref="H23:H28" si="2">IFERROR(SUM(C23*1.75,D23*0.5381,E23)/G23,0)</f>
        <v>6.416666666666667</v>
      </c>
      <c r="I23" s="1"/>
    </row>
    <row r="24" spans="1:10">
      <c r="A24" s="1"/>
      <c r="B24" s="5">
        <v>45616</v>
      </c>
      <c r="C24" s="3">
        <v>11</v>
      </c>
      <c r="D24" s="3">
        <v>0</v>
      </c>
      <c r="E24" s="3">
        <v>0</v>
      </c>
      <c r="F24" s="10">
        <f t="shared" si="0"/>
        <v>19.25</v>
      </c>
      <c r="G24" s="3">
        <v>3</v>
      </c>
      <c r="H24" s="31">
        <f t="shared" si="2"/>
        <v>6.416666666666667</v>
      </c>
      <c r="I24" s="1"/>
    </row>
    <row r="25" spans="1:10">
      <c r="A25" s="1"/>
      <c r="B25" s="5">
        <v>45617</v>
      </c>
      <c r="C25" s="3">
        <v>9</v>
      </c>
      <c r="D25" s="3">
        <v>0</v>
      </c>
      <c r="E25" s="3">
        <v>0</v>
      </c>
      <c r="F25" s="10">
        <f t="shared" si="0"/>
        <v>15.75</v>
      </c>
      <c r="G25" s="3">
        <v>3</v>
      </c>
      <c r="H25" s="31">
        <f t="shared" si="2"/>
        <v>5.25</v>
      </c>
      <c r="I25" s="1"/>
      <c r="J25" t="s">
        <v>27</v>
      </c>
    </row>
    <row r="26" spans="1:10">
      <c r="A26" s="1"/>
      <c r="B26" s="5">
        <v>45618</v>
      </c>
      <c r="C26" s="3">
        <v>10</v>
      </c>
      <c r="D26" s="3">
        <v>0</v>
      </c>
      <c r="E26" s="3">
        <v>0</v>
      </c>
      <c r="F26" s="10">
        <f t="shared" si="0"/>
        <v>17.5</v>
      </c>
      <c r="G26" s="3">
        <v>3</v>
      </c>
      <c r="H26" s="31">
        <f t="shared" si="2"/>
        <v>5.833333333333333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11</v>
      </c>
      <c r="D29" s="3">
        <v>0</v>
      </c>
      <c r="E29" s="3">
        <v>0</v>
      </c>
      <c r="F29" s="10">
        <f t="shared" si="0"/>
        <v>19.25</v>
      </c>
      <c r="G29" s="3">
        <v>3</v>
      </c>
      <c r="H29" s="31">
        <f>IFERROR(SUM(C29*1.75,D29*0.5381,E29)/G29,0)</f>
        <v>6.416666666666667</v>
      </c>
      <c r="I29" s="1"/>
    </row>
    <row r="30" spans="1:10">
      <c r="A30" s="1"/>
      <c r="B30" s="5">
        <v>45671</v>
      </c>
      <c r="C30" s="3">
        <v>9</v>
      </c>
      <c r="D30" s="3">
        <v>0</v>
      </c>
      <c r="E30" s="3">
        <v>0</v>
      </c>
      <c r="F30" s="10">
        <f t="shared" si="0"/>
        <v>15.75</v>
      </c>
      <c r="G30" s="3">
        <v>3</v>
      </c>
      <c r="H30" s="31">
        <f t="shared" ref="H30:H35" si="3">IFERROR(SUM(C30*1.75,D30*0.5381,E30)/G30,0)</f>
        <v>5.25</v>
      </c>
      <c r="I30" s="1"/>
    </row>
    <row r="31" spans="1:10">
      <c r="A31" s="1"/>
      <c r="B31" s="5">
        <v>45672</v>
      </c>
      <c r="C31" s="3">
        <v>10</v>
      </c>
      <c r="D31" s="3">
        <v>0</v>
      </c>
      <c r="E31" s="3">
        <v>0</v>
      </c>
      <c r="F31" s="10">
        <f t="shared" si="0"/>
        <v>17.5</v>
      </c>
      <c r="G31" s="3">
        <v>3</v>
      </c>
      <c r="H31" s="31">
        <f t="shared" si="3"/>
        <v>5.833333333333333</v>
      </c>
      <c r="I31" s="1"/>
    </row>
    <row r="32" spans="1:10">
      <c r="A32" s="1"/>
      <c r="B32" s="5">
        <v>45673</v>
      </c>
      <c r="C32" s="3">
        <v>10</v>
      </c>
      <c r="D32" s="3">
        <v>0</v>
      </c>
      <c r="E32" s="3">
        <v>0</v>
      </c>
      <c r="F32" s="10">
        <f t="shared" si="0"/>
        <v>17.5</v>
      </c>
      <c r="G32" s="3">
        <v>3</v>
      </c>
      <c r="H32" s="31">
        <f t="shared" si="3"/>
        <v>5.833333333333333</v>
      </c>
      <c r="I32" s="1"/>
    </row>
    <row r="33" spans="1:9">
      <c r="A33" s="1"/>
      <c r="B33" s="5">
        <v>45674</v>
      </c>
      <c r="C33" s="3">
        <v>8</v>
      </c>
      <c r="D33" s="3">
        <v>0</v>
      </c>
      <c r="E33" s="3">
        <v>0</v>
      </c>
      <c r="F33" s="10">
        <f t="shared" si="0"/>
        <v>14</v>
      </c>
      <c r="G33" s="3">
        <v>3</v>
      </c>
      <c r="H33" s="31">
        <f t="shared" si="3"/>
        <v>4.666666666666667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7</v>
      </c>
      <c r="D36" s="3">
        <v>0</v>
      </c>
      <c r="E36" s="3">
        <v>0</v>
      </c>
      <c r="F36" s="10">
        <f t="shared" si="0"/>
        <v>12.25</v>
      </c>
      <c r="G36" s="3">
        <v>3</v>
      </c>
      <c r="H36" s="31">
        <f>IFERROR(SUM(C36*1.75,D36*0.5381,E36)/G36,0)</f>
        <v>4.083333333333333</v>
      </c>
      <c r="I36" s="1"/>
    </row>
    <row r="37" spans="1:9">
      <c r="A37" s="1"/>
      <c r="B37" s="5">
        <v>45678</v>
      </c>
      <c r="C37" s="3">
        <v>7</v>
      </c>
      <c r="D37" s="3">
        <v>0</v>
      </c>
      <c r="E37" s="3">
        <v>0</v>
      </c>
      <c r="F37" s="10">
        <f t="shared" si="0"/>
        <v>12.25</v>
      </c>
      <c r="G37" s="3">
        <v>3</v>
      </c>
      <c r="H37" s="31">
        <f t="shared" ref="H37:H42" si="4">IFERROR(SUM(C37*1.75,D37*0.5381,E37)/G37,0)</f>
        <v>4.083333333333333</v>
      </c>
      <c r="I37" s="1"/>
    </row>
    <row r="38" spans="1:9">
      <c r="A38" s="1"/>
      <c r="B38" s="5">
        <v>45679</v>
      </c>
      <c r="C38" s="3">
        <v>11</v>
      </c>
      <c r="D38" s="3">
        <v>0</v>
      </c>
      <c r="E38" s="3">
        <v>0</v>
      </c>
      <c r="F38" s="10">
        <f t="shared" si="0"/>
        <v>19.25</v>
      </c>
      <c r="G38" s="3">
        <v>3</v>
      </c>
      <c r="H38" s="31">
        <f t="shared" si="4"/>
        <v>6.416666666666667</v>
      </c>
      <c r="I38" s="1"/>
    </row>
    <row r="39" spans="1:9">
      <c r="A39" s="1"/>
      <c r="B39" s="5">
        <v>45680</v>
      </c>
      <c r="C39" s="3">
        <v>10</v>
      </c>
      <c r="D39" s="3">
        <v>0</v>
      </c>
      <c r="E39" s="3">
        <v>0</v>
      </c>
      <c r="F39" s="10">
        <f t="shared" si="0"/>
        <v>17.5</v>
      </c>
      <c r="G39" s="3">
        <v>3</v>
      </c>
      <c r="H39" s="31">
        <f t="shared" si="4"/>
        <v>5.833333333333333</v>
      </c>
      <c r="I39" s="1"/>
    </row>
    <row r="40" spans="1:9">
      <c r="A40" s="1"/>
      <c r="B40" s="5">
        <v>45681</v>
      </c>
      <c r="C40" s="3">
        <v>10</v>
      </c>
      <c r="D40" s="3">
        <v>0</v>
      </c>
      <c r="E40" s="3">
        <v>0</v>
      </c>
      <c r="F40" s="10">
        <f t="shared" si="0"/>
        <v>17.5</v>
      </c>
      <c r="G40" s="3">
        <v>3</v>
      </c>
      <c r="H40" s="31">
        <f t="shared" si="4"/>
        <v>5.833333333333333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44" priority="1" operator="greaterThan">
      <formula>21</formula>
    </cfRule>
  </conditionalFormatting>
  <conditionalFormatting sqref="H15:H42">
    <cfRule type="cellIs" dxfId="43" priority="2" operator="greaterThan">
      <formula>7</formula>
    </cfRule>
    <cfRule type="cellIs" dxfId="42" priority="3" operator="greaterThan">
      <formula>8</formula>
    </cfRule>
  </conditionalFormatting>
  <conditionalFormatting sqref="H44">
    <cfRule type="cellIs" dxfId="41" priority="4" operator="greaterThan">
      <formula>7</formula>
    </cfRule>
    <cfRule type="cellIs" dxfId="40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5C493-03F8-4AA5-B47F-9CE6A6456203}">
  <dimension ref="A1:J61"/>
  <sheetViews>
    <sheetView topLeftCell="A18" zoomScaleNormal="100" workbookViewId="0">
      <selection activeCell="B46" sqref="B46:H5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34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2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18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20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2</v>
      </c>
      <c r="D15" s="3">
        <v>0</v>
      </c>
      <c r="E15" s="3">
        <v>11</v>
      </c>
      <c r="F15" s="10">
        <f t="shared" ref="F15:F42" si="0">(C15*1.75)+(D15*0.5381)+E15</f>
        <v>14.5</v>
      </c>
      <c r="G15" s="3">
        <v>3</v>
      </c>
      <c r="H15" s="31">
        <f>IFERROR(SUM(C15*1.75,D15*0.5381,E15)/G15,0)</f>
        <v>4.833333333333333</v>
      </c>
      <c r="I15" s="1"/>
    </row>
    <row r="16" spans="1:9">
      <c r="A16" s="1"/>
      <c r="B16" s="5">
        <v>45608</v>
      </c>
      <c r="C16" s="3">
        <v>2</v>
      </c>
      <c r="D16" s="3">
        <v>0</v>
      </c>
      <c r="E16" s="3">
        <v>14</v>
      </c>
      <c r="F16" s="10">
        <f t="shared" si="0"/>
        <v>17.5</v>
      </c>
      <c r="G16" s="3">
        <v>3</v>
      </c>
      <c r="H16" s="31">
        <f t="shared" ref="H16:H21" si="1">IFERROR(SUM(C16*1.75,D16*0.5381,E16)/G16,0)</f>
        <v>5.833333333333333</v>
      </c>
      <c r="I16" s="1"/>
    </row>
    <row r="17" spans="1:10">
      <c r="A17" s="1"/>
      <c r="B17" s="5">
        <v>45609</v>
      </c>
      <c r="C17" s="3">
        <v>2</v>
      </c>
      <c r="D17" s="3">
        <v>0</v>
      </c>
      <c r="E17" s="3">
        <v>14</v>
      </c>
      <c r="F17" s="10">
        <f t="shared" si="0"/>
        <v>17.5</v>
      </c>
      <c r="G17" s="3">
        <v>3</v>
      </c>
      <c r="H17" s="31">
        <f t="shared" si="1"/>
        <v>5.833333333333333</v>
      </c>
      <c r="I17" s="1"/>
    </row>
    <row r="18" spans="1:10">
      <c r="A18" s="1"/>
      <c r="B18" s="5">
        <v>45610</v>
      </c>
      <c r="C18" s="3">
        <v>2</v>
      </c>
      <c r="D18" s="3">
        <v>0</v>
      </c>
      <c r="E18" s="3">
        <v>14</v>
      </c>
      <c r="F18" s="10">
        <f t="shared" si="0"/>
        <v>17.5</v>
      </c>
      <c r="G18" s="3">
        <v>3</v>
      </c>
      <c r="H18" s="31">
        <f t="shared" si="1"/>
        <v>5.833333333333333</v>
      </c>
      <c r="I18" s="32"/>
    </row>
    <row r="19" spans="1:10">
      <c r="A19" s="1"/>
      <c r="B19" s="5">
        <v>45611</v>
      </c>
      <c r="C19" s="3">
        <v>2</v>
      </c>
      <c r="D19" s="3">
        <v>0</v>
      </c>
      <c r="E19" s="3">
        <v>11</v>
      </c>
      <c r="F19" s="10">
        <f t="shared" si="0"/>
        <v>14.5</v>
      </c>
      <c r="G19" s="3">
        <v>3</v>
      </c>
      <c r="H19" s="31">
        <f t="shared" si="1"/>
        <v>4.833333333333333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0</v>
      </c>
      <c r="E22" s="3">
        <v>13</v>
      </c>
      <c r="F22" s="10">
        <f t="shared" si="0"/>
        <v>13</v>
      </c>
      <c r="G22" s="3">
        <v>3</v>
      </c>
      <c r="H22" s="31">
        <f>IFERROR(SUM(C22*1.75,D22*0.5381,E22)/G22,0)</f>
        <v>4.333333333333333</v>
      </c>
      <c r="I22" s="1"/>
    </row>
    <row r="23" spans="1:10">
      <c r="A23" s="1"/>
      <c r="B23" s="5">
        <v>45615</v>
      </c>
      <c r="C23" s="3">
        <v>0</v>
      </c>
      <c r="D23" s="3">
        <v>0</v>
      </c>
      <c r="E23" s="3">
        <v>15</v>
      </c>
      <c r="F23" s="10">
        <f t="shared" si="0"/>
        <v>15</v>
      </c>
      <c r="G23" s="3">
        <v>3</v>
      </c>
      <c r="H23" s="31">
        <f t="shared" ref="H23:H28" si="2">IFERROR(SUM(C23*1.75,D23*0.5381,E23)/G23,0)</f>
        <v>5</v>
      </c>
      <c r="I23" s="1"/>
    </row>
    <row r="24" spans="1:10">
      <c r="A24" s="1"/>
      <c r="B24" s="5">
        <v>45616</v>
      </c>
      <c r="C24" s="3">
        <v>0</v>
      </c>
      <c r="D24" s="3">
        <v>0</v>
      </c>
      <c r="E24" s="3">
        <v>14</v>
      </c>
      <c r="F24" s="10">
        <f t="shared" si="0"/>
        <v>14</v>
      </c>
      <c r="G24" s="3">
        <v>3</v>
      </c>
      <c r="H24" s="31">
        <f t="shared" si="2"/>
        <v>4.666666666666667</v>
      </c>
      <c r="I24" s="1"/>
    </row>
    <row r="25" spans="1:10">
      <c r="A25" s="1"/>
      <c r="B25" s="5">
        <v>45617</v>
      </c>
      <c r="C25" s="3">
        <v>1</v>
      </c>
      <c r="D25" s="3">
        <v>0</v>
      </c>
      <c r="E25" s="3">
        <v>16</v>
      </c>
      <c r="F25" s="10">
        <f t="shared" si="0"/>
        <v>17.75</v>
      </c>
      <c r="G25" s="3">
        <v>3</v>
      </c>
      <c r="H25" s="31">
        <f t="shared" si="2"/>
        <v>5.916666666666667</v>
      </c>
      <c r="I25" s="1"/>
      <c r="J25" t="s">
        <v>27</v>
      </c>
    </row>
    <row r="26" spans="1:10">
      <c r="A26" s="1"/>
      <c r="B26" s="5">
        <v>45618</v>
      </c>
      <c r="C26" s="3">
        <v>1</v>
      </c>
      <c r="D26" s="3">
        <v>0</v>
      </c>
      <c r="E26" s="3">
        <v>16</v>
      </c>
      <c r="F26" s="10">
        <f t="shared" si="0"/>
        <v>17.75</v>
      </c>
      <c r="G26" s="3">
        <v>3</v>
      </c>
      <c r="H26" s="31">
        <f t="shared" si="2"/>
        <v>5.916666666666667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13</v>
      </c>
      <c r="F29" s="10">
        <f t="shared" si="0"/>
        <v>13</v>
      </c>
      <c r="G29" s="3">
        <v>3</v>
      </c>
      <c r="H29" s="31">
        <f>IFERROR(SUM(C29*1.75,D29*0.5381,E29)/G29,0)</f>
        <v>4.333333333333333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11</v>
      </c>
      <c r="F30" s="10">
        <f t="shared" si="0"/>
        <v>11</v>
      </c>
      <c r="G30" s="3">
        <v>3</v>
      </c>
      <c r="H30" s="31">
        <f t="shared" ref="H30:H35" si="3">IFERROR(SUM(C30*1.75,D30*0.5381,E30)/G30,0)</f>
        <v>3.6666666666666665</v>
      </c>
      <c r="I30" s="1"/>
    </row>
    <row r="31" spans="1:10">
      <c r="A31" s="1"/>
      <c r="B31" s="5">
        <v>45672</v>
      </c>
      <c r="C31" s="3">
        <v>1</v>
      </c>
      <c r="D31" s="3">
        <v>0</v>
      </c>
      <c r="E31" s="3">
        <v>13</v>
      </c>
      <c r="F31" s="10">
        <f t="shared" si="0"/>
        <v>14.75</v>
      </c>
      <c r="G31" s="3">
        <v>3</v>
      </c>
      <c r="H31" s="31">
        <f t="shared" si="3"/>
        <v>4.916666666666667</v>
      </c>
      <c r="I31" s="1"/>
    </row>
    <row r="32" spans="1:10">
      <c r="A32" s="1"/>
      <c r="B32" s="5">
        <v>45673</v>
      </c>
      <c r="C32" s="3">
        <v>1</v>
      </c>
      <c r="D32" s="3">
        <v>0</v>
      </c>
      <c r="E32" s="3">
        <v>12</v>
      </c>
      <c r="F32" s="10">
        <f t="shared" si="0"/>
        <v>13.75</v>
      </c>
      <c r="G32" s="3">
        <v>3</v>
      </c>
      <c r="H32" s="31">
        <f t="shared" si="3"/>
        <v>4.583333333333333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11</v>
      </c>
      <c r="F33" s="10">
        <f t="shared" si="0"/>
        <v>11</v>
      </c>
      <c r="G33" s="3">
        <v>2</v>
      </c>
      <c r="H33" s="31">
        <f t="shared" si="3"/>
        <v>5.5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0</v>
      </c>
      <c r="E36" s="3">
        <v>15</v>
      </c>
      <c r="F36" s="10">
        <f t="shared" si="0"/>
        <v>15</v>
      </c>
      <c r="G36" s="3">
        <v>2</v>
      </c>
      <c r="H36" s="31">
        <f>IFERROR(SUM(C36*1.75,D36*0.5381,E36)/G36,0)</f>
        <v>7.5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15</v>
      </c>
      <c r="F37" s="10">
        <f t="shared" si="0"/>
        <v>15</v>
      </c>
      <c r="G37" s="3">
        <v>3</v>
      </c>
      <c r="H37" s="31">
        <f t="shared" ref="H37:H42" si="4">IFERROR(SUM(C37*1.75,D37*0.5381,E37)/G37,0)</f>
        <v>5</v>
      </c>
      <c r="I37" s="1"/>
    </row>
    <row r="38" spans="1:9">
      <c r="A38" s="1"/>
      <c r="B38" s="5">
        <v>45679</v>
      </c>
      <c r="C38" s="3">
        <v>1</v>
      </c>
      <c r="D38" s="3">
        <v>1</v>
      </c>
      <c r="E38" s="3">
        <v>15</v>
      </c>
      <c r="F38" s="10">
        <f t="shared" si="0"/>
        <v>17.2881</v>
      </c>
      <c r="G38" s="3">
        <v>3</v>
      </c>
      <c r="H38" s="31">
        <f t="shared" si="4"/>
        <v>5.7626999999999997</v>
      </c>
      <c r="I38" s="1"/>
    </row>
    <row r="39" spans="1:9">
      <c r="A39" s="1"/>
      <c r="B39" s="5">
        <v>45680</v>
      </c>
      <c r="C39" s="3">
        <v>1</v>
      </c>
      <c r="D39" s="3">
        <v>0</v>
      </c>
      <c r="E39" s="3">
        <v>16</v>
      </c>
      <c r="F39" s="10">
        <f t="shared" si="0"/>
        <v>17.75</v>
      </c>
      <c r="G39" s="3">
        <v>3</v>
      </c>
      <c r="H39" s="31">
        <f t="shared" si="4"/>
        <v>5.916666666666667</v>
      </c>
      <c r="I39" s="1"/>
    </row>
    <row r="40" spans="1:9">
      <c r="A40" s="1"/>
      <c r="B40" s="5">
        <v>45681</v>
      </c>
      <c r="C40" s="3">
        <v>1</v>
      </c>
      <c r="D40" s="3">
        <v>0</v>
      </c>
      <c r="E40" s="3">
        <v>16</v>
      </c>
      <c r="F40" s="10">
        <f t="shared" si="0"/>
        <v>17.75</v>
      </c>
      <c r="G40" s="3">
        <v>3</v>
      </c>
      <c r="H40" s="31">
        <f t="shared" si="4"/>
        <v>5.916666666666667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 t="s">
        <v>35</v>
      </c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39" priority="1" operator="greaterThan">
      <formula>21</formula>
    </cfRule>
  </conditionalFormatting>
  <conditionalFormatting sqref="H15:H42">
    <cfRule type="cellIs" dxfId="38" priority="2" operator="greaterThan">
      <formula>7</formula>
    </cfRule>
    <cfRule type="cellIs" dxfId="37" priority="3" operator="greaterThan">
      <formula>8</formula>
    </cfRule>
  </conditionalFormatting>
  <conditionalFormatting sqref="H44">
    <cfRule type="cellIs" dxfId="36" priority="4" operator="greaterThan">
      <formula>7</formula>
    </cfRule>
    <cfRule type="cellIs" dxfId="35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23024-BB59-4772-900E-15CBAB590773}">
  <dimension ref="A1:J61"/>
  <sheetViews>
    <sheetView topLeftCell="A13" zoomScaleNormal="100" workbookViewId="0">
      <selection activeCell="G37" sqref="G37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36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2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18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20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1</v>
      </c>
      <c r="D15" s="3">
        <v>1</v>
      </c>
      <c r="E15" s="3">
        <v>16</v>
      </c>
      <c r="F15" s="10">
        <f t="shared" ref="F15:F42" si="0">(C15*1.75)+(D15*0.5381)+E15</f>
        <v>18.2881</v>
      </c>
      <c r="G15" s="3">
        <v>3</v>
      </c>
      <c r="H15" s="31">
        <f>IFERROR(SUM(C15*1.75,D15*0.5381,E15)/G15,0)</f>
        <v>6.0960333333333336</v>
      </c>
      <c r="I15" s="1"/>
    </row>
    <row r="16" spans="1:9">
      <c r="A16" s="1"/>
      <c r="B16" s="5">
        <v>45608</v>
      </c>
      <c r="C16" s="3">
        <v>2</v>
      </c>
      <c r="D16" s="3">
        <v>0</v>
      </c>
      <c r="E16" s="3">
        <v>15</v>
      </c>
      <c r="F16" s="10">
        <f t="shared" si="0"/>
        <v>18.5</v>
      </c>
      <c r="G16" s="3">
        <v>3</v>
      </c>
      <c r="H16" s="31">
        <f>IFERROR(SUM(C16*1.75,D16*0.5381,E16)/G16,0)</f>
        <v>6.166666666666667</v>
      </c>
      <c r="I16" s="1"/>
    </row>
    <row r="17" spans="1:10">
      <c r="A17" s="1"/>
      <c r="B17" s="5">
        <v>45609</v>
      </c>
      <c r="C17" s="3">
        <v>2</v>
      </c>
      <c r="D17" s="3">
        <v>0</v>
      </c>
      <c r="E17" s="3">
        <v>17</v>
      </c>
      <c r="F17" s="10">
        <f t="shared" si="0"/>
        <v>20.5</v>
      </c>
      <c r="G17" s="3">
        <v>3</v>
      </c>
      <c r="H17" s="31">
        <f>IFERROR(SUM(C17*1.75,D17*0.5381,E17)/G17,0)</f>
        <v>6.833333333333333</v>
      </c>
      <c r="I17" s="1"/>
    </row>
    <row r="18" spans="1:10">
      <c r="A18" s="1"/>
      <c r="B18" s="5">
        <v>45610</v>
      </c>
      <c r="C18" s="3">
        <v>2</v>
      </c>
      <c r="D18" s="3">
        <v>0</v>
      </c>
      <c r="E18" s="3">
        <v>16</v>
      </c>
      <c r="F18" s="10">
        <f t="shared" si="0"/>
        <v>19.5</v>
      </c>
      <c r="G18" s="3">
        <v>3</v>
      </c>
      <c r="H18" s="31">
        <f>IFERROR(SUM(C18*1.75,D18*0.5381,E18)/G18,0)</f>
        <v>6.5</v>
      </c>
      <c r="I18" s="32"/>
    </row>
    <row r="19" spans="1:10">
      <c r="A19" s="1"/>
      <c r="B19" s="5">
        <v>45611</v>
      </c>
      <c r="C19" s="3">
        <v>0</v>
      </c>
      <c r="D19" s="3">
        <v>0</v>
      </c>
      <c r="E19" s="3">
        <v>15</v>
      </c>
      <c r="F19" s="10">
        <f t="shared" si="0"/>
        <v>15</v>
      </c>
      <c r="G19" s="3">
        <v>3</v>
      </c>
      <c r="H19" s="31">
        <f>IFERROR(SUM(C19*1.75,D19*0.5381,E19)/G19,0)</f>
        <v>5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ref="H20:H21" si="1">IFERROR(SUM(C20*1.75,D20*0.5381,E20)/G20,0)</f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2</v>
      </c>
      <c r="D22" s="3">
        <v>0</v>
      </c>
      <c r="E22" s="3">
        <v>16</v>
      </c>
      <c r="F22" s="10">
        <f t="shared" ref="F22:F30" si="2">(C22*1.75)+(D22*0.5381)+E22</f>
        <v>19.5</v>
      </c>
      <c r="G22" s="3">
        <v>3</v>
      </c>
      <c r="H22" s="31">
        <f t="shared" ref="H22:H30" si="3">IFERROR(SUM(C22*1.75,D22*0.5381,E22)/G22,0)</f>
        <v>6.5</v>
      </c>
      <c r="I22" s="1"/>
    </row>
    <row r="23" spans="1:10">
      <c r="A23" s="1"/>
      <c r="B23" s="5">
        <v>45615</v>
      </c>
      <c r="C23" s="3">
        <v>2</v>
      </c>
      <c r="D23" s="3">
        <v>0</v>
      </c>
      <c r="E23" s="3">
        <v>16</v>
      </c>
      <c r="F23" s="10">
        <f t="shared" si="2"/>
        <v>19.5</v>
      </c>
      <c r="G23" s="3">
        <v>3</v>
      </c>
      <c r="H23" s="31">
        <f t="shared" si="3"/>
        <v>6.5</v>
      </c>
      <c r="I23" s="1"/>
    </row>
    <row r="24" spans="1:10">
      <c r="A24" s="1"/>
      <c r="B24" s="5">
        <v>45616</v>
      </c>
      <c r="C24" s="3">
        <v>2</v>
      </c>
      <c r="D24" s="3">
        <v>1</v>
      </c>
      <c r="E24" s="3">
        <v>15</v>
      </c>
      <c r="F24" s="10">
        <f t="shared" si="2"/>
        <v>19.0381</v>
      </c>
      <c r="G24" s="3">
        <v>4</v>
      </c>
      <c r="H24" s="31">
        <f t="shared" si="3"/>
        <v>4.759525</v>
      </c>
      <c r="I24" s="1"/>
    </row>
    <row r="25" spans="1:10">
      <c r="A25" s="1"/>
      <c r="B25" s="5">
        <v>45617</v>
      </c>
      <c r="C25" s="3">
        <v>2</v>
      </c>
      <c r="D25" s="3">
        <v>0</v>
      </c>
      <c r="E25" s="3">
        <v>15</v>
      </c>
      <c r="F25" s="10">
        <f t="shared" si="2"/>
        <v>18.5</v>
      </c>
      <c r="G25" s="3">
        <v>4</v>
      </c>
      <c r="H25" s="31">
        <f t="shared" si="3"/>
        <v>4.625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0</v>
      </c>
      <c r="E26" s="3">
        <v>13</v>
      </c>
      <c r="F26" s="10">
        <f t="shared" si="2"/>
        <v>13</v>
      </c>
      <c r="G26" s="3">
        <v>4</v>
      </c>
      <c r="H26" s="31">
        <f t="shared" si="3"/>
        <v>3.25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2"/>
        <v>0</v>
      </c>
      <c r="G27" s="3">
        <v>0</v>
      </c>
      <c r="H27" s="31">
        <f t="shared" si="3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2"/>
        <v>0</v>
      </c>
      <c r="G28" s="3">
        <v>0</v>
      </c>
      <c r="H28" s="31">
        <f t="shared" si="3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19</v>
      </c>
      <c r="F29" s="10">
        <f t="shared" si="2"/>
        <v>19</v>
      </c>
      <c r="G29" s="3">
        <v>3</v>
      </c>
      <c r="H29" s="31">
        <f t="shared" si="3"/>
        <v>6.333333333333333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19</v>
      </c>
      <c r="F30" s="10">
        <f t="shared" si="2"/>
        <v>19</v>
      </c>
      <c r="G30" s="3">
        <v>3</v>
      </c>
      <c r="H30" s="31">
        <f t="shared" si="3"/>
        <v>6.333333333333333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18</v>
      </c>
      <c r="F31" s="10">
        <f t="shared" si="0"/>
        <v>18</v>
      </c>
      <c r="G31" s="3">
        <v>3</v>
      </c>
      <c r="H31" s="31">
        <f t="shared" ref="H31:H35" si="4">IFERROR(SUM(C31*1.75,D31*0.5381,E31)/G31,0)</f>
        <v>6</v>
      </c>
      <c r="I31" s="1"/>
    </row>
    <row r="32" spans="1:10">
      <c r="A32" s="1"/>
      <c r="B32" s="5">
        <v>45673</v>
      </c>
      <c r="C32" s="3">
        <v>0</v>
      </c>
      <c r="D32" s="3">
        <v>0</v>
      </c>
      <c r="E32" s="3">
        <v>19</v>
      </c>
      <c r="F32" s="10">
        <f t="shared" si="0"/>
        <v>19</v>
      </c>
      <c r="G32" s="3">
        <v>3</v>
      </c>
      <c r="H32" s="31">
        <f t="shared" si="4"/>
        <v>6.333333333333333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16</v>
      </c>
      <c r="F33" s="10">
        <f t="shared" si="0"/>
        <v>16</v>
      </c>
      <c r="G33" s="3">
        <v>3</v>
      </c>
      <c r="H33" s="31">
        <f t="shared" si="4"/>
        <v>5.333333333333333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4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4"/>
        <v>0</v>
      </c>
      <c r="I35" s="1"/>
    </row>
    <row r="36" spans="1:9">
      <c r="A36" s="1"/>
      <c r="B36" s="5">
        <v>45677</v>
      </c>
      <c r="C36" s="3">
        <v>0</v>
      </c>
      <c r="D36" s="3">
        <v>0</v>
      </c>
      <c r="E36" s="3">
        <v>16</v>
      </c>
      <c r="F36" s="10">
        <f t="shared" si="0"/>
        <v>16</v>
      </c>
      <c r="G36" s="3">
        <v>3</v>
      </c>
      <c r="H36" s="31">
        <f>IFERROR(SUM(C36*1.75,D36*0.5381,E36)/G36,0)</f>
        <v>5.333333333333333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16</v>
      </c>
      <c r="F37" s="10">
        <f t="shared" si="0"/>
        <v>16</v>
      </c>
      <c r="G37" s="3">
        <v>3</v>
      </c>
      <c r="H37" s="31">
        <f t="shared" ref="H37:H42" si="5">IFERROR(SUM(C37*1.75,D37*0.5381,E37)/G37,0)</f>
        <v>5.333333333333333</v>
      </c>
      <c r="I37" s="1"/>
    </row>
    <row r="38" spans="1:9">
      <c r="A38" s="1"/>
      <c r="B38" s="5">
        <v>45679</v>
      </c>
      <c r="C38" s="3">
        <v>0</v>
      </c>
      <c r="D38" s="3">
        <v>0</v>
      </c>
      <c r="E38" s="3">
        <v>18</v>
      </c>
      <c r="F38" s="10">
        <f t="shared" si="0"/>
        <v>18</v>
      </c>
      <c r="G38" s="3">
        <v>3</v>
      </c>
      <c r="H38" s="31">
        <f t="shared" si="5"/>
        <v>6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18</v>
      </c>
      <c r="F39" s="10">
        <f t="shared" si="0"/>
        <v>18</v>
      </c>
      <c r="G39" s="3">
        <v>3</v>
      </c>
      <c r="H39" s="31">
        <f t="shared" si="5"/>
        <v>6</v>
      </c>
      <c r="I39" s="1"/>
    </row>
    <row r="40" spans="1:9">
      <c r="A40" s="1"/>
      <c r="B40" s="5">
        <v>45681</v>
      </c>
      <c r="C40" s="3">
        <v>0</v>
      </c>
      <c r="D40" s="3">
        <v>0</v>
      </c>
      <c r="E40" s="3">
        <v>14</v>
      </c>
      <c r="F40" s="10">
        <f t="shared" si="0"/>
        <v>14</v>
      </c>
      <c r="G40" s="3">
        <v>3</v>
      </c>
      <c r="H40" s="31">
        <f t="shared" si="5"/>
        <v>4.666666666666667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5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5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34" priority="1" operator="greaterThan">
      <formula>21</formula>
    </cfRule>
  </conditionalFormatting>
  <conditionalFormatting sqref="H15:H42">
    <cfRule type="cellIs" dxfId="33" priority="2" operator="greaterThan">
      <formula>7</formula>
    </cfRule>
    <cfRule type="cellIs" dxfId="32" priority="3" operator="greaterThan">
      <formula>8</formula>
    </cfRule>
  </conditionalFormatting>
  <conditionalFormatting sqref="H44">
    <cfRule type="cellIs" dxfId="31" priority="4" operator="greaterThan">
      <formula>7</formula>
    </cfRule>
    <cfRule type="cellIs" dxfId="30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FEE862-60FF-4FA7-BF3D-22AECB5223FB}">
  <dimension ref="A1:J61"/>
  <sheetViews>
    <sheetView topLeftCell="A21" zoomScaleNormal="100" workbookViewId="0">
      <selection activeCell="B46" sqref="B46:H5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37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0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22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22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0</v>
      </c>
      <c r="D15" s="3">
        <v>0</v>
      </c>
      <c r="E15" s="3">
        <v>20</v>
      </c>
      <c r="F15" s="10">
        <f>(C15*1.75)+(D15*0.5381)+E15</f>
        <v>20</v>
      </c>
      <c r="G15" s="3">
        <v>3</v>
      </c>
      <c r="H15" s="31">
        <f>IFERROR(SUM(C15*1.75,D15*0.5381,E15)/G15,0)</f>
        <v>6.666666666666667</v>
      </c>
      <c r="I15" s="1"/>
    </row>
    <row r="16" spans="1:9">
      <c r="A16" s="1"/>
      <c r="B16" s="5">
        <v>45608</v>
      </c>
      <c r="C16" s="3">
        <v>0</v>
      </c>
      <c r="D16" s="3">
        <v>0</v>
      </c>
      <c r="E16" s="3">
        <v>21</v>
      </c>
      <c r="F16" s="10">
        <f>(C16*1.75)+(D16*0.5381)+E16</f>
        <v>21</v>
      </c>
      <c r="G16" s="3">
        <v>3</v>
      </c>
      <c r="H16" s="31">
        <f>IFERROR(SUM(C16*1.75,D16*0.5381,E16)/G16,0)</f>
        <v>7</v>
      </c>
      <c r="I16" s="1"/>
    </row>
    <row r="17" spans="1:10">
      <c r="A17" s="1"/>
      <c r="B17" s="5">
        <v>45609</v>
      </c>
      <c r="C17" s="3">
        <v>0</v>
      </c>
      <c r="D17" s="3">
        <v>0</v>
      </c>
      <c r="E17" s="3">
        <v>18</v>
      </c>
      <c r="F17" s="10">
        <f>(C17*1.75)+(D17*0.5381)+E17</f>
        <v>18</v>
      </c>
      <c r="G17" s="3">
        <v>3</v>
      </c>
      <c r="H17" s="31">
        <f>IFERROR(SUM(C17*1.75,D17*0.5381,E17)/G17,0)</f>
        <v>6</v>
      </c>
      <c r="I17" s="1"/>
    </row>
    <row r="18" spans="1:10">
      <c r="A18" s="1"/>
      <c r="B18" s="5">
        <v>45610</v>
      </c>
      <c r="C18" s="3">
        <v>0</v>
      </c>
      <c r="D18" s="3">
        <v>0</v>
      </c>
      <c r="E18" s="3">
        <v>22</v>
      </c>
      <c r="F18" s="10">
        <f>(C18*1.75)+(D18*0.5381)+E18</f>
        <v>22</v>
      </c>
      <c r="G18" s="3">
        <v>3</v>
      </c>
      <c r="H18" s="31">
        <f>IFERROR(SUM(C18*1.75,D18*0.5381,E18)/G18,0)</f>
        <v>7.333333333333333</v>
      </c>
      <c r="I18" s="32"/>
    </row>
    <row r="19" spans="1:10">
      <c r="A19" s="1"/>
      <c r="B19" s="5">
        <v>45611</v>
      </c>
      <c r="C19" s="3">
        <v>0</v>
      </c>
      <c r="D19" s="3">
        <v>1</v>
      </c>
      <c r="E19" s="3">
        <v>20</v>
      </c>
      <c r="F19" s="10">
        <f>(C19*1.75)+(D19*0.5381)+E19</f>
        <v>20.5381</v>
      </c>
      <c r="G19" s="3">
        <v>3</v>
      </c>
      <c r="H19" s="31">
        <f>IFERROR(SUM(C19*1.75,D19*0.5381,E19)/G19,0)</f>
        <v>6.8460333333333336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ref="F20:F42" si="0">(C20*1.75)+(D20*0.5381)+E20</f>
        <v>0</v>
      </c>
      <c r="G20" s="3">
        <v>0</v>
      </c>
      <c r="H20" s="31">
        <f t="shared" ref="H20:H21" si="1">IFERROR(SUM(C20*1.75,D20*0.5381,E20)/G20,0)</f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0</v>
      </c>
      <c r="E22" s="3">
        <v>21</v>
      </c>
      <c r="F22" s="10">
        <f>(C22*1.75)+(D22*0.5381)+E22</f>
        <v>21</v>
      </c>
      <c r="G22" s="3">
        <v>3</v>
      </c>
      <c r="H22" s="31">
        <f>IFERROR(SUM(C22*1.75,D22*0.5381,E22)/G22,0)</f>
        <v>7</v>
      </c>
      <c r="I22" s="1"/>
    </row>
    <row r="23" spans="1:10">
      <c r="A23" s="1"/>
      <c r="B23" s="5">
        <v>45615</v>
      </c>
      <c r="C23" s="3">
        <v>0</v>
      </c>
      <c r="D23" s="3">
        <v>0</v>
      </c>
      <c r="E23" s="3">
        <v>22</v>
      </c>
      <c r="F23" s="10">
        <f t="shared" si="0"/>
        <v>22</v>
      </c>
      <c r="G23" s="3">
        <v>3</v>
      </c>
      <c r="H23" s="31">
        <f t="shared" ref="H23:H28" si="2">IFERROR(SUM(C23*1.75,D23*0.5381,E23)/G23,0)</f>
        <v>7.333333333333333</v>
      </c>
      <c r="I23" s="1"/>
    </row>
    <row r="24" spans="1:10">
      <c r="A24" s="1"/>
      <c r="B24" s="5">
        <v>45616</v>
      </c>
      <c r="C24" s="3">
        <v>0</v>
      </c>
      <c r="D24" s="3">
        <v>0</v>
      </c>
      <c r="E24" s="3">
        <v>19</v>
      </c>
      <c r="F24" s="10">
        <f t="shared" si="0"/>
        <v>19</v>
      </c>
      <c r="G24" s="3">
        <v>3</v>
      </c>
      <c r="H24" s="31">
        <f t="shared" si="2"/>
        <v>6.333333333333333</v>
      </c>
      <c r="I24" s="1"/>
    </row>
    <row r="25" spans="1:10">
      <c r="A25" s="1"/>
      <c r="B25" s="5">
        <v>45617</v>
      </c>
      <c r="C25" s="3">
        <v>0</v>
      </c>
      <c r="D25" s="3">
        <v>0</v>
      </c>
      <c r="E25" s="3">
        <v>18</v>
      </c>
      <c r="F25" s="10">
        <f t="shared" si="0"/>
        <v>18</v>
      </c>
      <c r="G25" s="3">
        <v>3</v>
      </c>
      <c r="H25" s="31">
        <f t="shared" si="2"/>
        <v>6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0</v>
      </c>
      <c r="E26" s="3">
        <v>19</v>
      </c>
      <c r="F26" s="10">
        <f t="shared" si="0"/>
        <v>19</v>
      </c>
      <c r="G26" s="3">
        <v>3</v>
      </c>
      <c r="H26" s="31">
        <f t="shared" si="2"/>
        <v>6.333333333333333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21</v>
      </c>
      <c r="F29" s="10">
        <f t="shared" si="0"/>
        <v>21</v>
      </c>
      <c r="G29" s="3">
        <v>3</v>
      </c>
      <c r="H29" s="31">
        <f>IFERROR(SUM(C29*1.75,D29*0.5381,E29)/G29,0)</f>
        <v>7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22</v>
      </c>
      <c r="F30" s="10">
        <f t="shared" si="0"/>
        <v>22</v>
      </c>
      <c r="G30" s="3">
        <v>3</v>
      </c>
      <c r="H30" s="31">
        <f t="shared" ref="H30:H35" si="3">IFERROR(SUM(C30*1.75,D30*0.5381,E30)/G30,0)</f>
        <v>7.333333333333333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22</v>
      </c>
      <c r="F31" s="10">
        <f t="shared" si="0"/>
        <v>22</v>
      </c>
      <c r="G31" s="3">
        <v>3</v>
      </c>
      <c r="H31" s="31">
        <f t="shared" si="3"/>
        <v>7.333333333333333</v>
      </c>
      <c r="I31" s="1"/>
    </row>
    <row r="32" spans="1:10">
      <c r="A32" s="1"/>
      <c r="B32" s="5">
        <v>45673</v>
      </c>
      <c r="C32" s="3">
        <v>0</v>
      </c>
      <c r="D32" s="3">
        <v>0</v>
      </c>
      <c r="E32" s="3">
        <v>20</v>
      </c>
      <c r="F32" s="10">
        <f t="shared" si="0"/>
        <v>20</v>
      </c>
      <c r="G32" s="3">
        <v>3</v>
      </c>
      <c r="H32" s="31">
        <f t="shared" si="3"/>
        <v>6.666666666666667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18</v>
      </c>
      <c r="F33" s="10">
        <f t="shared" si="0"/>
        <v>18</v>
      </c>
      <c r="G33" s="3">
        <v>3</v>
      </c>
      <c r="H33" s="31">
        <f t="shared" si="3"/>
        <v>6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1</v>
      </c>
      <c r="E36" s="3">
        <v>21</v>
      </c>
      <c r="F36" s="10">
        <f t="shared" si="0"/>
        <v>21.5381</v>
      </c>
      <c r="G36" s="3">
        <v>3</v>
      </c>
      <c r="H36" s="31">
        <f>IFERROR(SUM(C36*1.75,D36*0.5381,E36)/G36,0)</f>
        <v>7.1793666666666667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22</v>
      </c>
      <c r="F37" s="10">
        <f t="shared" si="0"/>
        <v>22</v>
      </c>
      <c r="G37" s="3">
        <v>3</v>
      </c>
      <c r="H37" s="31">
        <f t="shared" ref="H37:H42" si="4">IFERROR(SUM(C37*1.75,D37*0.5381,E37)/G37,0)</f>
        <v>7.333333333333333</v>
      </c>
      <c r="I37" s="1"/>
    </row>
    <row r="38" spans="1:9">
      <c r="A38" s="1"/>
      <c r="B38" s="5">
        <v>45679</v>
      </c>
      <c r="C38" s="3">
        <v>0</v>
      </c>
      <c r="D38" s="3">
        <v>0</v>
      </c>
      <c r="E38" s="3">
        <v>20</v>
      </c>
      <c r="F38" s="10">
        <f t="shared" si="0"/>
        <v>20</v>
      </c>
      <c r="G38" s="3">
        <v>3</v>
      </c>
      <c r="H38" s="31">
        <f t="shared" si="4"/>
        <v>6.666666666666667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16</v>
      </c>
      <c r="F39" s="10">
        <f t="shared" si="0"/>
        <v>16</v>
      </c>
      <c r="G39" s="3">
        <v>3</v>
      </c>
      <c r="H39" s="31">
        <f t="shared" si="4"/>
        <v>5.333333333333333</v>
      </c>
      <c r="I39" s="1"/>
    </row>
    <row r="40" spans="1:9">
      <c r="A40" s="1"/>
      <c r="B40" s="5">
        <v>45681</v>
      </c>
      <c r="C40" s="3">
        <v>0</v>
      </c>
      <c r="D40" s="3">
        <v>0</v>
      </c>
      <c r="E40" s="3">
        <v>16</v>
      </c>
      <c r="F40" s="10">
        <f t="shared" si="0"/>
        <v>16</v>
      </c>
      <c r="G40" s="3">
        <v>3</v>
      </c>
      <c r="H40" s="31">
        <f t="shared" si="4"/>
        <v>5.333333333333333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 t="s">
        <v>38</v>
      </c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29" priority="1" operator="greaterThan">
      <formula>21</formula>
    </cfRule>
  </conditionalFormatting>
  <conditionalFormatting sqref="H15:H42">
    <cfRule type="cellIs" dxfId="28" priority="2" operator="greaterThan">
      <formula>7</formula>
    </cfRule>
    <cfRule type="cellIs" dxfId="27" priority="3" operator="greaterThan">
      <formula>8</formula>
    </cfRule>
  </conditionalFormatting>
  <conditionalFormatting sqref="H44">
    <cfRule type="cellIs" dxfId="26" priority="4" operator="greaterThan">
      <formula>7</formula>
    </cfRule>
    <cfRule type="cellIs" dxfId="25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DA183-C878-4A59-8D45-8F797F9AACCF}">
  <dimension ref="A1:J61"/>
  <sheetViews>
    <sheetView topLeftCell="A6" zoomScaleNormal="100" workbookViewId="0">
      <selection activeCell="G39" sqref="G3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39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0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13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13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2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0</v>
      </c>
      <c r="D15" s="3">
        <v>1</v>
      </c>
      <c r="E15" s="3">
        <v>11</v>
      </c>
      <c r="F15" s="10">
        <f t="shared" ref="F15:F42" si="0">(C15*1.75)+(D15*0.5381)+E15</f>
        <v>11.5381</v>
      </c>
      <c r="G15" s="3">
        <v>2</v>
      </c>
      <c r="H15" s="31">
        <f>IFERROR(SUM(C15*1.75,D15*0.5381,E15)/G15,0)</f>
        <v>5.76905</v>
      </c>
      <c r="I15" s="1"/>
    </row>
    <row r="16" spans="1:9">
      <c r="A16" s="1"/>
      <c r="B16" s="5">
        <v>45608</v>
      </c>
      <c r="C16" s="3">
        <v>0</v>
      </c>
      <c r="D16" s="3">
        <v>0</v>
      </c>
      <c r="E16" s="3">
        <v>13</v>
      </c>
      <c r="F16" s="10">
        <f t="shared" si="0"/>
        <v>13</v>
      </c>
      <c r="G16" s="3">
        <v>2</v>
      </c>
      <c r="H16" s="31">
        <f t="shared" ref="H16:H21" si="1">IFERROR(SUM(C16*1.75,D16*0.5381,E16)/G16,0)</f>
        <v>6.5</v>
      </c>
      <c r="I16" s="1"/>
    </row>
    <row r="17" spans="1:10">
      <c r="A17" s="1"/>
      <c r="B17" s="5">
        <v>45609</v>
      </c>
      <c r="C17" s="3">
        <v>0</v>
      </c>
      <c r="D17" s="3">
        <v>0</v>
      </c>
      <c r="E17" s="3">
        <v>12</v>
      </c>
      <c r="F17" s="10">
        <f t="shared" si="0"/>
        <v>12</v>
      </c>
      <c r="G17" s="3">
        <v>2</v>
      </c>
      <c r="H17" s="31">
        <f t="shared" si="1"/>
        <v>6</v>
      </c>
      <c r="I17" s="1"/>
    </row>
    <row r="18" spans="1:10">
      <c r="A18" s="1"/>
      <c r="B18" s="5">
        <v>45610</v>
      </c>
      <c r="C18" s="3">
        <v>0</v>
      </c>
      <c r="D18" s="3">
        <v>0</v>
      </c>
      <c r="E18" s="3">
        <v>12</v>
      </c>
      <c r="F18" s="10">
        <f t="shared" si="0"/>
        <v>12</v>
      </c>
      <c r="G18" s="3">
        <v>2</v>
      </c>
      <c r="H18" s="31">
        <f t="shared" si="1"/>
        <v>6</v>
      </c>
      <c r="I18" s="32"/>
    </row>
    <row r="19" spans="1:10">
      <c r="A19" s="1"/>
      <c r="B19" s="5">
        <v>45611</v>
      </c>
      <c r="C19" s="3">
        <v>0</v>
      </c>
      <c r="D19" s="3">
        <v>1</v>
      </c>
      <c r="E19" s="3">
        <v>11</v>
      </c>
      <c r="F19" s="10">
        <f t="shared" si="0"/>
        <v>11.5381</v>
      </c>
      <c r="G19" s="3">
        <v>2</v>
      </c>
      <c r="H19" s="31">
        <f t="shared" si="1"/>
        <v>5.76905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1</v>
      </c>
      <c r="E22" s="3">
        <v>12</v>
      </c>
      <c r="F22" s="10">
        <f t="shared" si="0"/>
        <v>12.5381</v>
      </c>
      <c r="G22" s="3">
        <v>2</v>
      </c>
      <c r="H22" s="31">
        <f>IFERROR(SUM(C22*1.75,D22*0.5381,E22)/G22,0)</f>
        <v>6.26905</v>
      </c>
      <c r="I22" s="1"/>
    </row>
    <row r="23" spans="1:10">
      <c r="A23" s="1"/>
      <c r="B23" s="5">
        <v>45615</v>
      </c>
      <c r="C23" s="3">
        <v>0</v>
      </c>
      <c r="D23" s="3">
        <v>0</v>
      </c>
      <c r="E23" s="3">
        <v>13</v>
      </c>
      <c r="F23" s="10">
        <f t="shared" si="0"/>
        <v>13</v>
      </c>
      <c r="G23" s="3">
        <v>2</v>
      </c>
      <c r="H23" s="31">
        <f t="shared" ref="H23:H28" si="2">IFERROR(SUM(C23*1.75,D23*0.5381,E23)/G23,0)</f>
        <v>6.5</v>
      </c>
      <c r="I23" s="1"/>
    </row>
    <row r="24" spans="1:10">
      <c r="A24" s="1"/>
      <c r="B24" s="5">
        <v>45616</v>
      </c>
      <c r="C24" s="3">
        <v>0</v>
      </c>
      <c r="D24" s="3">
        <v>0</v>
      </c>
      <c r="E24" s="3">
        <v>13</v>
      </c>
      <c r="F24" s="10">
        <f t="shared" si="0"/>
        <v>13</v>
      </c>
      <c r="G24" s="3">
        <v>2</v>
      </c>
      <c r="H24" s="31">
        <f t="shared" si="2"/>
        <v>6.5</v>
      </c>
      <c r="I24" s="1"/>
    </row>
    <row r="25" spans="1:10">
      <c r="A25" s="1"/>
      <c r="B25" s="5">
        <v>45617</v>
      </c>
      <c r="C25" s="3">
        <v>0</v>
      </c>
      <c r="D25" s="3">
        <v>2</v>
      </c>
      <c r="E25" s="3">
        <v>11</v>
      </c>
      <c r="F25" s="10">
        <f t="shared" si="0"/>
        <v>12.0762</v>
      </c>
      <c r="G25" s="3">
        <v>2</v>
      </c>
      <c r="H25" s="31">
        <f t="shared" si="2"/>
        <v>6.0381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0</v>
      </c>
      <c r="E26" s="3">
        <v>11</v>
      </c>
      <c r="F26" s="10">
        <f t="shared" si="0"/>
        <v>11</v>
      </c>
      <c r="G26" s="3">
        <v>2</v>
      </c>
      <c r="H26" s="31">
        <f t="shared" si="2"/>
        <v>5.5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13</v>
      </c>
      <c r="F29" s="10">
        <f t="shared" si="0"/>
        <v>13</v>
      </c>
      <c r="G29" s="3">
        <v>2</v>
      </c>
      <c r="H29" s="31">
        <f>IFERROR(SUM(C29*1.75,D29*0.5381,E29)/G29,0)</f>
        <v>6.5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13</v>
      </c>
      <c r="F30" s="10">
        <f t="shared" si="0"/>
        <v>13</v>
      </c>
      <c r="G30" s="3">
        <v>2</v>
      </c>
      <c r="H30" s="31">
        <f t="shared" ref="H30:H35" si="3">IFERROR(SUM(C30*1.75,D30*0.5381,E30)/G30,0)</f>
        <v>6.5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13</v>
      </c>
      <c r="F31" s="10">
        <f t="shared" si="0"/>
        <v>13</v>
      </c>
      <c r="G31" s="3">
        <v>2</v>
      </c>
      <c r="H31" s="31">
        <f t="shared" si="3"/>
        <v>6.5</v>
      </c>
      <c r="I31" s="1"/>
    </row>
    <row r="32" spans="1:10">
      <c r="A32" s="1"/>
      <c r="B32" s="5">
        <v>45673</v>
      </c>
      <c r="C32" s="3">
        <v>0</v>
      </c>
      <c r="D32" s="3">
        <v>0</v>
      </c>
      <c r="E32" s="3">
        <v>13</v>
      </c>
      <c r="F32" s="10">
        <f t="shared" si="0"/>
        <v>13</v>
      </c>
      <c r="G32" s="3">
        <v>2</v>
      </c>
      <c r="H32" s="31">
        <f t="shared" si="3"/>
        <v>6.5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11</v>
      </c>
      <c r="F33" s="10">
        <f t="shared" si="0"/>
        <v>11</v>
      </c>
      <c r="G33" s="3">
        <v>2</v>
      </c>
      <c r="H33" s="31">
        <f t="shared" si="3"/>
        <v>5.5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1</v>
      </c>
      <c r="E36" s="3">
        <v>12</v>
      </c>
      <c r="F36" s="10">
        <f t="shared" si="0"/>
        <v>12.5381</v>
      </c>
      <c r="G36" s="3">
        <v>2</v>
      </c>
      <c r="H36" s="31">
        <f>IFERROR(SUM(C36*1.75,D36*0.5381,E36)/G36,0)</f>
        <v>6.26905</v>
      </c>
      <c r="I36" s="1"/>
    </row>
    <row r="37" spans="1:9">
      <c r="A37" s="1"/>
      <c r="B37" s="5">
        <v>45678</v>
      </c>
      <c r="C37" s="3">
        <v>0</v>
      </c>
      <c r="D37" s="3">
        <v>1</v>
      </c>
      <c r="E37" s="3">
        <v>9</v>
      </c>
      <c r="F37" s="10">
        <f t="shared" si="0"/>
        <v>9.5381</v>
      </c>
      <c r="G37" s="3">
        <v>2</v>
      </c>
      <c r="H37" s="31">
        <f t="shared" ref="H37:H42" si="4">IFERROR(SUM(C37*1.75,D37*0.5381,E37)/G37,0)</f>
        <v>4.76905</v>
      </c>
      <c r="I37" s="1"/>
    </row>
    <row r="38" spans="1:9">
      <c r="A38" s="1"/>
      <c r="B38" s="5">
        <v>45679</v>
      </c>
      <c r="C38" s="3">
        <v>0</v>
      </c>
      <c r="D38" s="3">
        <v>0</v>
      </c>
      <c r="E38" s="3">
        <v>12</v>
      </c>
      <c r="F38" s="10">
        <f t="shared" si="0"/>
        <v>12</v>
      </c>
      <c r="G38" s="3">
        <v>2</v>
      </c>
      <c r="H38" s="31">
        <f t="shared" si="4"/>
        <v>6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12</v>
      </c>
      <c r="F39" s="10">
        <f t="shared" si="0"/>
        <v>12</v>
      </c>
      <c r="G39" s="3">
        <v>2</v>
      </c>
      <c r="H39" s="31">
        <f t="shared" si="4"/>
        <v>6</v>
      </c>
      <c r="I39" s="1"/>
    </row>
    <row r="40" spans="1:9">
      <c r="A40" s="1"/>
      <c r="B40" s="5">
        <v>45681</v>
      </c>
      <c r="C40" s="3">
        <v>0</v>
      </c>
      <c r="D40" s="3">
        <v>0</v>
      </c>
      <c r="E40" s="3">
        <v>10</v>
      </c>
      <c r="F40" s="10">
        <f t="shared" si="0"/>
        <v>10</v>
      </c>
      <c r="G40" s="3">
        <v>2</v>
      </c>
      <c r="H40" s="31">
        <f t="shared" si="4"/>
        <v>5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24" priority="1" operator="greaterThan">
      <formula>21</formula>
    </cfRule>
  </conditionalFormatting>
  <conditionalFormatting sqref="H15:H42">
    <cfRule type="cellIs" dxfId="23" priority="2" operator="greaterThan">
      <formula>7</formula>
    </cfRule>
    <cfRule type="cellIs" dxfId="22" priority="3" operator="greaterThan">
      <formula>8</formula>
    </cfRule>
  </conditionalFormatting>
  <conditionalFormatting sqref="H44">
    <cfRule type="cellIs" dxfId="21" priority="4" operator="greaterThan">
      <formula>7</formula>
    </cfRule>
    <cfRule type="cellIs" dxfId="20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F68B4-F165-40AD-96D5-9E0EB476C2D5}">
  <dimension ref="A1:J61"/>
  <sheetViews>
    <sheetView topLeftCell="A4" zoomScaleNormal="100" workbookViewId="0">
      <selection activeCell="G39" sqref="G39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40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0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11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11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2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0</v>
      </c>
      <c r="D15" s="3">
        <v>0</v>
      </c>
      <c r="E15" s="3">
        <v>9</v>
      </c>
      <c r="F15" s="10">
        <f t="shared" ref="F15:F21" si="0">(C15*1.75)+(D15*0.5381)+E15</f>
        <v>9</v>
      </c>
      <c r="G15" s="3">
        <v>2</v>
      </c>
      <c r="H15" s="31">
        <f t="shared" ref="H15:H22" si="1">IFERROR(SUM(C15*1.75,D15*0.5381,E15)/G15,0)</f>
        <v>4.5</v>
      </c>
      <c r="I15" s="1"/>
    </row>
    <row r="16" spans="1:9">
      <c r="A16" s="1"/>
      <c r="B16" s="5">
        <v>45608</v>
      </c>
      <c r="C16" s="3">
        <v>0</v>
      </c>
      <c r="D16" s="3">
        <v>0</v>
      </c>
      <c r="E16" s="3">
        <v>10</v>
      </c>
      <c r="F16" s="10">
        <f t="shared" si="0"/>
        <v>10</v>
      </c>
      <c r="G16" s="3">
        <v>2</v>
      </c>
      <c r="H16" s="31">
        <f t="shared" si="1"/>
        <v>5</v>
      </c>
      <c r="I16" s="1"/>
    </row>
    <row r="17" spans="1:10">
      <c r="A17" s="1"/>
      <c r="B17" s="5">
        <v>45609</v>
      </c>
      <c r="C17" s="3">
        <v>0</v>
      </c>
      <c r="D17" s="3">
        <v>0</v>
      </c>
      <c r="E17" s="3">
        <v>9</v>
      </c>
      <c r="F17" s="10">
        <f t="shared" si="0"/>
        <v>9</v>
      </c>
      <c r="G17" s="3">
        <v>2</v>
      </c>
      <c r="H17" s="31">
        <f t="shared" si="1"/>
        <v>4.5</v>
      </c>
      <c r="I17" s="1"/>
    </row>
    <row r="18" spans="1:10">
      <c r="A18" s="1"/>
      <c r="B18" s="5">
        <v>45610</v>
      </c>
      <c r="C18" s="3">
        <v>0</v>
      </c>
      <c r="D18" s="3">
        <v>0</v>
      </c>
      <c r="E18" s="3">
        <v>10</v>
      </c>
      <c r="F18" s="10">
        <f t="shared" si="0"/>
        <v>10</v>
      </c>
      <c r="G18" s="3">
        <v>2</v>
      </c>
      <c r="H18" s="31">
        <f t="shared" si="1"/>
        <v>5</v>
      </c>
      <c r="I18" s="32"/>
    </row>
    <row r="19" spans="1:10">
      <c r="A19" s="1"/>
      <c r="B19" s="5">
        <v>45611</v>
      </c>
      <c r="C19" s="3">
        <v>0</v>
      </c>
      <c r="D19" s="3">
        <v>0</v>
      </c>
      <c r="E19" s="3">
        <v>10</v>
      </c>
      <c r="F19" s="10">
        <f t="shared" si="0"/>
        <v>10</v>
      </c>
      <c r="G19" s="3">
        <v>2</v>
      </c>
      <c r="H19" s="31">
        <f t="shared" si="1"/>
        <v>5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0</v>
      </c>
      <c r="E22" s="3">
        <v>9</v>
      </c>
      <c r="F22" s="10">
        <f t="shared" ref="F22:F35" si="2">(C22*1.75)+(D22*0.5381)+E22</f>
        <v>9</v>
      </c>
      <c r="G22" s="3">
        <v>2</v>
      </c>
      <c r="H22" s="31">
        <f t="shared" si="1"/>
        <v>4.5</v>
      </c>
      <c r="I22" s="1"/>
    </row>
    <row r="23" spans="1:10">
      <c r="A23" s="1"/>
      <c r="B23" s="5">
        <v>45615</v>
      </c>
      <c r="C23" s="3">
        <v>0</v>
      </c>
      <c r="D23" s="3">
        <v>0</v>
      </c>
      <c r="E23" s="3">
        <v>10</v>
      </c>
      <c r="F23" s="10">
        <f t="shared" si="2"/>
        <v>10</v>
      </c>
      <c r="G23" s="3">
        <v>2</v>
      </c>
      <c r="H23" s="31">
        <f t="shared" ref="H23:H28" si="3">IFERROR(SUM(C23*1.75,D23*0.5381,E23)/G23,0)</f>
        <v>5</v>
      </c>
      <c r="I23" s="1"/>
    </row>
    <row r="24" spans="1:10">
      <c r="A24" s="1"/>
      <c r="B24" s="5">
        <v>45616</v>
      </c>
      <c r="C24" s="3">
        <v>0</v>
      </c>
      <c r="D24" s="3">
        <v>0</v>
      </c>
      <c r="E24" s="3">
        <v>8</v>
      </c>
      <c r="F24" s="10">
        <f t="shared" si="2"/>
        <v>8</v>
      </c>
      <c r="G24" s="3">
        <v>2</v>
      </c>
      <c r="H24" s="31">
        <f t="shared" si="3"/>
        <v>4</v>
      </c>
      <c r="I24" s="1"/>
    </row>
    <row r="25" spans="1:10">
      <c r="A25" s="1"/>
      <c r="B25" s="5">
        <v>45617</v>
      </c>
      <c r="C25" s="3">
        <v>0</v>
      </c>
      <c r="D25" s="3">
        <v>1</v>
      </c>
      <c r="E25" s="3">
        <v>6</v>
      </c>
      <c r="F25" s="10">
        <f t="shared" si="2"/>
        <v>6.5381</v>
      </c>
      <c r="G25" s="3">
        <v>2</v>
      </c>
      <c r="H25" s="31">
        <f t="shared" si="3"/>
        <v>3.26905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2</v>
      </c>
      <c r="E26" s="3">
        <v>7</v>
      </c>
      <c r="F26" s="10">
        <f t="shared" si="2"/>
        <v>8.0762</v>
      </c>
      <c r="G26" s="3">
        <v>2</v>
      </c>
      <c r="H26" s="31">
        <f t="shared" si="3"/>
        <v>4.0381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2"/>
        <v>0</v>
      </c>
      <c r="G27" s="3">
        <v>0</v>
      </c>
      <c r="H27" s="31">
        <f t="shared" si="3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2"/>
        <v>0</v>
      </c>
      <c r="G28" s="3">
        <v>0</v>
      </c>
      <c r="H28" s="31">
        <f t="shared" si="3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10</v>
      </c>
      <c r="F29" s="10">
        <f t="shared" si="2"/>
        <v>10</v>
      </c>
      <c r="G29" s="3">
        <v>2</v>
      </c>
      <c r="H29" s="31">
        <f>IFERROR(SUM(C29*1.75,D29*0.5381,E29)/G29,0)</f>
        <v>5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11</v>
      </c>
      <c r="F30" s="10">
        <f t="shared" si="2"/>
        <v>11</v>
      </c>
      <c r="G30" s="3">
        <v>2</v>
      </c>
      <c r="H30" s="31">
        <f t="shared" ref="H30:H35" si="4">IFERROR(SUM(C30*1.75,D30*0.5381,E30)/G30,0)</f>
        <v>5.5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11</v>
      </c>
      <c r="F31" s="10">
        <f t="shared" si="2"/>
        <v>11</v>
      </c>
      <c r="G31" s="3">
        <v>2</v>
      </c>
      <c r="H31" s="31">
        <f t="shared" si="4"/>
        <v>5.5</v>
      </c>
      <c r="I31" s="1"/>
    </row>
    <row r="32" spans="1:10">
      <c r="A32" s="1"/>
      <c r="B32" s="5">
        <v>45673</v>
      </c>
      <c r="C32" s="3">
        <v>0</v>
      </c>
      <c r="D32" s="3">
        <v>0</v>
      </c>
      <c r="E32" s="3">
        <v>11</v>
      </c>
      <c r="F32" s="10">
        <f t="shared" si="2"/>
        <v>11</v>
      </c>
      <c r="G32" s="3">
        <v>2</v>
      </c>
      <c r="H32" s="31">
        <f t="shared" si="4"/>
        <v>5.5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10</v>
      </c>
      <c r="F33" s="10">
        <f t="shared" si="2"/>
        <v>10</v>
      </c>
      <c r="G33" s="3">
        <v>2</v>
      </c>
      <c r="H33" s="31">
        <f t="shared" si="4"/>
        <v>5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2"/>
        <v>0</v>
      </c>
      <c r="G34" s="3">
        <v>0</v>
      </c>
      <c r="H34" s="31">
        <f t="shared" si="4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2"/>
        <v>0</v>
      </c>
      <c r="G35" s="3">
        <v>0</v>
      </c>
      <c r="H35" s="31">
        <f t="shared" si="4"/>
        <v>0</v>
      </c>
      <c r="I35" s="1"/>
    </row>
    <row r="36" spans="1:9">
      <c r="A36" s="1"/>
      <c r="B36" s="5">
        <v>45677</v>
      </c>
      <c r="C36" s="3">
        <v>0</v>
      </c>
      <c r="D36" s="3">
        <v>0</v>
      </c>
      <c r="E36" s="3">
        <v>11</v>
      </c>
      <c r="F36" s="10">
        <f t="shared" ref="F36:F42" si="5">(C36*1.75)+(D36*0.5381)+E36</f>
        <v>11</v>
      </c>
      <c r="G36" s="3">
        <v>2</v>
      </c>
      <c r="H36" s="31">
        <f t="shared" ref="H36:H42" si="6">IFERROR(SUM(C36*1.75,D36*0.5381,E36)/G36,0)</f>
        <v>5.5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11</v>
      </c>
      <c r="F37" s="10">
        <f t="shared" si="5"/>
        <v>11</v>
      </c>
      <c r="G37" s="3">
        <v>2</v>
      </c>
      <c r="H37" s="31">
        <f t="shared" si="6"/>
        <v>5.5</v>
      </c>
      <c r="I37" s="1"/>
    </row>
    <row r="38" spans="1:9">
      <c r="A38" s="1"/>
      <c r="B38" s="5">
        <v>45679</v>
      </c>
      <c r="C38" s="3">
        <v>0</v>
      </c>
      <c r="D38" s="3">
        <v>0</v>
      </c>
      <c r="E38" s="3">
        <v>11</v>
      </c>
      <c r="F38" s="10">
        <f t="shared" si="5"/>
        <v>11</v>
      </c>
      <c r="G38" s="3">
        <v>2</v>
      </c>
      <c r="H38" s="31">
        <f t="shared" si="6"/>
        <v>5.5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11</v>
      </c>
      <c r="F39" s="10">
        <f t="shared" si="5"/>
        <v>11</v>
      </c>
      <c r="G39" s="3">
        <v>2</v>
      </c>
      <c r="H39" s="31">
        <f t="shared" si="6"/>
        <v>5.5</v>
      </c>
      <c r="I39" s="1"/>
    </row>
    <row r="40" spans="1:9">
      <c r="A40" s="1"/>
      <c r="B40" s="5">
        <v>45681</v>
      </c>
      <c r="C40" s="3">
        <v>0</v>
      </c>
      <c r="D40" s="3">
        <v>1</v>
      </c>
      <c r="E40" s="3">
        <v>9</v>
      </c>
      <c r="F40" s="10">
        <f t="shared" si="5"/>
        <v>9.5381</v>
      </c>
      <c r="G40" s="3">
        <v>2</v>
      </c>
      <c r="H40" s="31">
        <f t="shared" si="6"/>
        <v>4.76905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5"/>
        <v>0</v>
      </c>
      <c r="G41" s="3">
        <v>0</v>
      </c>
      <c r="H41" s="31">
        <f t="shared" si="6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5"/>
        <v>0</v>
      </c>
      <c r="G42" s="3">
        <v>0</v>
      </c>
      <c r="H42" s="31">
        <f t="shared" si="6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B46:H59"/>
    <mergeCell ref="E5:G5"/>
  </mergeCells>
  <conditionalFormatting sqref="F15:F42">
    <cfRule type="cellIs" dxfId="19" priority="1" operator="greaterThan">
      <formula>21</formula>
    </cfRule>
  </conditionalFormatting>
  <conditionalFormatting sqref="H15:H42">
    <cfRule type="cellIs" dxfId="18" priority="2" operator="greaterThan">
      <formula>7</formula>
    </cfRule>
    <cfRule type="cellIs" dxfId="17" priority="3" operator="greaterThan">
      <formula>8</formula>
    </cfRule>
  </conditionalFormatting>
  <conditionalFormatting sqref="H44">
    <cfRule type="cellIs" dxfId="16" priority="11" operator="greaterThan">
      <formula>7</formula>
    </cfRule>
    <cfRule type="cellIs" dxfId="15" priority="12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8EA30-0149-4993-873F-7DD3B8156487}">
  <dimension ref="A1:J61"/>
  <sheetViews>
    <sheetView topLeftCell="A13" zoomScaleNormal="100" workbookViewId="0">
      <selection activeCell="G18" sqref="G18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41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2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14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16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3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2</v>
      </c>
      <c r="D15" s="3">
        <v>0</v>
      </c>
      <c r="E15" s="3">
        <v>12</v>
      </c>
      <c r="F15" s="10">
        <f t="shared" ref="F15:F42" si="0">(C15*1.75)+(D15*0.5381)+E15</f>
        <v>15.5</v>
      </c>
      <c r="G15" s="3">
        <v>3</v>
      </c>
      <c r="H15" s="31">
        <f>IFERROR(SUM(C15*1.75,D15*0.5381,E15)/G15,0)</f>
        <v>5.166666666666667</v>
      </c>
      <c r="I15" s="1"/>
    </row>
    <row r="16" spans="1:9">
      <c r="A16" s="1"/>
      <c r="B16" s="5">
        <v>45608</v>
      </c>
      <c r="C16" s="3">
        <v>2</v>
      </c>
      <c r="D16" s="3">
        <v>0</v>
      </c>
      <c r="E16" s="3">
        <v>13</v>
      </c>
      <c r="F16" s="10">
        <f t="shared" si="0"/>
        <v>16.5</v>
      </c>
      <c r="G16" s="3">
        <v>3</v>
      </c>
      <c r="H16" s="31">
        <f t="shared" ref="H16:H21" si="1">IFERROR(SUM(C16*1.75,D16*0.5381,E16)/G16,0)</f>
        <v>5.5</v>
      </c>
      <c r="I16" s="1"/>
    </row>
    <row r="17" spans="1:10">
      <c r="A17" s="1"/>
      <c r="B17" s="5">
        <v>45609</v>
      </c>
      <c r="C17" s="3">
        <v>1</v>
      </c>
      <c r="D17" s="3">
        <v>0</v>
      </c>
      <c r="E17" s="3">
        <v>14</v>
      </c>
      <c r="F17" s="10">
        <f t="shared" si="0"/>
        <v>15.75</v>
      </c>
      <c r="G17" s="3">
        <v>3</v>
      </c>
      <c r="H17" s="31">
        <f t="shared" si="1"/>
        <v>5.25</v>
      </c>
      <c r="I17" s="1"/>
    </row>
    <row r="18" spans="1:10">
      <c r="A18" s="1"/>
      <c r="B18" s="5">
        <v>45610</v>
      </c>
      <c r="C18" s="3">
        <v>1</v>
      </c>
      <c r="D18" s="3">
        <v>0</v>
      </c>
      <c r="E18" s="3">
        <v>14</v>
      </c>
      <c r="F18" s="10">
        <f t="shared" si="0"/>
        <v>15.75</v>
      </c>
      <c r="G18" s="3">
        <v>3</v>
      </c>
      <c r="H18" s="31">
        <f t="shared" si="1"/>
        <v>5.25</v>
      </c>
      <c r="I18" s="32"/>
    </row>
    <row r="19" spans="1:10">
      <c r="A19" s="1"/>
      <c r="B19" s="5">
        <v>45611</v>
      </c>
      <c r="C19" s="3">
        <v>2</v>
      </c>
      <c r="D19" s="3">
        <v>0</v>
      </c>
      <c r="E19" s="3">
        <v>12</v>
      </c>
      <c r="F19" s="10">
        <f t="shared" si="0"/>
        <v>15.5</v>
      </c>
      <c r="G19" s="3">
        <v>3</v>
      </c>
      <c r="H19" s="31">
        <f t="shared" si="1"/>
        <v>5.166666666666667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0</v>
      </c>
      <c r="E22" s="3">
        <v>15</v>
      </c>
      <c r="F22" s="10">
        <f t="shared" si="0"/>
        <v>15</v>
      </c>
      <c r="G22" s="3">
        <v>3</v>
      </c>
      <c r="H22" s="31">
        <f>IFERROR(SUM(C22*1.75,D22*0.5381,E22)/G22,0)</f>
        <v>5</v>
      </c>
      <c r="I22" s="1"/>
    </row>
    <row r="23" spans="1:10">
      <c r="A23" s="1"/>
      <c r="B23" s="5">
        <v>45615</v>
      </c>
      <c r="C23" s="3">
        <v>0</v>
      </c>
      <c r="D23" s="3">
        <v>0</v>
      </c>
      <c r="E23" s="3">
        <v>14</v>
      </c>
      <c r="F23" s="10">
        <f t="shared" si="0"/>
        <v>14</v>
      </c>
      <c r="G23" s="3">
        <v>3</v>
      </c>
      <c r="H23" s="31">
        <f t="shared" ref="H23:H28" si="2">IFERROR(SUM(C23*1.75,D23*0.5381,E23)/G23,0)</f>
        <v>4.666666666666667</v>
      </c>
      <c r="I23" s="1"/>
    </row>
    <row r="24" spans="1:10">
      <c r="A24" s="1"/>
      <c r="B24" s="5">
        <v>45616</v>
      </c>
      <c r="C24" s="3">
        <v>0</v>
      </c>
      <c r="D24" s="3">
        <v>0</v>
      </c>
      <c r="E24" s="3">
        <v>13</v>
      </c>
      <c r="F24" s="10">
        <f t="shared" si="0"/>
        <v>13</v>
      </c>
      <c r="G24" s="3">
        <v>3</v>
      </c>
      <c r="H24" s="31">
        <f t="shared" si="2"/>
        <v>4.333333333333333</v>
      </c>
      <c r="I24" s="1"/>
    </row>
    <row r="25" spans="1:10">
      <c r="A25" s="1"/>
      <c r="B25" s="5">
        <v>45617</v>
      </c>
      <c r="C25" s="3">
        <v>0</v>
      </c>
      <c r="D25" s="3">
        <v>0</v>
      </c>
      <c r="E25" s="3">
        <v>14</v>
      </c>
      <c r="F25" s="10">
        <f t="shared" si="0"/>
        <v>14</v>
      </c>
      <c r="G25" s="3">
        <v>3</v>
      </c>
      <c r="H25" s="31">
        <f t="shared" si="2"/>
        <v>4.666666666666667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0</v>
      </c>
      <c r="E26" s="3">
        <v>13</v>
      </c>
      <c r="F26" s="10">
        <f t="shared" si="0"/>
        <v>13</v>
      </c>
      <c r="G26" s="3">
        <v>3</v>
      </c>
      <c r="H26" s="31">
        <f t="shared" si="2"/>
        <v>4.333333333333333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14</v>
      </c>
      <c r="F29" s="10">
        <f t="shared" si="0"/>
        <v>14</v>
      </c>
      <c r="G29" s="3">
        <v>3</v>
      </c>
      <c r="H29" s="31">
        <f>IFERROR(SUM(C29*1.75,D29*0.5381,E29)/G29,0)</f>
        <v>4.666666666666667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14</v>
      </c>
      <c r="F30" s="10">
        <f t="shared" si="0"/>
        <v>14</v>
      </c>
      <c r="G30" s="3">
        <v>3</v>
      </c>
      <c r="H30" s="31">
        <f t="shared" ref="H30:H35" si="3">IFERROR(SUM(C30*1.75,D30*0.5381,E30)/G30,0)</f>
        <v>4.666666666666667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15</v>
      </c>
      <c r="F31" s="10">
        <f t="shared" si="0"/>
        <v>15</v>
      </c>
      <c r="G31" s="3">
        <v>3</v>
      </c>
      <c r="H31" s="31">
        <f t="shared" si="3"/>
        <v>5</v>
      </c>
      <c r="I31" s="1"/>
    </row>
    <row r="32" spans="1:10">
      <c r="A32" s="1"/>
      <c r="B32" s="5">
        <v>45673</v>
      </c>
      <c r="C32" s="3">
        <v>0</v>
      </c>
      <c r="D32" s="3">
        <v>0</v>
      </c>
      <c r="E32" s="3">
        <v>16</v>
      </c>
      <c r="F32" s="10">
        <f t="shared" si="0"/>
        <v>16</v>
      </c>
      <c r="G32" s="3">
        <v>3</v>
      </c>
      <c r="H32" s="31">
        <f t="shared" si="3"/>
        <v>5.333333333333333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15</v>
      </c>
      <c r="F33" s="10">
        <f t="shared" si="0"/>
        <v>15</v>
      </c>
      <c r="G33" s="3">
        <v>3</v>
      </c>
      <c r="H33" s="31">
        <f t="shared" si="3"/>
        <v>5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0</v>
      </c>
      <c r="E36" s="3">
        <v>14</v>
      </c>
      <c r="F36" s="10">
        <f t="shared" si="0"/>
        <v>14</v>
      </c>
      <c r="G36" s="3">
        <v>3</v>
      </c>
      <c r="H36" s="31">
        <f>IFERROR(SUM(C36*1.75,D36*0.5381,E36)/G36,0)</f>
        <v>4.666666666666667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13</v>
      </c>
      <c r="F37" s="10">
        <f t="shared" si="0"/>
        <v>13</v>
      </c>
      <c r="G37" s="3">
        <v>3</v>
      </c>
      <c r="H37" s="31">
        <f t="shared" ref="H37:H42" si="4">IFERROR(SUM(C37*1.75,D37*0.5381,E37)/G37,0)</f>
        <v>4.333333333333333</v>
      </c>
      <c r="I37" s="1"/>
    </row>
    <row r="38" spans="1:9">
      <c r="A38" s="1"/>
      <c r="B38" s="5">
        <v>45679</v>
      </c>
      <c r="C38" s="3">
        <v>0</v>
      </c>
      <c r="D38" s="3">
        <v>0</v>
      </c>
      <c r="E38" s="3">
        <v>14</v>
      </c>
      <c r="F38" s="10">
        <f t="shared" si="0"/>
        <v>14</v>
      </c>
      <c r="G38" s="3">
        <v>3</v>
      </c>
      <c r="H38" s="31">
        <f t="shared" si="4"/>
        <v>4.666666666666667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14</v>
      </c>
      <c r="F39" s="10">
        <f t="shared" si="0"/>
        <v>14</v>
      </c>
      <c r="G39" s="3">
        <v>3</v>
      </c>
      <c r="H39" s="31">
        <f t="shared" si="4"/>
        <v>4.666666666666667</v>
      </c>
      <c r="I39" s="1"/>
    </row>
    <row r="40" spans="1:9">
      <c r="A40" s="1"/>
      <c r="B40" s="5">
        <v>45681</v>
      </c>
      <c r="C40" s="3">
        <v>0</v>
      </c>
      <c r="D40" s="3">
        <v>0</v>
      </c>
      <c r="E40" s="3">
        <v>14</v>
      </c>
      <c r="F40" s="10">
        <f t="shared" si="0"/>
        <v>14</v>
      </c>
      <c r="G40" s="3">
        <v>3</v>
      </c>
      <c r="H40" s="31">
        <f t="shared" si="4"/>
        <v>4.666666666666667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14" priority="1" operator="greaterThan">
      <formula>21</formula>
    </cfRule>
  </conditionalFormatting>
  <conditionalFormatting sqref="H15:H42">
    <cfRule type="cellIs" dxfId="13" priority="2" operator="greaterThan">
      <formula>7</formula>
    </cfRule>
    <cfRule type="cellIs" dxfId="12" priority="3" operator="greaterThan">
      <formula>8</formula>
    </cfRule>
  </conditionalFormatting>
  <conditionalFormatting sqref="H44">
    <cfRule type="cellIs" dxfId="11" priority="4" operator="greaterThan">
      <formula>7</formula>
    </cfRule>
    <cfRule type="cellIs" dxfId="10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5AF22-10D6-423E-96EA-04ECF029D683}">
  <dimension ref="A1:J61"/>
  <sheetViews>
    <sheetView topLeftCell="A18" zoomScaleNormal="100" workbookViewId="0">
      <selection activeCell="G36" sqref="G36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42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0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12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12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2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0</v>
      </c>
      <c r="D15" s="3">
        <v>0</v>
      </c>
      <c r="E15" s="3">
        <v>10</v>
      </c>
      <c r="F15" s="10">
        <f t="shared" ref="F15:F42" si="0">(C15*1.75)+(D15*0.5381)+E15</f>
        <v>10</v>
      </c>
      <c r="G15" s="3">
        <v>2</v>
      </c>
      <c r="H15" s="31">
        <f>IFERROR(SUM(C15*1.75,D15*0.5381,E15)/G15,0)</f>
        <v>5</v>
      </c>
      <c r="I15" s="1"/>
    </row>
    <row r="16" spans="1:9">
      <c r="A16" s="1"/>
      <c r="B16" s="5">
        <v>45608</v>
      </c>
      <c r="C16" s="3">
        <v>0</v>
      </c>
      <c r="D16" s="3">
        <v>0</v>
      </c>
      <c r="E16" s="3">
        <v>10</v>
      </c>
      <c r="F16" s="10">
        <f t="shared" si="0"/>
        <v>10</v>
      </c>
      <c r="G16" s="3">
        <v>2</v>
      </c>
      <c r="H16" s="31">
        <f t="shared" ref="H16:H21" si="1">IFERROR(SUM(C16*1.75,D16*0.5381,E16)/G16,0)</f>
        <v>5</v>
      </c>
      <c r="I16" s="1"/>
    </row>
    <row r="17" spans="1:10">
      <c r="A17" s="1"/>
      <c r="B17" s="5">
        <v>45609</v>
      </c>
      <c r="C17" s="3">
        <v>0</v>
      </c>
      <c r="D17" s="3">
        <v>1</v>
      </c>
      <c r="E17" s="3">
        <v>10</v>
      </c>
      <c r="F17" s="10">
        <f t="shared" si="0"/>
        <v>10.5381</v>
      </c>
      <c r="G17" s="3">
        <v>2</v>
      </c>
      <c r="H17" s="31">
        <f t="shared" si="1"/>
        <v>5.26905</v>
      </c>
      <c r="I17" s="1"/>
    </row>
    <row r="18" spans="1:10">
      <c r="A18" s="1"/>
      <c r="B18" s="5">
        <v>45610</v>
      </c>
      <c r="C18" s="3">
        <v>0</v>
      </c>
      <c r="D18" s="3">
        <v>0</v>
      </c>
      <c r="E18" s="3">
        <v>11</v>
      </c>
      <c r="F18" s="10">
        <f t="shared" si="0"/>
        <v>11</v>
      </c>
      <c r="G18" s="3">
        <v>2</v>
      </c>
      <c r="H18" s="31">
        <f t="shared" si="1"/>
        <v>5.5</v>
      </c>
      <c r="I18" s="32"/>
    </row>
    <row r="19" spans="1:10">
      <c r="A19" s="1"/>
      <c r="B19" s="5">
        <v>45611</v>
      </c>
      <c r="C19" s="3">
        <v>0</v>
      </c>
      <c r="D19" s="3">
        <v>1</v>
      </c>
      <c r="E19" s="3">
        <v>10</v>
      </c>
      <c r="F19" s="10">
        <f t="shared" si="0"/>
        <v>10.5381</v>
      </c>
      <c r="G19" s="3">
        <v>2</v>
      </c>
      <c r="H19" s="31">
        <f t="shared" si="1"/>
        <v>5.26905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0</v>
      </c>
      <c r="E22" s="3">
        <v>12</v>
      </c>
      <c r="F22" s="10">
        <f t="shared" si="0"/>
        <v>12</v>
      </c>
      <c r="G22" s="3">
        <v>2</v>
      </c>
      <c r="H22" s="31">
        <f>IFERROR(SUM(C22*1.75,D22*0.5381,E22)/G22,0)</f>
        <v>6</v>
      </c>
      <c r="I22" s="1"/>
    </row>
    <row r="23" spans="1:10">
      <c r="A23" s="1"/>
      <c r="B23" s="5">
        <v>45615</v>
      </c>
      <c r="C23" s="3">
        <v>0</v>
      </c>
      <c r="D23" s="3">
        <v>1</v>
      </c>
      <c r="E23" s="3">
        <v>11</v>
      </c>
      <c r="F23" s="10">
        <f t="shared" si="0"/>
        <v>11.5381</v>
      </c>
      <c r="G23" s="3">
        <v>2</v>
      </c>
      <c r="H23" s="31">
        <f t="shared" ref="H23:H28" si="2">IFERROR(SUM(C23*1.75,D23*0.5381,E23)/G23,0)</f>
        <v>5.76905</v>
      </c>
      <c r="I23" s="1"/>
    </row>
    <row r="24" spans="1:10">
      <c r="A24" s="1"/>
      <c r="B24" s="5">
        <v>45616</v>
      </c>
      <c r="C24" s="3">
        <v>0</v>
      </c>
      <c r="D24" s="3">
        <v>1</v>
      </c>
      <c r="E24" s="3">
        <v>11</v>
      </c>
      <c r="F24" s="10">
        <f t="shared" si="0"/>
        <v>11.5381</v>
      </c>
      <c r="G24" s="3">
        <v>2</v>
      </c>
      <c r="H24" s="31">
        <f t="shared" si="2"/>
        <v>5.76905</v>
      </c>
      <c r="I24" s="1"/>
    </row>
    <row r="25" spans="1:10">
      <c r="A25" s="1"/>
      <c r="B25" s="5">
        <v>45617</v>
      </c>
      <c r="C25" s="3">
        <v>0</v>
      </c>
      <c r="D25" s="3">
        <v>0</v>
      </c>
      <c r="E25" s="3">
        <v>11</v>
      </c>
      <c r="F25" s="10">
        <f t="shared" si="0"/>
        <v>11</v>
      </c>
      <c r="G25" s="3">
        <v>2</v>
      </c>
      <c r="H25" s="31">
        <f t="shared" si="2"/>
        <v>5.5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0</v>
      </c>
      <c r="E26" s="3">
        <v>11</v>
      </c>
      <c r="F26" s="10">
        <f t="shared" si="0"/>
        <v>11</v>
      </c>
      <c r="G26" s="3">
        <v>2</v>
      </c>
      <c r="H26" s="31">
        <f t="shared" si="2"/>
        <v>5.5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12</v>
      </c>
      <c r="F29" s="10">
        <f t="shared" si="0"/>
        <v>12</v>
      </c>
      <c r="G29" s="3">
        <v>2</v>
      </c>
      <c r="H29" s="31">
        <f>IFERROR(SUM(C29*1.75,D29*0.5381,E29)/G29,0)</f>
        <v>6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11</v>
      </c>
      <c r="F30" s="10">
        <f t="shared" si="0"/>
        <v>11</v>
      </c>
      <c r="G30" s="3">
        <v>2</v>
      </c>
      <c r="H30" s="31">
        <f t="shared" ref="H30:H35" si="3">IFERROR(SUM(C30*1.75,D30*0.5381,E30)/G30,0)</f>
        <v>5.5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11</v>
      </c>
      <c r="F31" s="10">
        <f t="shared" si="0"/>
        <v>11</v>
      </c>
      <c r="G31" s="3">
        <v>2</v>
      </c>
      <c r="H31" s="31">
        <f t="shared" si="3"/>
        <v>5.5</v>
      </c>
      <c r="I31" s="1"/>
    </row>
    <row r="32" spans="1:10">
      <c r="A32" s="1"/>
      <c r="B32" s="5">
        <v>45673</v>
      </c>
      <c r="C32" s="3">
        <v>0</v>
      </c>
      <c r="D32" s="3">
        <v>1</v>
      </c>
      <c r="E32" s="3">
        <v>10</v>
      </c>
      <c r="F32" s="10">
        <f t="shared" si="0"/>
        <v>10.5381</v>
      </c>
      <c r="G32" s="3">
        <v>2</v>
      </c>
      <c r="H32" s="31">
        <f t="shared" si="3"/>
        <v>5.26905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9</v>
      </c>
      <c r="F33" s="10">
        <f t="shared" si="0"/>
        <v>9</v>
      </c>
      <c r="G33" s="3">
        <v>2</v>
      </c>
      <c r="H33" s="31">
        <f t="shared" si="3"/>
        <v>4.5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0</v>
      </c>
      <c r="E36" s="3">
        <v>12</v>
      </c>
      <c r="F36" s="10">
        <f t="shared" si="0"/>
        <v>12</v>
      </c>
      <c r="G36" s="3">
        <v>2</v>
      </c>
      <c r="H36" s="31">
        <f>IFERROR(SUM(C36*1.75,D36*0.5381,E36)/G36,0)</f>
        <v>6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11</v>
      </c>
      <c r="F37" s="10">
        <f t="shared" si="0"/>
        <v>11</v>
      </c>
      <c r="G37" s="3">
        <v>2</v>
      </c>
      <c r="H37" s="31">
        <f t="shared" ref="H37:H42" si="4">IFERROR(SUM(C37*1.75,D37*0.5381,E37)/G37,0)</f>
        <v>5.5</v>
      </c>
      <c r="I37" s="1"/>
    </row>
    <row r="38" spans="1:9">
      <c r="A38" s="1"/>
      <c r="B38" s="5">
        <v>45679</v>
      </c>
      <c r="C38" s="3">
        <v>0</v>
      </c>
      <c r="D38" s="3">
        <v>1</v>
      </c>
      <c r="E38" s="3">
        <v>11</v>
      </c>
      <c r="F38" s="10">
        <f t="shared" si="0"/>
        <v>11.5381</v>
      </c>
      <c r="G38" s="3">
        <v>2</v>
      </c>
      <c r="H38" s="31">
        <f t="shared" si="4"/>
        <v>5.76905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11</v>
      </c>
      <c r="F39" s="10">
        <f t="shared" si="0"/>
        <v>11</v>
      </c>
      <c r="G39" s="3">
        <v>2</v>
      </c>
      <c r="H39" s="31">
        <f t="shared" si="4"/>
        <v>5.5</v>
      </c>
      <c r="I39" s="1"/>
    </row>
    <row r="40" spans="1:9">
      <c r="A40" s="1"/>
      <c r="B40" s="5">
        <v>45681</v>
      </c>
      <c r="C40" s="3">
        <v>0</v>
      </c>
      <c r="D40" s="3">
        <v>0</v>
      </c>
      <c r="E40" s="3">
        <v>12</v>
      </c>
      <c r="F40" s="10">
        <f t="shared" si="0"/>
        <v>12</v>
      </c>
      <c r="G40" s="3">
        <v>2</v>
      </c>
      <c r="H40" s="31">
        <f t="shared" si="4"/>
        <v>6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9" priority="1" operator="greaterThan">
      <formula>21</formula>
    </cfRule>
  </conditionalFormatting>
  <conditionalFormatting sqref="H15:H42">
    <cfRule type="cellIs" dxfId="8" priority="2" operator="greaterThan">
      <formula>7</formula>
    </cfRule>
    <cfRule type="cellIs" dxfId="7" priority="3" operator="greaterThan">
      <formula>8</formula>
    </cfRule>
  </conditionalFormatting>
  <conditionalFormatting sqref="H44">
    <cfRule type="cellIs" dxfId="6" priority="4" operator="greaterThan">
      <formula>7</formula>
    </cfRule>
    <cfRule type="cellIs" dxfId="5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12A67-2648-4A8A-A443-A7AE6063D178}">
  <dimension ref="A1:J61"/>
  <sheetViews>
    <sheetView topLeftCell="A17" zoomScaleNormal="100" workbookViewId="0">
      <selection activeCell="G40" sqref="G40"/>
    </sheetView>
  </sheetViews>
  <sheetFormatPr defaultRowHeight="15"/>
  <cols>
    <col min="1" max="1" width="5.85546875" customWidth="1"/>
    <col min="2" max="3" width="10.28515625" customWidth="1"/>
    <col min="4" max="5" width="10.5703125" customWidth="1"/>
    <col min="6" max="6" width="10.28515625" customWidth="1"/>
    <col min="7" max="7" width="11.85546875" customWidth="1"/>
    <col min="8" max="8" width="10.28515625" customWidth="1"/>
    <col min="9" max="9" width="5.85546875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ht="18.75">
      <c r="A3" s="1"/>
      <c r="B3" s="24" t="s">
        <v>16</v>
      </c>
      <c r="C3" s="25"/>
      <c r="D3" s="25"/>
      <c r="E3" s="1"/>
      <c r="F3" s="1"/>
      <c r="G3" s="1"/>
      <c r="H3" s="1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 t="s">
        <v>17</v>
      </c>
      <c r="C5" s="1"/>
      <c r="D5" s="26"/>
      <c r="E5" s="39" t="s">
        <v>43</v>
      </c>
      <c r="F5" s="40"/>
      <c r="G5" s="41"/>
      <c r="H5" s="1"/>
      <c r="I5" s="1"/>
    </row>
    <row r="6" spans="1:9">
      <c r="A6" s="1"/>
      <c r="B6" s="1" t="s">
        <v>19</v>
      </c>
      <c r="C6" s="1"/>
      <c r="D6" s="26"/>
      <c r="E6" s="1"/>
      <c r="F6" s="1"/>
      <c r="G6" s="22">
        <v>0</v>
      </c>
      <c r="H6" s="1"/>
      <c r="I6" s="1"/>
    </row>
    <row r="7" spans="1:9">
      <c r="A7" s="1"/>
      <c r="B7" s="1" t="s">
        <v>20</v>
      </c>
      <c r="C7" s="1"/>
      <c r="D7" s="26"/>
      <c r="E7" s="1"/>
      <c r="F7" s="1"/>
      <c r="G7" s="22">
        <v>13</v>
      </c>
      <c r="H7" s="1"/>
      <c r="I7" s="1"/>
    </row>
    <row r="8" spans="1:9">
      <c r="A8" s="1"/>
      <c r="B8" s="1" t="s">
        <v>21</v>
      </c>
      <c r="C8" s="1"/>
      <c r="D8" s="26"/>
      <c r="E8" s="1"/>
      <c r="F8" s="1"/>
      <c r="G8" s="27">
        <f>SUM(G6:G7)</f>
        <v>13</v>
      </c>
      <c r="H8" s="1"/>
      <c r="I8" s="1"/>
    </row>
    <row r="9" spans="1:9">
      <c r="A9" s="1"/>
      <c r="B9" s="1" t="s">
        <v>8</v>
      </c>
      <c r="C9" s="1"/>
      <c r="D9" s="26"/>
      <c r="E9" s="1"/>
      <c r="F9" s="1"/>
      <c r="G9" s="22">
        <v>2</v>
      </c>
      <c r="H9" s="1"/>
      <c r="I9" s="1"/>
    </row>
    <row r="10" spans="1:9">
      <c r="A10" s="1"/>
      <c r="B10" s="1" t="s">
        <v>22</v>
      </c>
      <c r="C10" s="1"/>
      <c r="D10" s="26"/>
      <c r="E10" s="1"/>
      <c r="F10" s="1"/>
      <c r="G10" s="23" t="s">
        <v>6</v>
      </c>
      <c r="H10" s="1"/>
      <c r="I10" s="1"/>
    </row>
    <row r="11" spans="1:9">
      <c r="A11" s="1"/>
      <c r="B11" s="1"/>
      <c r="C11" s="1"/>
      <c r="D11" s="26"/>
      <c r="E11" s="26"/>
      <c r="F11" s="26"/>
      <c r="G11" s="1"/>
      <c r="H11" s="1"/>
      <c r="I11" s="1"/>
    </row>
    <row r="12" spans="1:9">
      <c r="A12" s="1"/>
      <c r="B12" s="9" t="s">
        <v>9</v>
      </c>
      <c r="C12" s="9"/>
      <c r="D12" s="9"/>
      <c r="E12" s="1"/>
      <c r="F12" s="1"/>
      <c r="G12" s="1"/>
      <c r="H12" s="1"/>
      <c r="I12" s="1"/>
    </row>
    <row r="13" spans="1:9">
      <c r="A13" s="1"/>
      <c r="B13" s="9"/>
      <c r="C13" s="9"/>
      <c r="D13" s="9"/>
      <c r="E13" s="1"/>
      <c r="F13" s="1"/>
      <c r="G13" s="1"/>
      <c r="H13" s="1"/>
      <c r="I13" s="1"/>
    </row>
    <row r="14" spans="1:9" ht="35.1" customHeight="1">
      <c r="A14" s="1"/>
      <c r="B14" s="28" t="s">
        <v>10</v>
      </c>
      <c r="C14" s="28" t="s">
        <v>23</v>
      </c>
      <c r="D14" s="29" t="s">
        <v>24</v>
      </c>
      <c r="E14" s="29" t="s">
        <v>25</v>
      </c>
      <c r="F14" s="29" t="s">
        <v>26</v>
      </c>
      <c r="G14" s="29" t="s">
        <v>14</v>
      </c>
      <c r="H14" s="30" t="s">
        <v>15</v>
      </c>
      <c r="I14" s="1"/>
    </row>
    <row r="15" spans="1:9">
      <c r="A15" s="1"/>
      <c r="B15" s="5">
        <v>45607</v>
      </c>
      <c r="C15" s="3">
        <v>0</v>
      </c>
      <c r="D15" s="3">
        <v>0</v>
      </c>
      <c r="E15" s="3">
        <v>12</v>
      </c>
      <c r="F15" s="10">
        <f t="shared" ref="F15:F42" si="0">(C15*1.75)+(D15*0.5381)+E15</f>
        <v>12</v>
      </c>
      <c r="G15" s="3">
        <v>2</v>
      </c>
      <c r="H15" s="31">
        <f>IFERROR(SUM(C15*1.75,D15*0.5381,E15)/G15,0)</f>
        <v>6</v>
      </c>
      <c r="I15" s="1"/>
    </row>
    <row r="16" spans="1:9">
      <c r="A16" s="1"/>
      <c r="B16" s="5">
        <v>45608</v>
      </c>
      <c r="C16" s="3">
        <v>0</v>
      </c>
      <c r="D16" s="3">
        <v>0</v>
      </c>
      <c r="E16" s="3">
        <v>12</v>
      </c>
      <c r="F16" s="10">
        <f t="shared" si="0"/>
        <v>12</v>
      </c>
      <c r="G16" s="3">
        <v>2</v>
      </c>
      <c r="H16" s="31">
        <f t="shared" ref="H16:H21" si="1">IFERROR(SUM(C16*1.75,D16*0.5381,E16)/G16,0)</f>
        <v>6</v>
      </c>
      <c r="I16" s="1"/>
    </row>
    <row r="17" spans="1:10">
      <c r="A17" s="1"/>
      <c r="B17" s="5">
        <v>45609</v>
      </c>
      <c r="C17" s="3">
        <v>0</v>
      </c>
      <c r="D17" s="3">
        <v>0</v>
      </c>
      <c r="E17" s="3">
        <v>12</v>
      </c>
      <c r="F17" s="10">
        <f t="shared" si="0"/>
        <v>12</v>
      </c>
      <c r="G17" s="3">
        <v>2</v>
      </c>
      <c r="H17" s="31">
        <f t="shared" si="1"/>
        <v>6</v>
      </c>
      <c r="I17" s="1"/>
    </row>
    <row r="18" spans="1:10">
      <c r="A18" s="1"/>
      <c r="B18" s="5">
        <v>45610</v>
      </c>
      <c r="C18" s="3">
        <v>0</v>
      </c>
      <c r="D18" s="3">
        <v>0</v>
      </c>
      <c r="E18" s="3">
        <v>13</v>
      </c>
      <c r="F18" s="10">
        <f t="shared" si="0"/>
        <v>13</v>
      </c>
      <c r="G18" s="3">
        <v>2</v>
      </c>
      <c r="H18" s="31">
        <f t="shared" si="1"/>
        <v>6.5</v>
      </c>
      <c r="I18" s="32"/>
    </row>
    <row r="19" spans="1:10">
      <c r="A19" s="1"/>
      <c r="B19" s="5">
        <v>45611</v>
      </c>
      <c r="C19" s="3">
        <v>0</v>
      </c>
      <c r="D19" s="3">
        <v>1</v>
      </c>
      <c r="E19" s="3">
        <v>11</v>
      </c>
      <c r="F19" s="10">
        <f t="shared" si="0"/>
        <v>11.5381</v>
      </c>
      <c r="G19" s="3">
        <v>2</v>
      </c>
      <c r="H19" s="31">
        <f t="shared" si="1"/>
        <v>5.76905</v>
      </c>
      <c r="I19" s="32"/>
    </row>
    <row r="20" spans="1:10">
      <c r="A20" s="1"/>
      <c r="B20" s="5">
        <v>45612</v>
      </c>
      <c r="C20" s="3">
        <v>0</v>
      </c>
      <c r="D20" s="3">
        <v>0</v>
      </c>
      <c r="E20" s="3">
        <v>0</v>
      </c>
      <c r="F20" s="10">
        <f t="shared" si="0"/>
        <v>0</v>
      </c>
      <c r="G20" s="3">
        <v>0</v>
      </c>
      <c r="H20" s="31">
        <f t="shared" si="1"/>
        <v>0</v>
      </c>
      <c r="I20" s="1"/>
    </row>
    <row r="21" spans="1:10">
      <c r="A21" s="1"/>
      <c r="B21" s="5">
        <v>45613</v>
      </c>
      <c r="C21" s="3">
        <v>0</v>
      </c>
      <c r="D21" s="3">
        <v>0</v>
      </c>
      <c r="E21" s="3">
        <v>0</v>
      </c>
      <c r="F21" s="10">
        <f t="shared" si="0"/>
        <v>0</v>
      </c>
      <c r="G21" s="3">
        <v>0</v>
      </c>
      <c r="H21" s="31">
        <f t="shared" si="1"/>
        <v>0</v>
      </c>
      <c r="I21" s="1"/>
    </row>
    <row r="22" spans="1:10">
      <c r="A22" s="1"/>
      <c r="B22" s="5">
        <v>45614</v>
      </c>
      <c r="C22" s="3">
        <v>0</v>
      </c>
      <c r="D22" s="3">
        <v>0</v>
      </c>
      <c r="E22" s="3">
        <v>12</v>
      </c>
      <c r="F22" s="10">
        <f t="shared" si="0"/>
        <v>12</v>
      </c>
      <c r="G22" s="3">
        <v>2</v>
      </c>
      <c r="H22" s="31">
        <f>IFERROR(SUM(C22*1.75,D22*0.5381,E22)/G22,0)</f>
        <v>6</v>
      </c>
      <c r="I22" s="1"/>
    </row>
    <row r="23" spans="1:10">
      <c r="A23" s="1"/>
      <c r="B23" s="5">
        <v>45615</v>
      </c>
      <c r="C23" s="3">
        <v>0</v>
      </c>
      <c r="D23" s="3">
        <v>0</v>
      </c>
      <c r="E23" s="3">
        <v>12</v>
      </c>
      <c r="F23" s="10">
        <f t="shared" si="0"/>
        <v>12</v>
      </c>
      <c r="G23" s="3">
        <v>2</v>
      </c>
      <c r="H23" s="31">
        <f t="shared" ref="H23:H28" si="2">IFERROR(SUM(C23*1.75,D23*0.5381,E23)/G23,0)</f>
        <v>6</v>
      </c>
      <c r="I23" s="1"/>
    </row>
    <row r="24" spans="1:10">
      <c r="A24" s="1"/>
      <c r="B24" s="5">
        <v>45616</v>
      </c>
      <c r="C24" s="3">
        <v>0</v>
      </c>
      <c r="D24" s="3">
        <v>0</v>
      </c>
      <c r="E24" s="3">
        <v>13</v>
      </c>
      <c r="F24" s="10">
        <f t="shared" si="0"/>
        <v>13</v>
      </c>
      <c r="G24" s="3">
        <v>2</v>
      </c>
      <c r="H24" s="31">
        <f t="shared" si="2"/>
        <v>6.5</v>
      </c>
      <c r="I24" s="1"/>
    </row>
    <row r="25" spans="1:10">
      <c r="A25" s="1"/>
      <c r="B25" s="5">
        <v>45617</v>
      </c>
      <c r="C25" s="3">
        <v>0</v>
      </c>
      <c r="D25" s="3">
        <v>0</v>
      </c>
      <c r="E25" s="3">
        <v>12</v>
      </c>
      <c r="F25" s="10">
        <f t="shared" si="0"/>
        <v>12</v>
      </c>
      <c r="G25" s="3">
        <v>2</v>
      </c>
      <c r="H25" s="31">
        <f t="shared" si="2"/>
        <v>6</v>
      </c>
      <c r="I25" s="1"/>
      <c r="J25" t="s">
        <v>27</v>
      </c>
    </row>
    <row r="26" spans="1:10">
      <c r="A26" s="1"/>
      <c r="B26" s="5">
        <v>45618</v>
      </c>
      <c r="C26" s="3">
        <v>0</v>
      </c>
      <c r="D26" s="3">
        <v>0</v>
      </c>
      <c r="E26" s="3">
        <v>11</v>
      </c>
      <c r="F26" s="10">
        <f t="shared" si="0"/>
        <v>11</v>
      </c>
      <c r="G26" s="3">
        <v>2</v>
      </c>
      <c r="H26" s="31">
        <f t="shared" si="2"/>
        <v>5.5</v>
      </c>
      <c r="I26" s="1"/>
    </row>
    <row r="27" spans="1:10">
      <c r="A27" s="1"/>
      <c r="B27" s="5">
        <v>45619</v>
      </c>
      <c r="C27" s="3">
        <v>0</v>
      </c>
      <c r="D27" s="3">
        <v>0</v>
      </c>
      <c r="E27" s="3">
        <v>0</v>
      </c>
      <c r="F27" s="10">
        <f t="shared" si="0"/>
        <v>0</v>
      </c>
      <c r="G27" s="3">
        <v>0</v>
      </c>
      <c r="H27" s="31">
        <f t="shared" si="2"/>
        <v>0</v>
      </c>
      <c r="I27" s="1"/>
    </row>
    <row r="28" spans="1:10">
      <c r="A28" s="1"/>
      <c r="B28" s="5">
        <v>45620</v>
      </c>
      <c r="C28" s="3">
        <v>0</v>
      </c>
      <c r="D28" s="3">
        <v>0</v>
      </c>
      <c r="E28" s="3">
        <v>0</v>
      </c>
      <c r="F28" s="10">
        <f t="shared" si="0"/>
        <v>0</v>
      </c>
      <c r="G28" s="3">
        <v>0</v>
      </c>
      <c r="H28" s="31">
        <f t="shared" si="2"/>
        <v>0</v>
      </c>
      <c r="I28" s="1"/>
    </row>
    <row r="29" spans="1:10">
      <c r="A29" s="1"/>
      <c r="B29" s="5">
        <v>45670</v>
      </c>
      <c r="C29" s="3">
        <v>0</v>
      </c>
      <c r="D29" s="3">
        <v>0</v>
      </c>
      <c r="E29" s="3">
        <v>12</v>
      </c>
      <c r="F29" s="10">
        <f t="shared" si="0"/>
        <v>12</v>
      </c>
      <c r="G29" s="3">
        <v>2</v>
      </c>
      <c r="H29" s="31">
        <f>IFERROR(SUM(C29*1.75,D29*0.5381,E29)/G29,0)</f>
        <v>6</v>
      </c>
      <c r="I29" s="1"/>
    </row>
    <row r="30" spans="1:10">
      <c r="A30" s="1"/>
      <c r="B30" s="5">
        <v>45671</v>
      </c>
      <c r="C30" s="3">
        <v>0</v>
      </c>
      <c r="D30" s="3">
        <v>0</v>
      </c>
      <c r="E30" s="3">
        <v>12</v>
      </c>
      <c r="F30" s="10">
        <f t="shared" si="0"/>
        <v>12</v>
      </c>
      <c r="G30" s="3">
        <v>2</v>
      </c>
      <c r="H30" s="31">
        <f t="shared" ref="H30:H35" si="3">IFERROR(SUM(C30*1.75,D30*0.5381,E30)/G30,0)</f>
        <v>6</v>
      </c>
      <c r="I30" s="1"/>
    </row>
    <row r="31" spans="1:10">
      <c r="A31" s="1"/>
      <c r="B31" s="5">
        <v>45672</v>
      </c>
      <c r="C31" s="3">
        <v>0</v>
      </c>
      <c r="D31" s="3">
        <v>0</v>
      </c>
      <c r="E31" s="3">
        <v>12</v>
      </c>
      <c r="F31" s="10">
        <f t="shared" si="0"/>
        <v>12</v>
      </c>
      <c r="G31" s="3">
        <v>2</v>
      </c>
      <c r="H31" s="31">
        <f t="shared" si="3"/>
        <v>6</v>
      </c>
      <c r="I31" s="1"/>
    </row>
    <row r="32" spans="1:10">
      <c r="A32" s="1"/>
      <c r="B32" s="5">
        <v>45673</v>
      </c>
      <c r="C32" s="3">
        <v>0</v>
      </c>
      <c r="D32" s="3">
        <v>0</v>
      </c>
      <c r="E32" s="3">
        <v>12</v>
      </c>
      <c r="F32" s="10">
        <f t="shared" si="0"/>
        <v>12</v>
      </c>
      <c r="G32" s="3">
        <v>3</v>
      </c>
      <c r="H32" s="31">
        <f t="shared" si="3"/>
        <v>4</v>
      </c>
      <c r="I32" s="1"/>
    </row>
    <row r="33" spans="1:9">
      <c r="A33" s="1"/>
      <c r="B33" s="5">
        <v>45674</v>
      </c>
      <c r="C33" s="3">
        <v>0</v>
      </c>
      <c r="D33" s="3">
        <v>0</v>
      </c>
      <c r="E33" s="3">
        <v>12</v>
      </c>
      <c r="F33" s="10">
        <f t="shared" si="0"/>
        <v>12</v>
      </c>
      <c r="G33" s="3">
        <v>2</v>
      </c>
      <c r="H33" s="31">
        <f t="shared" si="3"/>
        <v>6</v>
      </c>
      <c r="I33" s="1"/>
    </row>
    <row r="34" spans="1:9">
      <c r="A34" s="1"/>
      <c r="B34" s="5">
        <v>45675</v>
      </c>
      <c r="C34" s="3">
        <v>0</v>
      </c>
      <c r="D34" s="3">
        <v>0</v>
      </c>
      <c r="E34" s="3">
        <v>0</v>
      </c>
      <c r="F34" s="10">
        <f t="shared" si="0"/>
        <v>0</v>
      </c>
      <c r="G34" s="3">
        <v>0</v>
      </c>
      <c r="H34" s="31">
        <f t="shared" si="3"/>
        <v>0</v>
      </c>
      <c r="I34" s="1"/>
    </row>
    <row r="35" spans="1:9">
      <c r="A35" s="1"/>
      <c r="B35" s="5">
        <v>45676</v>
      </c>
      <c r="C35" s="3">
        <v>0</v>
      </c>
      <c r="D35" s="3">
        <v>0</v>
      </c>
      <c r="E35" s="3">
        <v>0</v>
      </c>
      <c r="F35" s="10">
        <f t="shared" si="0"/>
        <v>0</v>
      </c>
      <c r="G35" s="3">
        <v>0</v>
      </c>
      <c r="H35" s="31">
        <f t="shared" si="3"/>
        <v>0</v>
      </c>
      <c r="I35" s="1"/>
    </row>
    <row r="36" spans="1:9">
      <c r="A36" s="1"/>
      <c r="B36" s="5">
        <v>45677</v>
      </c>
      <c r="C36" s="3">
        <v>0</v>
      </c>
      <c r="D36" s="3">
        <v>0</v>
      </c>
      <c r="E36" s="3">
        <v>11</v>
      </c>
      <c r="F36" s="10">
        <f t="shared" si="0"/>
        <v>11</v>
      </c>
      <c r="G36" s="3">
        <v>2</v>
      </c>
      <c r="H36" s="31">
        <f>IFERROR(SUM(C36*1.75,D36*0.5381,E36)/G36,0)</f>
        <v>5.5</v>
      </c>
      <c r="I36" s="1"/>
    </row>
    <row r="37" spans="1:9">
      <c r="A37" s="1"/>
      <c r="B37" s="5">
        <v>45678</v>
      </c>
      <c r="C37" s="3">
        <v>0</v>
      </c>
      <c r="D37" s="3">
        <v>0</v>
      </c>
      <c r="E37" s="3">
        <v>11</v>
      </c>
      <c r="F37" s="10">
        <f t="shared" si="0"/>
        <v>11</v>
      </c>
      <c r="G37" s="3">
        <v>2</v>
      </c>
      <c r="H37" s="31">
        <f t="shared" ref="H37:H42" si="4">IFERROR(SUM(C37*1.75,D37*0.5381,E37)/G37,0)</f>
        <v>5.5</v>
      </c>
      <c r="I37" s="1"/>
    </row>
    <row r="38" spans="1:9">
      <c r="A38" s="1"/>
      <c r="B38" s="5">
        <v>45679</v>
      </c>
      <c r="C38" s="3">
        <v>0</v>
      </c>
      <c r="D38" s="3">
        <v>0</v>
      </c>
      <c r="E38" s="3">
        <v>12</v>
      </c>
      <c r="F38" s="10">
        <f t="shared" si="0"/>
        <v>12</v>
      </c>
      <c r="G38" s="3">
        <v>2</v>
      </c>
      <c r="H38" s="31">
        <f t="shared" si="4"/>
        <v>6</v>
      </c>
      <c r="I38" s="1"/>
    </row>
    <row r="39" spans="1:9">
      <c r="A39" s="1"/>
      <c r="B39" s="5">
        <v>45680</v>
      </c>
      <c r="C39" s="3">
        <v>0</v>
      </c>
      <c r="D39" s="3">
        <v>0</v>
      </c>
      <c r="E39" s="3">
        <v>11</v>
      </c>
      <c r="F39" s="10">
        <f t="shared" si="0"/>
        <v>11</v>
      </c>
      <c r="G39" s="3">
        <v>2</v>
      </c>
      <c r="H39" s="31">
        <f t="shared" si="4"/>
        <v>5.5</v>
      </c>
      <c r="I39" s="1"/>
    </row>
    <row r="40" spans="1:9">
      <c r="A40" s="1"/>
      <c r="B40" s="5">
        <v>45681</v>
      </c>
      <c r="C40" s="3">
        <v>0</v>
      </c>
      <c r="D40" s="3">
        <v>0</v>
      </c>
      <c r="E40" s="3">
        <v>11</v>
      </c>
      <c r="F40" s="10">
        <f t="shared" si="0"/>
        <v>11</v>
      </c>
      <c r="G40" s="3">
        <v>2</v>
      </c>
      <c r="H40" s="31">
        <f t="shared" si="4"/>
        <v>5.5</v>
      </c>
      <c r="I40" s="1"/>
    </row>
    <row r="41" spans="1:9">
      <c r="A41" s="1"/>
      <c r="B41" s="5">
        <v>45682</v>
      </c>
      <c r="C41" s="3">
        <v>0</v>
      </c>
      <c r="D41" s="3">
        <v>0</v>
      </c>
      <c r="E41" s="3">
        <v>0</v>
      </c>
      <c r="F41" s="10">
        <f t="shared" si="0"/>
        <v>0</v>
      </c>
      <c r="G41" s="3">
        <v>0</v>
      </c>
      <c r="H41" s="31">
        <f t="shared" si="4"/>
        <v>0</v>
      </c>
      <c r="I41" s="1"/>
    </row>
    <row r="42" spans="1:9">
      <c r="A42" s="1"/>
      <c r="B42" s="5">
        <v>45683</v>
      </c>
      <c r="C42" s="3">
        <v>0</v>
      </c>
      <c r="D42" s="3">
        <v>0</v>
      </c>
      <c r="E42" s="3">
        <v>0</v>
      </c>
      <c r="F42" s="10">
        <f t="shared" si="0"/>
        <v>0</v>
      </c>
      <c r="G42" s="3">
        <v>0</v>
      </c>
      <c r="H42" s="31">
        <f t="shared" si="4"/>
        <v>0</v>
      </c>
      <c r="I42" s="1"/>
    </row>
    <row r="43" spans="1:9">
      <c r="A43" s="1"/>
      <c r="B43" s="1"/>
      <c r="C43" s="1"/>
      <c r="D43" s="1"/>
      <c r="E43" s="1"/>
      <c r="F43" s="1"/>
      <c r="G43" s="1"/>
      <c r="H43" s="1"/>
      <c r="I43" s="1"/>
    </row>
    <row r="44" spans="1:9">
      <c r="A44" s="1"/>
      <c r="B44" s="33"/>
      <c r="C44" s="34"/>
      <c r="D44" s="34"/>
      <c r="E44" s="34"/>
      <c r="F44" s="34"/>
      <c r="G44" s="34"/>
      <c r="H44" s="35"/>
      <c r="I44" s="1"/>
    </row>
    <row r="45" spans="1:9">
      <c r="A45" s="14"/>
      <c r="B45" s="36" t="s">
        <v>28</v>
      </c>
      <c r="C45" s="37"/>
      <c r="D45" s="37"/>
      <c r="E45" s="37"/>
      <c r="F45" s="14"/>
      <c r="G45" s="14"/>
      <c r="H45" s="14"/>
      <c r="I45" s="14"/>
    </row>
    <row r="46" spans="1:9">
      <c r="A46" s="14"/>
      <c r="B46" s="42"/>
      <c r="C46" s="43"/>
      <c r="D46" s="43"/>
      <c r="E46" s="43"/>
      <c r="F46" s="43"/>
      <c r="G46" s="43"/>
      <c r="H46" s="44"/>
      <c r="I46" s="14"/>
    </row>
    <row r="47" spans="1:9">
      <c r="A47" s="14"/>
      <c r="B47" s="45"/>
      <c r="C47" s="46"/>
      <c r="D47" s="46"/>
      <c r="E47" s="46"/>
      <c r="F47" s="46"/>
      <c r="G47" s="46"/>
      <c r="H47" s="47"/>
      <c r="I47" s="14"/>
    </row>
    <row r="48" spans="1:9">
      <c r="A48" s="14"/>
      <c r="B48" s="45"/>
      <c r="C48" s="46"/>
      <c r="D48" s="46"/>
      <c r="E48" s="46"/>
      <c r="F48" s="46"/>
      <c r="G48" s="46"/>
      <c r="H48" s="47"/>
      <c r="I48" s="14"/>
    </row>
    <row r="49" spans="1:9">
      <c r="A49" s="14"/>
      <c r="B49" s="45"/>
      <c r="C49" s="46"/>
      <c r="D49" s="46"/>
      <c r="E49" s="46"/>
      <c r="F49" s="46"/>
      <c r="G49" s="46"/>
      <c r="H49" s="47"/>
      <c r="I49" s="14"/>
    </row>
    <row r="50" spans="1:9">
      <c r="A50" s="14"/>
      <c r="B50" s="45"/>
      <c r="C50" s="46"/>
      <c r="D50" s="46"/>
      <c r="E50" s="46"/>
      <c r="F50" s="46"/>
      <c r="G50" s="46"/>
      <c r="H50" s="47"/>
      <c r="I50" s="14"/>
    </row>
    <row r="51" spans="1:9">
      <c r="A51" s="14"/>
      <c r="B51" s="45"/>
      <c r="C51" s="46"/>
      <c r="D51" s="46"/>
      <c r="E51" s="46"/>
      <c r="F51" s="46"/>
      <c r="G51" s="46"/>
      <c r="H51" s="47"/>
      <c r="I51" s="14"/>
    </row>
    <row r="52" spans="1:9">
      <c r="A52" s="14"/>
      <c r="B52" s="45"/>
      <c r="C52" s="46"/>
      <c r="D52" s="46"/>
      <c r="E52" s="46"/>
      <c r="F52" s="46"/>
      <c r="G52" s="46"/>
      <c r="H52" s="47"/>
      <c r="I52" s="14"/>
    </row>
    <row r="53" spans="1:9">
      <c r="A53" s="14"/>
      <c r="B53" s="45"/>
      <c r="C53" s="46"/>
      <c r="D53" s="46"/>
      <c r="E53" s="46"/>
      <c r="F53" s="46"/>
      <c r="G53" s="46"/>
      <c r="H53" s="47"/>
      <c r="I53" s="14"/>
    </row>
    <row r="54" spans="1:9">
      <c r="A54" s="14"/>
      <c r="B54" s="45"/>
      <c r="C54" s="46"/>
      <c r="D54" s="46"/>
      <c r="E54" s="46"/>
      <c r="F54" s="46"/>
      <c r="G54" s="46"/>
      <c r="H54" s="47"/>
      <c r="I54" s="14"/>
    </row>
    <row r="55" spans="1:9">
      <c r="A55" s="14"/>
      <c r="B55" s="45"/>
      <c r="C55" s="46"/>
      <c r="D55" s="46"/>
      <c r="E55" s="46"/>
      <c r="F55" s="46"/>
      <c r="G55" s="46"/>
      <c r="H55" s="47"/>
      <c r="I55" s="14"/>
    </row>
    <row r="56" spans="1:9">
      <c r="A56" s="14"/>
      <c r="B56" s="45"/>
      <c r="C56" s="46"/>
      <c r="D56" s="46"/>
      <c r="E56" s="46"/>
      <c r="F56" s="46"/>
      <c r="G56" s="46"/>
      <c r="H56" s="47"/>
      <c r="I56" s="14"/>
    </row>
    <row r="57" spans="1:9">
      <c r="A57" s="14"/>
      <c r="B57" s="45"/>
      <c r="C57" s="46"/>
      <c r="D57" s="46"/>
      <c r="E57" s="46"/>
      <c r="F57" s="46"/>
      <c r="G57" s="46"/>
      <c r="H57" s="47"/>
      <c r="I57" s="14"/>
    </row>
    <row r="58" spans="1:9">
      <c r="A58" s="14"/>
      <c r="B58" s="45"/>
      <c r="C58" s="46"/>
      <c r="D58" s="46"/>
      <c r="E58" s="46"/>
      <c r="F58" s="46"/>
      <c r="G58" s="46"/>
      <c r="H58" s="47"/>
      <c r="I58" s="14"/>
    </row>
    <row r="59" spans="1:9">
      <c r="A59" s="14"/>
      <c r="B59" s="48"/>
      <c r="C59" s="49"/>
      <c r="D59" s="49"/>
      <c r="E59" s="49"/>
      <c r="F59" s="49"/>
      <c r="G59" s="49"/>
      <c r="H59" s="50"/>
      <c r="I59" s="14"/>
    </row>
    <row r="60" spans="1:9">
      <c r="A60" s="14"/>
      <c r="B60" s="14"/>
      <c r="C60" s="14"/>
      <c r="D60" s="14"/>
      <c r="E60" s="14"/>
      <c r="F60" s="14"/>
      <c r="G60" s="14"/>
      <c r="H60" s="14"/>
      <c r="I60" s="14"/>
    </row>
    <row r="61" spans="1:9">
      <c r="A61" s="14"/>
      <c r="B61" s="14"/>
      <c r="C61" s="14"/>
      <c r="D61" s="14"/>
      <c r="E61" s="14"/>
      <c r="F61" s="14"/>
      <c r="G61" s="14"/>
      <c r="H61" s="14"/>
      <c r="I61" s="14"/>
    </row>
  </sheetData>
  <sheetProtection sheet="1" selectLockedCells="1"/>
  <protectedRanges>
    <protectedRange sqref="E5 G6:G7 G9:G10 C15:E42 G15:G42 B46" name="Alue1"/>
  </protectedRanges>
  <mergeCells count="2">
    <mergeCell ref="E5:G5"/>
    <mergeCell ref="B46:H59"/>
  </mergeCells>
  <conditionalFormatting sqref="F15:F42">
    <cfRule type="cellIs" dxfId="4" priority="1" operator="greaterThan">
      <formula>21</formula>
    </cfRule>
  </conditionalFormatting>
  <conditionalFormatting sqref="H15:H42">
    <cfRule type="cellIs" dxfId="3" priority="2" operator="greaterThan">
      <formula>7</formula>
    </cfRule>
    <cfRule type="cellIs" dxfId="2" priority="3" operator="greaterThan">
      <formula>8</formula>
    </cfRule>
  </conditionalFormatting>
  <conditionalFormatting sqref="H44">
    <cfRule type="cellIs" dxfId="1" priority="4" operator="greaterThan">
      <formula>7</formula>
    </cfRule>
    <cfRule type="cellIs" dxfId="0" priority="5" operator="greaterThan">
      <formula>8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135983089AF34FB37A3180361A861E" ma:contentTypeVersion="6" ma:contentTypeDescription="Create a new document." ma:contentTypeScope="" ma:versionID="89e0bcbd69bf6f43d6d53d93a9d220cd">
  <xsd:schema xmlns:xsd="http://www.w3.org/2001/XMLSchema" xmlns:xs="http://www.w3.org/2001/XMLSchema" xmlns:p="http://schemas.microsoft.com/office/2006/metadata/properties" xmlns:ns2="d6becf6c-bef2-4826-bce2-fee1a9220bc7" xmlns:ns3="8a38ae60-3ac4-40b0-a0e0-621b1b904590" targetNamespace="http://schemas.microsoft.com/office/2006/metadata/properties" ma:root="true" ma:fieldsID="4c2f3ce08a6a1e4e2de3e950c9299c6e" ns2:_="" ns3:_="">
    <xsd:import namespace="d6becf6c-bef2-4826-bce2-fee1a9220bc7"/>
    <xsd:import namespace="8a38ae60-3ac4-40b0-a0e0-621b1b9045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becf6c-bef2-4826-bce2-fee1a9220b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38ae60-3ac4-40b0-a0e0-621b1b9045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8a38ae60-3ac4-40b0-a0e0-621b1b904590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ECA6247A-6380-4A71-BC73-C583862E4D76}"/>
</file>

<file path=customXml/itemProps2.xml><?xml version="1.0" encoding="utf-8"?>
<ds:datastoreItem xmlns:ds="http://schemas.openxmlformats.org/officeDocument/2006/customXml" ds:itemID="{E15FE78F-ECDF-4754-B9D5-33F595A5E4B7}"/>
</file>

<file path=customXml/itemProps3.xml><?xml version="1.0" encoding="utf-8"?>
<ds:datastoreItem xmlns:ds="http://schemas.openxmlformats.org/officeDocument/2006/customXml" ds:itemID="{1C0A6E0F-CF44-4F81-A16A-27EA364FF5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Mirja Kivikangas</dc:creator>
  <cp:keywords/>
  <dc:description/>
  <cp:lastModifiedBy>Leppänen Satu</cp:lastModifiedBy>
  <cp:revision/>
  <dcterms:created xsi:type="dcterms:W3CDTF">2020-01-10T08:56:08Z</dcterms:created>
  <dcterms:modified xsi:type="dcterms:W3CDTF">2025-03-18T08:05:10Z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0x01010068135983089AF34FB37A3180361A861E</vt:lpwstr>
  </property>
  <property fmtid="{D5CDD505-2E9C-101B-9397-08002B2CF9AE}" pid="3" name="Order">
    <vt:r8>58600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</Properties>
</file>