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393" documentId="8_{857EA979-DEC7-4BC5-B527-F6CE45CC42BF}" xr6:coauthVersionLast="47" xr6:coauthVersionMax="47" xr10:uidLastSave="{8654BEFC-3869-4961-86FD-A816CF995FF7}"/>
  <bookViews>
    <workbookView xWindow="-19310" yWindow="-110" windowWidth="19420" windowHeight="10420" firstSheet="1" activeTab="4" xr2:uid="{9F8050BF-D31B-48A4-BD91-868553549419}"/>
  </bookViews>
  <sheets>
    <sheet name="Päiväkodin henkilöstömitoitus" sheetId="4" r:id="rId1"/>
    <sheet name="Mantelit" sheetId="6" r:id="rId2"/>
    <sheet name="Muskotit" sheetId="8" r:id="rId3"/>
    <sheet name="Neilikat" sheetId="7" r:id="rId4"/>
    <sheet name="Pippurit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G31" i="4" s="1"/>
  <c r="E32" i="4"/>
  <c r="E33" i="4"/>
  <c r="E34" i="4"/>
  <c r="E35" i="4"/>
  <c r="G35" i="4" s="1"/>
  <c r="E36" i="4"/>
  <c r="E37" i="4"/>
  <c r="E38" i="4"/>
  <c r="E39" i="4"/>
  <c r="E40" i="4"/>
  <c r="E41" i="4"/>
  <c r="D15" i="4"/>
  <c r="G15" i="4" s="1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14" i="4"/>
  <c r="E14" i="4"/>
  <c r="C15" i="4"/>
  <c r="C16" i="4"/>
  <c r="C17" i="4"/>
  <c r="C18" i="4"/>
  <c r="C19" i="4"/>
  <c r="C20" i="4"/>
  <c r="C21" i="4"/>
  <c r="C22" i="4"/>
  <c r="C23" i="4"/>
  <c r="C24" i="4"/>
  <c r="C25" i="4"/>
  <c r="G25" i="4" s="1"/>
  <c r="C26" i="4"/>
  <c r="C27" i="4"/>
  <c r="C28" i="4"/>
  <c r="C29" i="4"/>
  <c r="C30" i="4"/>
  <c r="C31" i="4"/>
  <c r="C32" i="4"/>
  <c r="C33" i="4"/>
  <c r="C34" i="4"/>
  <c r="C35" i="4"/>
  <c r="C36" i="4"/>
  <c r="C37" i="4"/>
  <c r="G37" i="4" s="1"/>
  <c r="C38" i="4"/>
  <c r="C39" i="4"/>
  <c r="C40" i="4"/>
  <c r="C41" i="4"/>
  <c r="C14" i="4"/>
  <c r="G14" i="4" s="1"/>
  <c r="F9" i="4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29" i="4"/>
  <c r="F16" i="5"/>
  <c r="F17" i="5"/>
  <c r="F18" i="5"/>
  <c r="F19" i="5"/>
  <c r="F20" i="5"/>
  <c r="F21" i="5"/>
  <c r="H15" i="5"/>
  <c r="F15" i="5"/>
  <c r="H21" i="5"/>
  <c r="H20" i="5"/>
  <c r="H19" i="5"/>
  <c r="H18" i="5"/>
  <c r="H17" i="5"/>
  <c r="H16" i="5"/>
  <c r="G34" i="4" l="1"/>
  <c r="G30" i="4"/>
  <c r="G33" i="4"/>
  <c r="G21" i="4"/>
  <c r="G41" i="4"/>
  <c r="G32" i="4"/>
  <c r="G19" i="4"/>
  <c r="G36" i="4"/>
  <c r="G20" i="4"/>
  <c r="G23" i="4"/>
  <c r="G24" i="4"/>
  <c r="G22" i="4"/>
  <c r="G18" i="4"/>
  <c r="G40" i="4"/>
  <c r="G28" i="4"/>
  <c r="G16" i="4"/>
  <c r="G17" i="4"/>
  <c r="G39" i="4"/>
  <c r="G27" i="4"/>
  <c r="G38" i="4"/>
  <c r="G26" i="4"/>
</calcChain>
</file>

<file path=xl/sharedStrings.xml><?xml version="1.0" encoding="utf-8"?>
<sst xmlns="http://schemas.openxmlformats.org/spreadsheetml/2006/main" count="92" uniqueCount="32">
  <si>
    <t>Päiväkodin henkilöstömitoitus</t>
  </si>
  <si>
    <t>Kunta</t>
  </si>
  <si>
    <t>Turku</t>
  </si>
  <si>
    <t>Päiväkodin nimi</t>
  </si>
  <si>
    <t>Ispoinen-Petreliuksen päiväkoti, Rätiälänkatu 20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</si>
  <si>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</si>
  <si>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</si>
  <si>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</si>
  <si>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</si>
  <si>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</si>
  <si>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</si>
  <si>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</si>
  <si>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</si>
  <si>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</si>
  <si>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</si>
  <si>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</si>
  <si>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</si>
  <si>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</si>
  <si>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Mantelit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</si>
  <si>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</si>
  <si>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</si>
  <si>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</si>
  <si>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</si>
  <si>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</si>
  <si>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</si>
  <si>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</si>
  <si>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</si>
  <si>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</si>
  <si>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</si>
  <si>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Muskotit</t>
  </si>
  <si>
    <t>Neilikat</t>
  </si>
  <si>
    <t>Pippurit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</si>
</sst>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0" borderId="0" xfId="0" applyProtection="1"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zoomScaleNormal="100" workbookViewId="0">
      <selection activeCell="D6" sqref="D6:F6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9" t="s">
        <v>2</v>
      </c>
      <c r="E5" s="39"/>
      <c r="F5" s="39"/>
      <c r="G5" s="15"/>
      <c r="H5" s="1"/>
    </row>
    <row r="6" spans="1:8">
      <c r="A6" s="1"/>
      <c r="B6" s="1" t="s">
        <v>3</v>
      </c>
      <c r="C6" s="1"/>
      <c r="D6" s="39" t="s">
        <v>4</v>
      </c>
      <c r="E6" s="39"/>
      <c r="F6" s="39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4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f>Mantelit!G9+Muskotit!G9+Neilikat!G9+Pippurit!G9</f>
        <v>10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Mantelit!C15+Muskotit!C15+Neilikat!C15+Pippurit!C15</f>
        <v>9</v>
      </c>
      <c r="D14" s="3">
        <f>Mantelit!D15+Muskotit!D15+Neilikat!D15+Pippurit!D15</f>
        <v>3</v>
      </c>
      <c r="E14" s="3">
        <f>Mantelit!E15+Muskotit!E15+Neilikat!E15+Pippurit!E15</f>
        <v>37</v>
      </c>
      <c r="F14" s="3">
        <f>Mantelit!G15+Muskotit!G15+Neilikat!G15+Pippurit!G15</f>
        <v>10</v>
      </c>
      <c r="G14" s="10">
        <f>IFERROR(SUM(C14*1.75,D14*0.5381,E14)/F14,0)</f>
        <v>5.4364299999999997</v>
      </c>
      <c r="H14" s="1"/>
    </row>
    <row r="15" spans="1:8">
      <c r="A15" s="1"/>
      <c r="B15" s="5">
        <v>45608</v>
      </c>
      <c r="C15" s="3">
        <f>Mantelit!C16+Muskotit!C16+Neilikat!C16+Pippurit!C16</f>
        <v>8</v>
      </c>
      <c r="D15" s="3">
        <f>Mantelit!D16+Muskotit!D16+Neilikat!D16+Pippurit!D16</f>
        <v>3</v>
      </c>
      <c r="E15" s="3">
        <f>Mantelit!E16+Muskotit!E16+Neilikat!E16+Pippurit!E16</f>
        <v>35</v>
      </c>
      <c r="F15" s="3">
        <f>Mantelit!G16+Muskotit!G16+Neilikat!G16+Pippurit!G16</f>
        <v>10</v>
      </c>
      <c r="G15" s="10">
        <f t="shared" ref="G15:G20" si="0">IFERROR(SUM(C15*1.75,D15*0.5381,E15)/F15,0)</f>
        <v>5.0614299999999997</v>
      </c>
      <c r="H15" s="1"/>
    </row>
    <row r="16" spans="1:8">
      <c r="A16" s="1"/>
      <c r="B16" s="5">
        <v>45609</v>
      </c>
      <c r="C16" s="3">
        <f>Mantelit!C17+Muskotit!C17+Neilikat!C17+Pippurit!C17</f>
        <v>9</v>
      </c>
      <c r="D16" s="3">
        <f>Mantelit!D17+Muskotit!D17+Neilikat!D17+Pippurit!D17</f>
        <v>5</v>
      </c>
      <c r="E16" s="3">
        <f>Mantelit!E17+Muskotit!E17+Neilikat!E17+Pippurit!E17</f>
        <v>34</v>
      </c>
      <c r="F16" s="3">
        <f>Mantelit!G17+Muskotit!G17+Neilikat!G17+Pippurit!G17</f>
        <v>11</v>
      </c>
      <c r="G16" s="10">
        <f t="shared" si="0"/>
        <v>4.7673181818181822</v>
      </c>
      <c r="H16" s="1"/>
    </row>
    <row r="17" spans="1:8">
      <c r="A17" s="1"/>
      <c r="B17" s="5">
        <v>45610</v>
      </c>
      <c r="C17" s="3">
        <f>Mantelit!C18+Muskotit!C18+Neilikat!C18+Pippurit!C18</f>
        <v>9</v>
      </c>
      <c r="D17" s="3">
        <f>Mantelit!D18+Muskotit!D18+Neilikat!D18+Pippurit!D18</f>
        <v>3</v>
      </c>
      <c r="E17" s="3">
        <f>Mantelit!E18+Muskotit!E18+Neilikat!E18+Pippurit!E18</f>
        <v>35</v>
      </c>
      <c r="F17" s="3">
        <f>Mantelit!G18+Muskotit!G18+Neilikat!G18+Pippurit!G18</f>
        <v>10</v>
      </c>
      <c r="G17" s="10">
        <f t="shared" si="0"/>
        <v>5.2364300000000004</v>
      </c>
      <c r="H17" s="1"/>
    </row>
    <row r="18" spans="1:8">
      <c r="A18" s="1"/>
      <c r="B18" s="5">
        <v>45611</v>
      </c>
      <c r="C18" s="3">
        <f>Mantelit!C19+Muskotit!C19+Neilikat!C19+Pippurit!C19</f>
        <v>8</v>
      </c>
      <c r="D18" s="3">
        <f>Mantelit!D19+Muskotit!D19+Neilikat!D19+Pippurit!D19</f>
        <v>4</v>
      </c>
      <c r="E18" s="3">
        <f>Mantelit!E19+Muskotit!E19+Neilikat!E19+Pippurit!E19</f>
        <v>28</v>
      </c>
      <c r="F18" s="3">
        <f>Mantelit!G19+Muskotit!G19+Neilikat!G19+Pippurit!G19</f>
        <v>10</v>
      </c>
      <c r="G18" s="10">
        <f t="shared" si="0"/>
        <v>4.4152399999999998</v>
      </c>
      <c r="H18" s="1"/>
    </row>
    <row r="19" spans="1:8">
      <c r="A19" s="1"/>
      <c r="B19" s="5">
        <v>45612</v>
      </c>
      <c r="C19" s="3">
        <f>Mantelit!C20+Muskotit!C20+Neilikat!C20+Pippurit!C20</f>
        <v>0</v>
      </c>
      <c r="D19" s="3">
        <f>Mantelit!D20+Muskotit!D20+Neilikat!D20+Pippurit!D20</f>
        <v>0</v>
      </c>
      <c r="E19" s="3">
        <f>Mantelit!E20+Muskotit!E20+Neilikat!E20+Pippurit!E20</f>
        <v>0</v>
      </c>
      <c r="F19" s="3">
        <f>Mantelit!G20+Muskotit!G20+Neilikat!G20+Pippurit!G20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Mantelit!C21+Muskotit!C21+Neilikat!C21+Pippurit!C21</f>
        <v>0</v>
      </c>
      <c r="D20" s="20">
        <f>Mantelit!D21+Muskotit!D21+Neilikat!D21+Pippurit!D21</f>
        <v>0</v>
      </c>
      <c r="E20" s="20">
        <f>Mantelit!E21+Muskotit!E21+Neilikat!E21+Pippurit!E21</f>
        <v>0</v>
      </c>
      <c r="F20" s="20">
        <f>Mantelit!G21+Muskotit!G21+Neilikat!G21+Pippurit!G21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Mantelit!C22+Muskotit!C22+Neilikat!C22+Pippurit!C22</f>
        <v>9</v>
      </c>
      <c r="D21" s="17">
        <f>Mantelit!D22+Muskotit!D22+Neilikat!D22+Pippurit!D22</f>
        <v>5</v>
      </c>
      <c r="E21" s="17">
        <f>Mantelit!E22+Muskotit!E22+Neilikat!E22+Pippurit!E22</f>
        <v>35</v>
      </c>
      <c r="F21" s="17">
        <f>Mantelit!G22+Muskotit!G22+Neilikat!G22+Pippurit!G22</f>
        <v>10</v>
      </c>
      <c r="G21" s="18">
        <f>IFERROR(SUM(C21*1.75,D21*0.5381,E21)/F21,0)</f>
        <v>5.3440500000000002</v>
      </c>
      <c r="H21" s="1"/>
    </row>
    <row r="22" spans="1:8">
      <c r="A22" s="1"/>
      <c r="B22" s="5">
        <v>45615</v>
      </c>
      <c r="C22" s="3">
        <f>Mantelit!C23+Muskotit!C23+Neilikat!C23+Pippurit!C23</f>
        <v>9</v>
      </c>
      <c r="D22" s="3">
        <f>Mantelit!D23+Muskotit!D23+Neilikat!D23+Pippurit!D23</f>
        <v>2</v>
      </c>
      <c r="E22" s="3">
        <f>Mantelit!E23+Muskotit!E23+Neilikat!E23+Pippurit!E23</f>
        <v>36</v>
      </c>
      <c r="F22" s="3">
        <f>Mantelit!G23+Muskotit!G23+Neilikat!G23+Pippurit!G23</f>
        <v>10</v>
      </c>
      <c r="G22" s="10">
        <f t="shared" ref="G22:G27" si="1">IFERROR(SUM(C22*1.75,D22*0.5381,E22)/F22,0)</f>
        <v>5.2826199999999996</v>
      </c>
      <c r="H22" s="1"/>
    </row>
    <row r="23" spans="1:8">
      <c r="A23" s="1"/>
      <c r="B23" s="5">
        <v>45616</v>
      </c>
      <c r="C23" s="3">
        <f>Mantelit!C24+Muskotit!C24+Neilikat!C24+Pippurit!C24</f>
        <v>8</v>
      </c>
      <c r="D23" s="3">
        <f>Mantelit!D24+Muskotit!D24+Neilikat!D24+Pippurit!D24</f>
        <v>4</v>
      </c>
      <c r="E23" s="3">
        <f>Mantelit!E24+Muskotit!E24+Neilikat!E24+Pippurit!E24</f>
        <v>35</v>
      </c>
      <c r="F23" s="3">
        <f>Mantelit!G24+Muskotit!G24+Neilikat!G24+Pippurit!G24</f>
        <v>10</v>
      </c>
      <c r="G23" s="10">
        <f t="shared" si="1"/>
        <v>5.11524</v>
      </c>
      <c r="H23" s="1"/>
    </row>
    <row r="24" spans="1:8">
      <c r="A24" s="1"/>
      <c r="B24" s="5">
        <v>45617</v>
      </c>
      <c r="C24" s="3">
        <f>Mantelit!C25+Muskotit!C25+Neilikat!C25+Pippurit!C25</f>
        <v>9</v>
      </c>
      <c r="D24" s="3">
        <f>Mantelit!D25+Muskotit!D25+Neilikat!D25+Pippurit!D25</f>
        <v>4</v>
      </c>
      <c r="E24" s="3">
        <f>Mantelit!E25+Muskotit!E25+Neilikat!E25+Pippurit!E25</f>
        <v>35</v>
      </c>
      <c r="F24" s="3">
        <f>Mantelit!G25+Muskotit!G25+Neilikat!G25+Pippurit!G25</f>
        <v>10</v>
      </c>
      <c r="G24" s="10">
        <f t="shared" si="1"/>
        <v>5.2902399999999998</v>
      </c>
      <c r="H24" s="1"/>
    </row>
    <row r="25" spans="1:8">
      <c r="A25" s="1"/>
      <c r="B25" s="5">
        <v>45618</v>
      </c>
      <c r="C25" s="3">
        <f>Mantelit!C26+Muskotit!C26+Neilikat!C26+Pippurit!C26</f>
        <v>8</v>
      </c>
      <c r="D25" s="3">
        <f>Mantelit!D26+Muskotit!D26+Neilikat!D26+Pippurit!D26</f>
        <v>11</v>
      </c>
      <c r="E25" s="3">
        <f>Mantelit!E26+Muskotit!E26+Neilikat!E26+Pippurit!E26</f>
        <v>27</v>
      </c>
      <c r="F25" s="3">
        <f>Mantelit!G26+Muskotit!G26+Neilikat!G26+Pippurit!G26</f>
        <v>10</v>
      </c>
      <c r="G25" s="10">
        <f t="shared" si="1"/>
        <v>4.69191</v>
      </c>
      <c r="H25" s="1"/>
    </row>
    <row r="26" spans="1:8">
      <c r="A26" s="1"/>
      <c r="B26" s="5">
        <v>45619</v>
      </c>
      <c r="C26" s="3">
        <f>Mantelit!C27+Muskotit!C27+Neilikat!C27+Pippurit!C27</f>
        <v>0</v>
      </c>
      <c r="D26" s="3">
        <f>Mantelit!D27+Muskotit!D27+Neilikat!D27+Pippurit!D27</f>
        <v>0</v>
      </c>
      <c r="E26" s="3">
        <f>Mantelit!E27+Muskotit!E27+Neilikat!E27+Pippurit!E27</f>
        <v>0</v>
      </c>
      <c r="F26" s="3">
        <f>Mantelit!G27+Muskotit!G27+Neilikat!G27+Pippurit!G27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Mantelit!C28+Muskotit!C28+Neilikat!C28+Pippurit!C28</f>
        <v>0</v>
      </c>
      <c r="D27" s="20">
        <f>Mantelit!D28+Muskotit!D28+Neilikat!D28+Pippurit!D28</f>
        <v>0</v>
      </c>
      <c r="E27" s="20">
        <f>Mantelit!E28+Muskotit!E28+Neilikat!E28+Pippurit!E28</f>
        <v>0</v>
      </c>
      <c r="F27" s="20">
        <f>Mantelit!G28+Muskotit!G28+Neilikat!G28+Pippurit!G28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Mantelit!C29+Muskotit!C29+Neilikat!C29+Pippurit!C29</f>
        <v>9</v>
      </c>
      <c r="D28" s="17">
        <f>Mantelit!D29+Muskotit!D29+Neilikat!D29+Pippurit!D29</f>
        <v>1</v>
      </c>
      <c r="E28" s="17">
        <f>Mantelit!E29+Muskotit!E29+Neilikat!E29+Pippurit!E29</f>
        <v>37</v>
      </c>
      <c r="F28" s="17">
        <f>Mantelit!G29+Muskotit!G29+Neilikat!G29+Pippurit!G29</f>
        <v>10</v>
      </c>
      <c r="G28" s="18">
        <f>IFERROR(SUM(C28*1.75,D28*0.5381,E28)/F28,0)</f>
        <v>5.3288099999999998</v>
      </c>
      <c r="H28" s="1"/>
    </row>
    <row r="29" spans="1:8">
      <c r="A29" s="1"/>
      <c r="B29" s="5">
        <v>45671</v>
      </c>
      <c r="C29" s="3">
        <f>Mantelit!C30+Muskotit!C30+Neilikat!C30+Pippurit!C30</f>
        <v>9</v>
      </c>
      <c r="D29" s="3">
        <f>Mantelit!D30+Muskotit!D30+Neilikat!D30+Pippurit!D30</f>
        <v>1</v>
      </c>
      <c r="E29" s="3">
        <f>Mantelit!E30+Muskotit!E30+Neilikat!E30+Pippurit!E30</f>
        <v>34</v>
      </c>
      <c r="F29" s="3">
        <f>Mantelit!G30+Muskotit!G30+Neilikat!G30+Pippurit!G30</f>
        <v>10</v>
      </c>
      <c r="G29" s="10">
        <f t="shared" ref="G29:G34" si="2">IFERROR(SUM(C29*1.75,D29*0.5381,E29)/F29,0)</f>
        <v>5.02881</v>
      </c>
      <c r="H29" s="1"/>
    </row>
    <row r="30" spans="1:8">
      <c r="A30" s="1"/>
      <c r="B30" s="5">
        <v>45672</v>
      </c>
      <c r="C30" s="3">
        <f>Mantelit!C31+Muskotit!C31+Neilikat!C31+Pippurit!C31</f>
        <v>11</v>
      </c>
      <c r="D30" s="3">
        <f>Mantelit!D31+Muskotit!D31+Neilikat!D31+Pippurit!D31</f>
        <v>3</v>
      </c>
      <c r="E30" s="3">
        <f>Mantelit!E31+Muskotit!E31+Neilikat!E31+Pippurit!E31</f>
        <v>34</v>
      </c>
      <c r="F30" s="3">
        <f>Mantelit!G31+Muskotit!G31+Neilikat!G31+Pippurit!G31</f>
        <v>10</v>
      </c>
      <c r="G30" s="10">
        <f t="shared" si="2"/>
        <v>5.4864300000000004</v>
      </c>
      <c r="H30" s="1"/>
    </row>
    <row r="31" spans="1:8">
      <c r="A31" s="1"/>
      <c r="B31" s="5">
        <v>45673</v>
      </c>
      <c r="C31" s="3">
        <f>Mantelit!C32+Muskotit!C32+Neilikat!C32+Pippurit!C32</f>
        <v>11</v>
      </c>
      <c r="D31" s="3">
        <f>Mantelit!D32+Muskotit!D32+Neilikat!D32+Pippurit!D32</f>
        <v>2</v>
      </c>
      <c r="E31" s="3">
        <f>Mantelit!E32+Muskotit!E32+Neilikat!E32+Pippurit!E32</f>
        <v>36</v>
      </c>
      <c r="F31" s="3">
        <f>Mantelit!G32+Muskotit!G32+Neilikat!G32+Pippurit!G32</f>
        <v>10</v>
      </c>
      <c r="G31" s="10">
        <f t="shared" si="2"/>
        <v>5.6326200000000002</v>
      </c>
      <c r="H31" s="1"/>
    </row>
    <row r="32" spans="1:8">
      <c r="A32" s="1"/>
      <c r="B32" s="5">
        <v>45674</v>
      </c>
      <c r="C32" s="3">
        <f>Mantelit!C33+Muskotit!C33+Neilikat!C33+Pippurit!C33</f>
        <v>7</v>
      </c>
      <c r="D32" s="3">
        <f>Mantelit!D33+Muskotit!D33+Neilikat!D33+Pippurit!D33</f>
        <v>4</v>
      </c>
      <c r="E32" s="3">
        <f>Mantelit!E33+Muskotit!E33+Neilikat!E33+Pippurit!E33</f>
        <v>29</v>
      </c>
      <c r="F32" s="3">
        <f>Mantelit!G33+Muskotit!G33+Neilikat!G33+Pippurit!G33</f>
        <v>9</v>
      </c>
      <c r="G32" s="10">
        <f t="shared" si="2"/>
        <v>4.8224888888888886</v>
      </c>
      <c r="H32" s="1"/>
    </row>
    <row r="33" spans="1:8">
      <c r="A33" s="1"/>
      <c r="B33" s="5">
        <v>45675</v>
      </c>
      <c r="C33" s="3">
        <f>Mantelit!C34+Muskotit!C34+Neilikat!C34+Pippurit!C34</f>
        <v>0</v>
      </c>
      <c r="D33" s="3">
        <f>Mantelit!D34+Muskotit!D34+Neilikat!D34+Pippurit!D34</f>
        <v>0</v>
      </c>
      <c r="E33" s="3">
        <f>Mantelit!E34+Muskotit!E34+Neilikat!E34+Pippurit!E34</f>
        <v>0</v>
      </c>
      <c r="F33" s="3">
        <f>Mantelit!G34+Muskotit!G34+Neilikat!G34+Pippurit!G34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Mantelit!C35+Muskotit!C35+Neilikat!C35+Pippurit!C35</f>
        <v>0</v>
      </c>
      <c r="D34" s="20">
        <f>Mantelit!D35+Muskotit!D35+Neilikat!D35+Pippurit!D35</f>
        <v>0</v>
      </c>
      <c r="E34" s="20">
        <f>Mantelit!E35+Muskotit!E35+Neilikat!E35+Pippurit!E35</f>
        <v>0</v>
      </c>
      <c r="F34" s="20">
        <f>Mantelit!G35+Muskotit!G35+Neilikat!G35+Pippurit!G35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Mantelit!C36+Muskotit!C36+Neilikat!C36+Pippurit!C36</f>
        <v>7</v>
      </c>
      <c r="D35" s="17">
        <f>Mantelit!D36+Muskotit!D36+Neilikat!D36+Pippurit!D36</f>
        <v>1</v>
      </c>
      <c r="E35" s="17">
        <f>Mantelit!E36+Muskotit!E36+Neilikat!E36+Pippurit!E36</f>
        <v>28</v>
      </c>
      <c r="F35" s="17">
        <f>Mantelit!G36+Muskotit!G36+Neilikat!G36+Pippurit!G36</f>
        <v>10</v>
      </c>
      <c r="G35" s="18">
        <f>IFERROR(SUM(C35*1.75,D35*0.5381,E35)/F35,0)</f>
        <v>4.0788099999999998</v>
      </c>
      <c r="H35" s="1"/>
    </row>
    <row r="36" spans="1:8">
      <c r="A36" s="1"/>
      <c r="B36" s="5">
        <v>45678</v>
      </c>
      <c r="C36" s="3">
        <f>Mantelit!C37+Muskotit!C37+Neilikat!C37+Pippurit!C37</f>
        <v>7</v>
      </c>
      <c r="D36" s="3">
        <f>Mantelit!D37+Muskotit!D37+Neilikat!D37+Pippurit!D37</f>
        <v>3</v>
      </c>
      <c r="E36" s="3">
        <f>Mantelit!E37+Muskotit!E37+Neilikat!E37+Pippurit!E37</f>
        <v>32</v>
      </c>
      <c r="F36" s="3">
        <f>Mantelit!G37+Muskotit!G37+Neilikat!G37+Pippurit!G37</f>
        <v>9</v>
      </c>
      <c r="G36" s="10">
        <f t="shared" ref="G36:G41" si="3">IFERROR(SUM(C36*1.75,D36*0.5381,E36)/F36,0)</f>
        <v>5.0960333333333336</v>
      </c>
      <c r="H36" s="1"/>
    </row>
    <row r="37" spans="1:8">
      <c r="A37" s="1"/>
      <c r="B37" s="5">
        <v>45679</v>
      </c>
      <c r="C37" s="3">
        <f>Mantelit!C38+Muskotit!C38+Neilikat!C38+Pippurit!C38</f>
        <v>6</v>
      </c>
      <c r="D37" s="3">
        <f>Mantelit!D38+Muskotit!D38+Neilikat!D38+Pippurit!D38</f>
        <v>3</v>
      </c>
      <c r="E37" s="3">
        <f>Mantelit!E38+Muskotit!E38+Neilikat!E38+Pippurit!E38</f>
        <v>31</v>
      </c>
      <c r="F37" s="3">
        <f>Mantelit!G38+Muskotit!G38+Neilikat!G38+Pippurit!G38</f>
        <v>9</v>
      </c>
      <c r="G37" s="10">
        <f t="shared" si="3"/>
        <v>4.7904777777777774</v>
      </c>
      <c r="H37" s="1"/>
    </row>
    <row r="38" spans="1:8">
      <c r="A38" s="1"/>
      <c r="B38" s="5">
        <v>45680</v>
      </c>
      <c r="C38" s="3">
        <f>Mantelit!C39+Muskotit!C39+Neilikat!C39+Pippurit!C39</f>
        <v>7</v>
      </c>
      <c r="D38" s="3">
        <f>Mantelit!D39+Muskotit!D39+Neilikat!D39+Pippurit!D39</f>
        <v>3</v>
      </c>
      <c r="E38" s="3">
        <f>Mantelit!E39+Muskotit!E39+Neilikat!E39+Pippurit!E39</f>
        <v>36</v>
      </c>
      <c r="F38" s="3">
        <f>Mantelit!G39+Muskotit!G39+Neilikat!G39+Pippurit!G39</f>
        <v>10</v>
      </c>
      <c r="G38" s="10">
        <f t="shared" si="3"/>
        <v>4.9864300000000004</v>
      </c>
      <c r="H38" s="1"/>
    </row>
    <row r="39" spans="1:8">
      <c r="A39" s="1"/>
      <c r="B39" s="5">
        <v>45681</v>
      </c>
      <c r="C39" s="3">
        <f>Mantelit!C40+Muskotit!C40+Neilikat!C40+Pippurit!C40</f>
        <v>6</v>
      </c>
      <c r="D39" s="3">
        <f>Mantelit!D40+Muskotit!D40+Neilikat!D40+Pippurit!D40</f>
        <v>3</v>
      </c>
      <c r="E39" s="3">
        <f>Mantelit!E40+Muskotit!E40+Neilikat!E40+Pippurit!E40</f>
        <v>31</v>
      </c>
      <c r="F39" s="3">
        <f>Mantelit!G40+Muskotit!G40+Neilikat!G40+Pippurit!G40</f>
        <v>9</v>
      </c>
      <c r="G39" s="10">
        <f t="shared" si="3"/>
        <v>4.7904777777777774</v>
      </c>
      <c r="H39" s="1"/>
    </row>
    <row r="40" spans="1:8">
      <c r="A40" s="1"/>
      <c r="B40" s="5">
        <v>45682</v>
      </c>
      <c r="C40" s="3">
        <f>Mantelit!C41+Muskotit!C41+Neilikat!C41+Pippurit!C41</f>
        <v>0</v>
      </c>
      <c r="D40" s="3">
        <f>Mantelit!D41+Muskotit!D41+Neilikat!D41+Pippurit!D41</f>
        <v>0</v>
      </c>
      <c r="E40" s="3">
        <f>Mantelit!E41+Muskotit!E41+Neilikat!E41+Pippurit!E41</f>
        <v>0</v>
      </c>
      <c r="F40" s="3">
        <f>Mantelit!G41+Muskotit!G41+Neilikat!G41+Pippurit!G41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Mantelit!C42+Muskotit!C42+Neilikat!C42+Pippurit!C42</f>
        <v>0</v>
      </c>
      <c r="D41" s="3">
        <f>Mantelit!D42+Muskotit!D42+Neilikat!D42+Pippurit!D42</f>
        <v>0</v>
      </c>
      <c r="E41" s="3">
        <f>Mantelit!E42+Muskotit!E42+Neilikat!E42+Pippurit!E42</f>
        <v>0</v>
      </c>
      <c r="F41" s="3">
        <f>Mantelit!G42+Muskotit!G42+Neilikat!G42+Pippurit!G42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21" priority="1" operator="greaterThan">
      <formula>7</formula>
    </cfRule>
    <cfRule type="cellIs" dxfId="2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opLeftCell="A13" zoomScaleNormal="100" workbookViewId="0">
      <selection activeCell="G19" sqref="G1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18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3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17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3</v>
      </c>
      <c r="D15" s="3">
        <v>2</v>
      </c>
      <c r="E15" s="3">
        <v>10</v>
      </c>
      <c r="F15" s="10">
        <f t="shared" ref="F15:F42" si="0">(C15*1.75)+(D15*0.5381)+E15</f>
        <v>16.3262</v>
      </c>
      <c r="G15" s="3">
        <v>3</v>
      </c>
      <c r="H15" s="31">
        <f>IFERROR(SUM(C15*1.75,D15*0.5381,E15)/G15,0)</f>
        <v>5.4420666666666664</v>
      </c>
      <c r="I15" s="1"/>
    </row>
    <row r="16" spans="1:9">
      <c r="A16" s="1"/>
      <c r="B16" s="5">
        <v>45608</v>
      </c>
      <c r="C16" s="3">
        <v>2</v>
      </c>
      <c r="D16" s="3">
        <v>1</v>
      </c>
      <c r="E16" s="3">
        <v>10</v>
      </c>
      <c r="F16" s="10">
        <f t="shared" si="0"/>
        <v>14.0381</v>
      </c>
      <c r="G16" s="3">
        <v>3</v>
      </c>
      <c r="H16" s="31">
        <f t="shared" ref="H16:H21" si="1">IFERROR(SUM(C16*1.75,D16*0.5381,E16)/G16,0)</f>
        <v>4.6793666666666667</v>
      </c>
      <c r="I16" s="1"/>
    </row>
    <row r="17" spans="1:10">
      <c r="A17" s="1"/>
      <c r="B17" s="5">
        <v>45609</v>
      </c>
      <c r="C17" s="3">
        <v>3</v>
      </c>
      <c r="D17" s="3">
        <v>2</v>
      </c>
      <c r="E17" s="3">
        <v>9</v>
      </c>
      <c r="F17" s="10">
        <f t="shared" si="0"/>
        <v>15.3262</v>
      </c>
      <c r="G17" s="3">
        <v>3</v>
      </c>
      <c r="H17" s="31">
        <f t="shared" si="1"/>
        <v>5.1087333333333333</v>
      </c>
      <c r="I17" s="1"/>
    </row>
    <row r="18" spans="1:10">
      <c r="A18" s="1"/>
      <c r="B18" s="5">
        <v>45610</v>
      </c>
      <c r="C18" s="3">
        <v>3</v>
      </c>
      <c r="D18" s="3">
        <v>1</v>
      </c>
      <c r="E18" s="3">
        <v>11</v>
      </c>
      <c r="F18" s="10">
        <f t="shared" si="0"/>
        <v>16.7881</v>
      </c>
      <c r="G18" s="3">
        <v>3</v>
      </c>
      <c r="H18" s="31">
        <f t="shared" si="1"/>
        <v>5.5960333333333336</v>
      </c>
      <c r="I18" s="32"/>
    </row>
    <row r="19" spans="1:10">
      <c r="A19" s="1"/>
      <c r="B19" s="5">
        <v>45611</v>
      </c>
      <c r="C19" s="3">
        <v>3</v>
      </c>
      <c r="D19" s="3">
        <v>0</v>
      </c>
      <c r="E19" s="3">
        <v>8</v>
      </c>
      <c r="F19" s="10">
        <f t="shared" si="0"/>
        <v>13.25</v>
      </c>
      <c r="G19" s="3">
        <v>3</v>
      </c>
      <c r="H19" s="31">
        <f t="shared" si="1"/>
        <v>4.416666666666667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3</v>
      </c>
      <c r="D22" s="3">
        <v>2</v>
      </c>
      <c r="E22" s="3">
        <v>10</v>
      </c>
      <c r="F22" s="10">
        <f t="shared" si="0"/>
        <v>16.3262</v>
      </c>
      <c r="G22" s="3">
        <v>3</v>
      </c>
      <c r="H22" s="31">
        <f>IFERROR(SUM(C22*1.75,D22*0.5381,E22)/G22,0)</f>
        <v>5.4420666666666664</v>
      </c>
      <c r="I22" s="1"/>
    </row>
    <row r="23" spans="1:10">
      <c r="A23" s="1"/>
      <c r="B23" s="5">
        <v>45615</v>
      </c>
      <c r="C23" s="3">
        <v>3</v>
      </c>
      <c r="D23" s="3">
        <v>1</v>
      </c>
      <c r="E23" s="3">
        <v>9</v>
      </c>
      <c r="F23" s="10">
        <f t="shared" si="0"/>
        <v>14.7881</v>
      </c>
      <c r="G23" s="3">
        <v>3</v>
      </c>
      <c r="H23" s="31">
        <f t="shared" ref="H23:H28" si="2">IFERROR(SUM(C23*1.75,D23*0.5381,E23)/G23,0)</f>
        <v>4.9293666666666667</v>
      </c>
      <c r="I23" s="1"/>
    </row>
    <row r="24" spans="1:10">
      <c r="A24" s="1"/>
      <c r="B24" s="5">
        <v>45616</v>
      </c>
      <c r="C24" s="3">
        <v>3</v>
      </c>
      <c r="D24" s="3">
        <v>2</v>
      </c>
      <c r="E24" s="3">
        <v>9</v>
      </c>
      <c r="F24" s="10">
        <f t="shared" si="0"/>
        <v>15.3262</v>
      </c>
      <c r="G24" s="3">
        <v>3</v>
      </c>
      <c r="H24" s="31">
        <f t="shared" si="2"/>
        <v>5.1087333333333333</v>
      </c>
      <c r="I24" s="1"/>
    </row>
    <row r="25" spans="1:10">
      <c r="A25" s="1"/>
      <c r="B25" s="5">
        <v>45617</v>
      </c>
      <c r="C25" s="3">
        <v>3</v>
      </c>
      <c r="D25" s="3">
        <v>2</v>
      </c>
      <c r="E25" s="3">
        <v>10</v>
      </c>
      <c r="F25" s="10">
        <f t="shared" si="0"/>
        <v>16.3262</v>
      </c>
      <c r="G25" s="3">
        <v>3</v>
      </c>
      <c r="H25" s="31">
        <f t="shared" si="2"/>
        <v>5.4420666666666664</v>
      </c>
      <c r="I25" s="1"/>
      <c r="J25" t="s">
        <v>27</v>
      </c>
    </row>
    <row r="26" spans="1:10">
      <c r="A26" s="1"/>
      <c r="B26" s="5">
        <v>45618</v>
      </c>
      <c r="C26" s="3">
        <v>3</v>
      </c>
      <c r="D26" s="3">
        <v>4</v>
      </c>
      <c r="E26" s="3">
        <v>7</v>
      </c>
      <c r="F26" s="10">
        <f t="shared" si="0"/>
        <v>14.4024</v>
      </c>
      <c r="G26" s="3">
        <v>3</v>
      </c>
      <c r="H26" s="31">
        <f t="shared" si="2"/>
        <v>4.8007999999999997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3</v>
      </c>
      <c r="D29" s="3">
        <v>0</v>
      </c>
      <c r="E29" s="3">
        <v>11</v>
      </c>
      <c r="F29" s="10">
        <f t="shared" si="0"/>
        <v>16.25</v>
      </c>
      <c r="G29" s="3">
        <v>3</v>
      </c>
      <c r="H29" s="31">
        <f>IFERROR(SUM(C29*1.75,D29*0.5381,E29)/G29,0)</f>
        <v>5.416666666666667</v>
      </c>
      <c r="I29" s="1"/>
    </row>
    <row r="30" spans="1:10">
      <c r="A30" s="1"/>
      <c r="B30" s="5">
        <v>45671</v>
      </c>
      <c r="C30" s="3">
        <v>3</v>
      </c>
      <c r="D30" s="3">
        <v>0</v>
      </c>
      <c r="E30" s="3">
        <v>10</v>
      </c>
      <c r="F30" s="10">
        <f t="shared" si="0"/>
        <v>15.25</v>
      </c>
      <c r="G30" s="3">
        <v>3</v>
      </c>
      <c r="H30" s="31">
        <f t="shared" ref="H30:H35" si="3">IFERROR(SUM(C30*1.75,D30*0.5381,E30)/G30,0)</f>
        <v>5.083333333333333</v>
      </c>
      <c r="I30" s="1"/>
    </row>
    <row r="31" spans="1:10">
      <c r="A31" s="1"/>
      <c r="B31" s="5">
        <v>45672</v>
      </c>
      <c r="C31" s="3">
        <v>4</v>
      </c>
      <c r="D31" s="3">
        <v>1</v>
      </c>
      <c r="E31" s="3">
        <v>9</v>
      </c>
      <c r="F31" s="10">
        <f t="shared" si="0"/>
        <v>16.5381</v>
      </c>
      <c r="G31" s="3">
        <v>3</v>
      </c>
      <c r="H31" s="31">
        <f t="shared" si="3"/>
        <v>5.5126999999999997</v>
      </c>
      <c r="I31" s="1"/>
    </row>
    <row r="32" spans="1:10">
      <c r="A32" s="1"/>
      <c r="B32" s="5">
        <v>45673</v>
      </c>
      <c r="C32" s="3">
        <v>4</v>
      </c>
      <c r="D32" s="3">
        <v>1</v>
      </c>
      <c r="E32" s="3">
        <v>11</v>
      </c>
      <c r="F32" s="10">
        <f t="shared" si="0"/>
        <v>18.5381</v>
      </c>
      <c r="G32" s="3">
        <v>3</v>
      </c>
      <c r="H32" s="31">
        <f t="shared" si="3"/>
        <v>6.1793666666666667</v>
      </c>
      <c r="I32" s="1"/>
    </row>
    <row r="33" spans="1:9">
      <c r="A33" s="1"/>
      <c r="B33" s="5">
        <v>45674</v>
      </c>
      <c r="C33" s="3">
        <v>4</v>
      </c>
      <c r="D33" s="3">
        <v>0</v>
      </c>
      <c r="E33" s="3">
        <v>8</v>
      </c>
      <c r="F33" s="10">
        <f t="shared" si="0"/>
        <v>15</v>
      </c>
      <c r="G33" s="3">
        <v>3</v>
      </c>
      <c r="H33" s="31">
        <f t="shared" si="3"/>
        <v>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3</v>
      </c>
      <c r="D36" s="3">
        <v>0</v>
      </c>
      <c r="E36" s="3">
        <v>7</v>
      </c>
      <c r="F36" s="10">
        <f t="shared" si="0"/>
        <v>12.25</v>
      </c>
      <c r="G36" s="3">
        <v>3</v>
      </c>
      <c r="H36" s="31">
        <f>IFERROR(SUM(C36*1.75,D36*0.5381,E36)/G36,0)</f>
        <v>4.083333333333333</v>
      </c>
      <c r="I36" s="1"/>
    </row>
    <row r="37" spans="1:9">
      <c r="A37" s="1"/>
      <c r="B37" s="5">
        <v>45678</v>
      </c>
      <c r="C37" s="3">
        <v>3</v>
      </c>
      <c r="D37" s="3">
        <v>1</v>
      </c>
      <c r="E37" s="3">
        <v>9</v>
      </c>
      <c r="F37" s="10">
        <f t="shared" si="0"/>
        <v>14.7881</v>
      </c>
      <c r="G37" s="3">
        <v>3</v>
      </c>
      <c r="H37" s="31">
        <f t="shared" ref="H37:H42" si="4">IFERROR(SUM(C37*1.75,D37*0.5381,E37)/G37,0)</f>
        <v>4.9293666666666667</v>
      </c>
      <c r="I37" s="1"/>
    </row>
    <row r="38" spans="1:9">
      <c r="A38" s="1"/>
      <c r="B38" s="5">
        <v>45679</v>
      </c>
      <c r="C38" s="3">
        <v>3</v>
      </c>
      <c r="D38" s="3">
        <v>1</v>
      </c>
      <c r="E38" s="3">
        <v>9</v>
      </c>
      <c r="F38" s="10">
        <f t="shared" si="0"/>
        <v>14.7881</v>
      </c>
      <c r="G38" s="3">
        <v>3</v>
      </c>
      <c r="H38" s="31">
        <f t="shared" si="4"/>
        <v>4.9293666666666667</v>
      </c>
      <c r="I38" s="1"/>
    </row>
    <row r="39" spans="1:9">
      <c r="A39" s="1"/>
      <c r="B39" s="5">
        <v>45680</v>
      </c>
      <c r="C39" s="3">
        <v>3</v>
      </c>
      <c r="D39" s="3">
        <v>1</v>
      </c>
      <c r="E39" s="3">
        <v>11</v>
      </c>
      <c r="F39" s="10">
        <f t="shared" si="0"/>
        <v>16.7881</v>
      </c>
      <c r="G39" s="3">
        <v>3</v>
      </c>
      <c r="H39" s="31">
        <f t="shared" si="4"/>
        <v>5.5960333333333336</v>
      </c>
      <c r="I39" s="1"/>
    </row>
    <row r="40" spans="1:9">
      <c r="A40" s="1"/>
      <c r="B40" s="5">
        <v>45681</v>
      </c>
      <c r="C40" s="3">
        <v>2</v>
      </c>
      <c r="D40" s="3">
        <v>1</v>
      </c>
      <c r="E40" s="3">
        <v>8</v>
      </c>
      <c r="F40" s="10">
        <f t="shared" si="0"/>
        <v>12.0381</v>
      </c>
      <c r="G40" s="3">
        <v>3</v>
      </c>
      <c r="H40" s="31">
        <f t="shared" si="4"/>
        <v>4.0126999999999997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8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29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17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17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17</v>
      </c>
      <c r="F15" s="10">
        <f t="shared" ref="F15:F42" si="0">(C15*1.75)+(D15*0.5381)+E15</f>
        <v>17</v>
      </c>
      <c r="G15" s="3">
        <v>3</v>
      </c>
      <c r="H15" s="31">
        <f>IFERROR(SUM(C15*1.75,D15*0.5381,E15)/G15,0)</f>
        <v>5.666666666666667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15</v>
      </c>
      <c r="F16" s="10">
        <f t="shared" si="0"/>
        <v>15</v>
      </c>
      <c r="G16" s="3">
        <v>3</v>
      </c>
      <c r="H16" s="31">
        <f t="shared" ref="H16:H21" si="1">IFERROR(SUM(C16*1.75,D16*0.5381,E16)/G16,0)</f>
        <v>5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16</v>
      </c>
      <c r="F17" s="10">
        <f t="shared" si="0"/>
        <v>16</v>
      </c>
      <c r="G17" s="3">
        <v>3</v>
      </c>
      <c r="H17" s="31">
        <f t="shared" si="1"/>
        <v>5.333333333333333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16</v>
      </c>
      <c r="F18" s="10">
        <f t="shared" si="0"/>
        <v>16</v>
      </c>
      <c r="G18" s="3">
        <v>3</v>
      </c>
      <c r="H18" s="31">
        <f t="shared" si="1"/>
        <v>5.333333333333333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13</v>
      </c>
      <c r="F19" s="10">
        <f t="shared" si="0"/>
        <v>13</v>
      </c>
      <c r="G19" s="3">
        <v>3</v>
      </c>
      <c r="H19" s="31">
        <f t="shared" si="1"/>
        <v>4.333333333333333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16</v>
      </c>
      <c r="F22" s="10">
        <f t="shared" si="0"/>
        <v>16</v>
      </c>
      <c r="G22" s="3">
        <v>3</v>
      </c>
      <c r="H22" s="31">
        <f>IFERROR(SUM(C22*1.75,D22*0.5381,E22)/G22,0)</f>
        <v>5.333333333333333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16</v>
      </c>
      <c r="F23" s="10">
        <f t="shared" si="0"/>
        <v>16</v>
      </c>
      <c r="G23" s="3">
        <v>3</v>
      </c>
      <c r="H23" s="31">
        <f t="shared" ref="H23:H28" si="2">IFERROR(SUM(C23*1.75,D23*0.5381,E23)/G23,0)</f>
        <v>5.333333333333333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17</v>
      </c>
      <c r="F24" s="10">
        <f t="shared" si="0"/>
        <v>17</v>
      </c>
      <c r="G24" s="3">
        <v>3</v>
      </c>
      <c r="H24" s="31">
        <f t="shared" si="2"/>
        <v>5.666666666666667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15</v>
      </c>
      <c r="F25" s="10">
        <f t="shared" si="0"/>
        <v>15.5381</v>
      </c>
      <c r="G25" s="3">
        <v>3</v>
      </c>
      <c r="H25" s="31">
        <f t="shared" si="2"/>
        <v>5.1793666666666667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3</v>
      </c>
      <c r="E26" s="3">
        <v>13</v>
      </c>
      <c r="F26" s="10">
        <f t="shared" si="0"/>
        <v>14.6143</v>
      </c>
      <c r="G26" s="3">
        <v>3</v>
      </c>
      <c r="H26" s="31">
        <f t="shared" si="2"/>
        <v>4.8714333333333331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15</v>
      </c>
      <c r="F29" s="10">
        <f t="shared" si="0"/>
        <v>15</v>
      </c>
      <c r="G29" s="3">
        <v>3</v>
      </c>
      <c r="H29" s="31">
        <f>IFERROR(SUM(C29*1.75,D29*0.5381,E29)/G29,0)</f>
        <v>5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13</v>
      </c>
      <c r="F30" s="10">
        <f t="shared" si="0"/>
        <v>13</v>
      </c>
      <c r="G30" s="3">
        <v>3</v>
      </c>
      <c r="H30" s="31">
        <f t="shared" ref="H30:H35" si="3">IFERROR(SUM(C30*1.75,D30*0.5381,E30)/G30,0)</f>
        <v>4.333333333333333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15</v>
      </c>
      <c r="F31" s="10">
        <f t="shared" si="0"/>
        <v>15</v>
      </c>
      <c r="G31" s="3">
        <v>3</v>
      </c>
      <c r="H31" s="31">
        <f t="shared" si="3"/>
        <v>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14</v>
      </c>
      <c r="F32" s="10">
        <f t="shared" si="0"/>
        <v>14</v>
      </c>
      <c r="G32" s="3">
        <v>3</v>
      </c>
      <c r="H32" s="31">
        <f t="shared" si="3"/>
        <v>4.666666666666667</v>
      </c>
      <c r="I32" s="1"/>
    </row>
    <row r="33" spans="1:9">
      <c r="A33" s="1"/>
      <c r="B33" s="5">
        <v>45674</v>
      </c>
      <c r="C33" s="3">
        <v>0</v>
      </c>
      <c r="D33" s="3">
        <v>1</v>
      </c>
      <c r="E33" s="3">
        <v>14</v>
      </c>
      <c r="F33" s="10">
        <f t="shared" si="0"/>
        <v>14.5381</v>
      </c>
      <c r="G33" s="3">
        <v>3</v>
      </c>
      <c r="H33" s="31">
        <f t="shared" si="3"/>
        <v>4.8460333333333336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13</v>
      </c>
      <c r="F36" s="10">
        <f t="shared" si="0"/>
        <v>13</v>
      </c>
      <c r="G36" s="3">
        <v>3</v>
      </c>
      <c r="H36" s="31">
        <f>IFERROR(SUM(C36*1.75,D36*0.5381,E36)/G36,0)</f>
        <v>4.333333333333333</v>
      </c>
      <c r="I36" s="1"/>
    </row>
    <row r="37" spans="1:9">
      <c r="A37" s="1"/>
      <c r="B37" s="5">
        <v>45678</v>
      </c>
      <c r="C37" s="3">
        <v>0</v>
      </c>
      <c r="D37" s="3">
        <v>1</v>
      </c>
      <c r="E37" s="3">
        <v>13</v>
      </c>
      <c r="F37" s="10">
        <f t="shared" si="0"/>
        <v>13.5381</v>
      </c>
      <c r="G37" s="3">
        <v>3</v>
      </c>
      <c r="H37" s="31">
        <f t="shared" ref="H37:H42" si="4">IFERROR(SUM(C37*1.75,D37*0.5381,E37)/G37,0)</f>
        <v>4.5126999999999997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13</v>
      </c>
      <c r="F38" s="10">
        <f t="shared" si="0"/>
        <v>13</v>
      </c>
      <c r="G38" s="3">
        <v>3</v>
      </c>
      <c r="H38" s="31">
        <f t="shared" si="4"/>
        <v>4.333333333333333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15</v>
      </c>
      <c r="F39" s="10">
        <f t="shared" si="0"/>
        <v>15</v>
      </c>
      <c r="G39" s="3">
        <v>3</v>
      </c>
      <c r="H39" s="31">
        <f t="shared" si="4"/>
        <v>5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12</v>
      </c>
      <c r="F40" s="10">
        <f t="shared" si="0"/>
        <v>12.5381</v>
      </c>
      <c r="G40" s="3">
        <v>3</v>
      </c>
      <c r="H40" s="31">
        <f t="shared" si="4"/>
        <v>4.1793666666666667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8" zoomScaleNormal="100" workbookViewId="0">
      <selection activeCell="G23" sqref="G23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30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13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13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1</v>
      </c>
      <c r="E15" s="3">
        <v>10</v>
      </c>
      <c r="F15" s="10">
        <f t="shared" ref="F15:F42" si="0">(C15*1.75)+(D15*0.5381)+E15</f>
        <v>10.5381</v>
      </c>
      <c r="G15" s="3">
        <v>2</v>
      </c>
      <c r="H15" s="31">
        <f>IFERROR(SUM(C15*1.75,D15*0.5381,E15)/G15,0)</f>
        <v>5.26905</v>
      </c>
      <c r="I15" s="1"/>
    </row>
    <row r="16" spans="1:9">
      <c r="A16" s="1"/>
      <c r="B16" s="5">
        <v>45608</v>
      </c>
      <c r="C16" s="3">
        <v>0</v>
      </c>
      <c r="D16" s="3">
        <v>2</v>
      </c>
      <c r="E16" s="3">
        <v>10</v>
      </c>
      <c r="F16" s="10">
        <f t="shared" si="0"/>
        <v>11.0762</v>
      </c>
      <c r="G16" s="3">
        <v>2</v>
      </c>
      <c r="H16" s="31">
        <f t="shared" ref="H16:H21" si="1">IFERROR(SUM(C16*1.75,D16*0.5381,E16)/G16,0)</f>
        <v>5.5381</v>
      </c>
      <c r="I16" s="1"/>
    </row>
    <row r="17" spans="1:10">
      <c r="A17" s="1"/>
      <c r="B17" s="5">
        <v>45609</v>
      </c>
      <c r="C17" s="3">
        <v>0</v>
      </c>
      <c r="D17" s="3">
        <v>3</v>
      </c>
      <c r="E17" s="3">
        <v>9</v>
      </c>
      <c r="F17" s="10">
        <f t="shared" si="0"/>
        <v>10.6143</v>
      </c>
      <c r="G17" s="3">
        <v>3</v>
      </c>
      <c r="H17" s="31">
        <f t="shared" si="1"/>
        <v>3.5381</v>
      </c>
      <c r="I17" s="1"/>
    </row>
    <row r="18" spans="1:10">
      <c r="A18" s="1"/>
      <c r="B18" s="5">
        <v>45610</v>
      </c>
      <c r="C18" s="3">
        <v>0</v>
      </c>
      <c r="D18" s="3">
        <v>2</v>
      </c>
      <c r="E18" s="3">
        <v>8</v>
      </c>
      <c r="F18" s="10">
        <f t="shared" si="0"/>
        <v>9.0762</v>
      </c>
      <c r="G18" s="3">
        <v>2</v>
      </c>
      <c r="H18" s="31">
        <f t="shared" si="1"/>
        <v>4.5381</v>
      </c>
      <c r="I18" s="32"/>
    </row>
    <row r="19" spans="1:10">
      <c r="A19" s="1"/>
      <c r="B19" s="5">
        <v>45611</v>
      </c>
      <c r="C19" s="3">
        <v>0</v>
      </c>
      <c r="D19" s="3">
        <v>4</v>
      </c>
      <c r="E19" s="3">
        <v>7</v>
      </c>
      <c r="F19" s="10">
        <f t="shared" si="0"/>
        <v>9.1524000000000001</v>
      </c>
      <c r="G19" s="3">
        <v>2</v>
      </c>
      <c r="H19" s="31">
        <f t="shared" si="1"/>
        <v>4.5762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3</v>
      </c>
      <c r="E22" s="3">
        <v>9</v>
      </c>
      <c r="F22" s="10">
        <f t="shared" si="0"/>
        <v>10.6143</v>
      </c>
      <c r="G22" s="3">
        <v>2</v>
      </c>
      <c r="H22" s="31">
        <f>IFERROR(SUM(C22*1.75,D22*0.5381,E22)/#REF!,0)</f>
        <v>0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11</v>
      </c>
      <c r="F23" s="10">
        <f t="shared" si="0"/>
        <v>11.5381</v>
      </c>
      <c r="G23" s="38">
        <v>2</v>
      </c>
      <c r="H23" s="31">
        <f>IFERROR(SUM(C23*1.75,D23*0.5381,E23)/G22,0)</f>
        <v>5.76905</v>
      </c>
      <c r="I23" s="1"/>
    </row>
    <row r="24" spans="1:10">
      <c r="A24" s="1"/>
      <c r="B24" s="5">
        <v>45616</v>
      </c>
      <c r="C24" s="3">
        <v>0</v>
      </c>
      <c r="D24" s="3">
        <v>2</v>
      </c>
      <c r="E24" s="3">
        <v>9</v>
      </c>
      <c r="F24" s="10">
        <f t="shared" si="0"/>
        <v>10.0762</v>
      </c>
      <c r="G24" s="3">
        <v>2</v>
      </c>
      <c r="H24" s="31">
        <f t="shared" ref="H24:H28" si="2">IFERROR(SUM(C24*1.75,D24*0.5381,E24)/G24,0)</f>
        <v>5.0381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10</v>
      </c>
      <c r="F25" s="10">
        <f t="shared" si="0"/>
        <v>10.5381</v>
      </c>
      <c r="G25" s="3">
        <v>2</v>
      </c>
      <c r="H25" s="31">
        <f t="shared" si="2"/>
        <v>5.26905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4</v>
      </c>
      <c r="E26" s="3">
        <v>7</v>
      </c>
      <c r="F26" s="10">
        <f t="shared" si="0"/>
        <v>9.1524000000000001</v>
      </c>
      <c r="G26" s="3">
        <v>2</v>
      </c>
      <c r="H26" s="31">
        <f t="shared" si="2"/>
        <v>4.5762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11</v>
      </c>
      <c r="F29" s="10">
        <f t="shared" si="0"/>
        <v>11.5381</v>
      </c>
      <c r="G29" s="3">
        <v>2</v>
      </c>
      <c r="H29" s="31">
        <f>IFERROR(SUM(C29*1.75,D29*0.5381,E29)/G29,0)</f>
        <v>5.76905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11</v>
      </c>
      <c r="F30" s="10">
        <f t="shared" si="0"/>
        <v>11.5381</v>
      </c>
      <c r="G30" s="3">
        <v>2</v>
      </c>
      <c r="H30" s="31">
        <f t="shared" ref="H30:H35" si="3">IFERROR(SUM(C30*1.75,D30*0.5381,E30)/G30,0)</f>
        <v>5.76905</v>
      </c>
      <c r="I30" s="1"/>
    </row>
    <row r="31" spans="1:10">
      <c r="A31" s="1"/>
      <c r="B31" s="5">
        <v>45672</v>
      </c>
      <c r="C31" s="3">
        <v>0</v>
      </c>
      <c r="D31" s="3">
        <v>2</v>
      </c>
      <c r="E31" s="3">
        <v>10</v>
      </c>
      <c r="F31" s="10">
        <f t="shared" si="0"/>
        <v>11.0762</v>
      </c>
      <c r="G31" s="3">
        <v>2</v>
      </c>
      <c r="H31" s="31">
        <f t="shared" si="3"/>
        <v>5.5381</v>
      </c>
      <c r="I31" s="1"/>
    </row>
    <row r="32" spans="1:10">
      <c r="A32" s="1"/>
      <c r="B32" s="5">
        <v>45673</v>
      </c>
      <c r="C32" s="3">
        <v>0</v>
      </c>
      <c r="D32" s="3">
        <v>1</v>
      </c>
      <c r="E32" s="3">
        <v>11</v>
      </c>
      <c r="F32" s="10">
        <f t="shared" si="0"/>
        <v>11.5381</v>
      </c>
      <c r="G32" s="3">
        <v>2</v>
      </c>
      <c r="H32" s="31">
        <f t="shared" si="3"/>
        <v>5.76905</v>
      </c>
      <c r="I32" s="1"/>
    </row>
    <row r="33" spans="1:9">
      <c r="A33" s="1"/>
      <c r="B33" s="5">
        <v>45674</v>
      </c>
      <c r="C33" s="3">
        <v>0</v>
      </c>
      <c r="D33" s="3">
        <v>3</v>
      </c>
      <c r="E33" s="3">
        <v>7</v>
      </c>
      <c r="F33" s="10">
        <f t="shared" si="0"/>
        <v>8.6143000000000001</v>
      </c>
      <c r="G33" s="3">
        <v>2</v>
      </c>
      <c r="H33" s="31">
        <f t="shared" si="3"/>
        <v>4.30715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1</v>
      </c>
      <c r="E36" s="3">
        <v>8</v>
      </c>
      <c r="F36" s="10">
        <f t="shared" si="0"/>
        <v>8.5381</v>
      </c>
      <c r="G36" s="3">
        <v>2</v>
      </c>
      <c r="H36" s="31">
        <f>IFERROR(SUM(C36*1.75,D36*0.5381,E36)/G36,0)</f>
        <v>4.26905</v>
      </c>
      <c r="I36" s="1"/>
    </row>
    <row r="37" spans="1:9">
      <c r="A37" s="1"/>
      <c r="B37" s="5">
        <v>45678</v>
      </c>
      <c r="C37" s="3">
        <v>0</v>
      </c>
      <c r="D37" s="3">
        <v>1</v>
      </c>
      <c r="E37" s="3">
        <v>10</v>
      </c>
      <c r="F37" s="10">
        <f t="shared" si="0"/>
        <v>10.5381</v>
      </c>
      <c r="G37" s="3">
        <v>2</v>
      </c>
      <c r="H37" s="31">
        <f t="shared" ref="H37:H42" si="4">IFERROR(SUM(C37*1.75,D37*0.5381,E37)/G37,0)</f>
        <v>5.26905</v>
      </c>
      <c r="I37" s="1"/>
    </row>
    <row r="38" spans="1:9">
      <c r="A38" s="1"/>
      <c r="B38" s="5">
        <v>45679</v>
      </c>
      <c r="C38" s="3">
        <v>0</v>
      </c>
      <c r="D38" s="3">
        <v>2</v>
      </c>
      <c r="E38" s="3">
        <v>9</v>
      </c>
      <c r="F38" s="10">
        <f t="shared" si="0"/>
        <v>10.0762</v>
      </c>
      <c r="G38" s="3">
        <v>2</v>
      </c>
      <c r="H38" s="31">
        <f t="shared" si="4"/>
        <v>5.0381</v>
      </c>
      <c r="I38" s="1"/>
    </row>
    <row r="39" spans="1:9">
      <c r="A39" s="1"/>
      <c r="B39" s="5">
        <v>45680</v>
      </c>
      <c r="C39" s="3">
        <v>0</v>
      </c>
      <c r="D39" s="3">
        <v>2</v>
      </c>
      <c r="E39" s="3">
        <v>10</v>
      </c>
      <c r="F39" s="10">
        <f t="shared" si="0"/>
        <v>11.0762</v>
      </c>
      <c r="G39" s="3">
        <v>2</v>
      </c>
      <c r="H39" s="31">
        <f t="shared" si="4"/>
        <v>5.5381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11</v>
      </c>
      <c r="F40" s="10">
        <f t="shared" si="0"/>
        <v>11.5381</v>
      </c>
      <c r="G40" s="3">
        <v>2</v>
      </c>
      <c r="H40" s="31">
        <f t="shared" si="4"/>
        <v>5.76905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B46 G15:G22 G24:G42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abSelected="1" topLeftCell="A2" zoomScaleNormal="100" workbookViewId="0">
      <selection activeCell="G20" sqref="G20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31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7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7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6</v>
      </c>
      <c r="D15" s="3">
        <v>0</v>
      </c>
      <c r="E15" s="3">
        <v>0</v>
      </c>
      <c r="F15" s="10">
        <f>(C15*1.75)+(D15*0.5381)+E15</f>
        <v>10.5</v>
      </c>
      <c r="G15" s="3">
        <v>2</v>
      </c>
      <c r="H15" s="31">
        <f>IFERROR(SUM(C15*1.75,D15*0.5381,E15)/G15,0)</f>
        <v>5.25</v>
      </c>
      <c r="I15" s="1"/>
    </row>
    <row r="16" spans="1:9">
      <c r="A16" s="1"/>
      <c r="B16" s="5">
        <v>45608</v>
      </c>
      <c r="C16" s="3">
        <v>6</v>
      </c>
      <c r="D16" s="3">
        <v>0</v>
      </c>
      <c r="E16" s="3">
        <v>0</v>
      </c>
      <c r="F16" s="10">
        <f>(C16*1.75)+(D16*0.5381)+E16</f>
        <v>10.5</v>
      </c>
      <c r="G16" s="3">
        <v>2</v>
      </c>
      <c r="H16" s="31">
        <f>IFERROR(SUM(C16*1.75,D16*0.5381,E16)/G16,0)</f>
        <v>5.25</v>
      </c>
      <c r="I16" s="1"/>
    </row>
    <row r="17" spans="1:10">
      <c r="A17" s="1"/>
      <c r="B17" s="5">
        <v>45609</v>
      </c>
      <c r="C17" s="3">
        <v>6</v>
      </c>
      <c r="D17" s="3">
        <v>0</v>
      </c>
      <c r="E17" s="3">
        <v>0</v>
      </c>
      <c r="F17" s="10">
        <f t="shared" ref="F17:F21" si="0">(C17*1.75)+(D17*0.5381)+E17</f>
        <v>10.5</v>
      </c>
      <c r="G17" s="3">
        <v>2</v>
      </c>
      <c r="H17" s="31">
        <f t="shared" ref="H17:H21" si="1">IFERROR(SUM(C17*1.75,D17*0.5381,E17)/G17,0)</f>
        <v>5.25</v>
      </c>
      <c r="I17" s="1"/>
    </row>
    <row r="18" spans="1:10">
      <c r="A18" s="1"/>
      <c r="B18" s="5">
        <v>45610</v>
      </c>
      <c r="C18" s="3">
        <v>6</v>
      </c>
      <c r="D18" s="3">
        <v>0</v>
      </c>
      <c r="E18" s="3">
        <v>0</v>
      </c>
      <c r="F18" s="10">
        <f t="shared" si="0"/>
        <v>10.5</v>
      </c>
      <c r="G18" s="3">
        <v>2</v>
      </c>
      <c r="H18" s="31">
        <f t="shared" si="1"/>
        <v>5.25</v>
      </c>
      <c r="I18" s="32"/>
    </row>
    <row r="19" spans="1:10">
      <c r="A19" s="1"/>
      <c r="B19" s="5">
        <v>45611</v>
      </c>
      <c r="C19" s="3">
        <v>5</v>
      </c>
      <c r="D19" s="3">
        <v>0</v>
      </c>
      <c r="E19" s="3">
        <v>0</v>
      </c>
      <c r="F19" s="10">
        <f t="shared" si="0"/>
        <v>8.75</v>
      </c>
      <c r="G19" s="3">
        <v>2</v>
      </c>
      <c r="H19" s="31">
        <f t="shared" si="1"/>
        <v>4.375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6</v>
      </c>
      <c r="D22" s="3">
        <v>0</v>
      </c>
      <c r="E22" s="3">
        <v>0</v>
      </c>
      <c r="F22" s="10">
        <f t="shared" ref="F22:F42" si="2">(C22*1.75)+(D22*0.5381)+E22</f>
        <v>10.5</v>
      </c>
      <c r="G22" s="3">
        <v>2</v>
      </c>
      <c r="H22" s="31">
        <f>IFERROR(SUM(C22*1.75,D22*0.5381,E22)/G22,0)</f>
        <v>5.25</v>
      </c>
      <c r="I22" s="1"/>
    </row>
    <row r="23" spans="1:10">
      <c r="A23" s="1"/>
      <c r="B23" s="5">
        <v>45615</v>
      </c>
      <c r="C23" s="3">
        <v>6</v>
      </c>
      <c r="D23" s="3">
        <v>0</v>
      </c>
      <c r="E23" s="3">
        <v>0</v>
      </c>
      <c r="F23" s="10">
        <f t="shared" si="2"/>
        <v>10.5</v>
      </c>
      <c r="G23" s="3">
        <v>2</v>
      </c>
      <c r="H23" s="31">
        <f t="shared" ref="H23:H28" si="3">IFERROR(SUM(C23*1.75,D23*0.5381,E23)/G23,0)</f>
        <v>5.25</v>
      </c>
      <c r="I23" s="1"/>
    </row>
    <row r="24" spans="1:10">
      <c r="A24" s="1"/>
      <c r="B24" s="5">
        <v>45616</v>
      </c>
      <c r="C24" s="3">
        <v>5</v>
      </c>
      <c r="D24" s="3">
        <v>0</v>
      </c>
      <c r="E24" s="3">
        <v>0</v>
      </c>
      <c r="F24" s="10">
        <f t="shared" si="2"/>
        <v>8.75</v>
      </c>
      <c r="G24" s="3">
        <v>2</v>
      </c>
      <c r="H24" s="31">
        <f t="shared" si="3"/>
        <v>4.375</v>
      </c>
      <c r="I24" s="1"/>
    </row>
    <row r="25" spans="1:10">
      <c r="A25" s="1"/>
      <c r="B25" s="5">
        <v>45617</v>
      </c>
      <c r="C25" s="3">
        <v>6</v>
      </c>
      <c r="D25" s="3">
        <v>0</v>
      </c>
      <c r="E25" s="3">
        <v>0</v>
      </c>
      <c r="F25" s="10">
        <f t="shared" si="2"/>
        <v>10.5</v>
      </c>
      <c r="G25" s="3">
        <v>2</v>
      </c>
      <c r="H25" s="31">
        <f t="shared" si="3"/>
        <v>5.25</v>
      </c>
      <c r="I25" s="1"/>
      <c r="J25" t="s">
        <v>27</v>
      </c>
    </row>
    <row r="26" spans="1:10">
      <c r="A26" s="1"/>
      <c r="B26" s="5">
        <v>45618</v>
      </c>
      <c r="C26" s="3">
        <v>5</v>
      </c>
      <c r="D26" s="3">
        <v>0</v>
      </c>
      <c r="E26" s="3">
        <v>0</v>
      </c>
      <c r="F26" s="10">
        <f t="shared" si="2"/>
        <v>8.75</v>
      </c>
      <c r="G26" s="3">
        <v>2</v>
      </c>
      <c r="H26" s="31">
        <f t="shared" si="3"/>
        <v>4.375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>
      <c r="A29" s="1"/>
      <c r="B29" s="5">
        <v>45670</v>
      </c>
      <c r="C29" s="3">
        <v>6</v>
      </c>
      <c r="D29" s="3">
        <v>0</v>
      </c>
      <c r="E29" s="3">
        <v>0</v>
      </c>
      <c r="F29" s="10">
        <f t="shared" si="2"/>
        <v>10.5</v>
      </c>
      <c r="G29" s="3">
        <v>2</v>
      </c>
      <c r="H29" s="31">
        <f>IFERROR(SUM(C29*1.75,D29*0.5381,E29)/G29,0)</f>
        <v>5.25</v>
      </c>
      <c r="I29" s="1"/>
    </row>
    <row r="30" spans="1:10">
      <c r="A30" s="1"/>
      <c r="B30" s="5">
        <v>45671</v>
      </c>
      <c r="C30" s="3">
        <v>6</v>
      </c>
      <c r="D30" s="3">
        <v>0</v>
      </c>
      <c r="E30" s="3">
        <v>0</v>
      </c>
      <c r="F30" s="10">
        <f t="shared" si="2"/>
        <v>10.5</v>
      </c>
      <c r="G30" s="3">
        <v>2</v>
      </c>
      <c r="H30" s="31">
        <f t="shared" ref="H30:H35" si="4">IFERROR(SUM(C30*1.75,D30*0.5381,E30)/G30,0)</f>
        <v>5.25</v>
      </c>
      <c r="I30" s="1"/>
    </row>
    <row r="31" spans="1:10">
      <c r="A31" s="1"/>
      <c r="B31" s="5">
        <v>45672</v>
      </c>
      <c r="C31" s="3">
        <v>7</v>
      </c>
      <c r="D31" s="3">
        <v>0</v>
      </c>
      <c r="E31" s="3">
        <v>0</v>
      </c>
      <c r="F31" s="10">
        <f t="shared" si="2"/>
        <v>12.25</v>
      </c>
      <c r="G31" s="3">
        <v>2</v>
      </c>
      <c r="H31" s="31">
        <f t="shared" si="4"/>
        <v>6.125</v>
      </c>
      <c r="I31" s="1"/>
    </row>
    <row r="32" spans="1:10">
      <c r="A32" s="1"/>
      <c r="B32" s="5">
        <v>45673</v>
      </c>
      <c r="C32" s="3">
        <v>7</v>
      </c>
      <c r="D32" s="3">
        <v>0</v>
      </c>
      <c r="E32" s="3">
        <v>0</v>
      </c>
      <c r="F32" s="10">
        <f t="shared" si="2"/>
        <v>12.25</v>
      </c>
      <c r="G32" s="3">
        <v>2</v>
      </c>
      <c r="H32" s="31">
        <f t="shared" si="4"/>
        <v>6.125</v>
      </c>
      <c r="I32" s="1"/>
    </row>
    <row r="33" spans="1:9">
      <c r="A33" s="1"/>
      <c r="B33" s="5">
        <v>45674</v>
      </c>
      <c r="C33" s="3">
        <v>3</v>
      </c>
      <c r="D33" s="3">
        <v>0</v>
      </c>
      <c r="E33" s="3">
        <v>0</v>
      </c>
      <c r="F33" s="10">
        <f t="shared" si="2"/>
        <v>5.25</v>
      </c>
      <c r="G33" s="3">
        <v>1</v>
      </c>
      <c r="H33" s="31">
        <f t="shared" si="4"/>
        <v>5.25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>
      <c r="A36" s="1"/>
      <c r="B36" s="5">
        <v>45677</v>
      </c>
      <c r="C36" s="3">
        <v>4</v>
      </c>
      <c r="D36" s="3">
        <v>0</v>
      </c>
      <c r="E36" s="3">
        <v>0</v>
      </c>
      <c r="F36" s="10">
        <f t="shared" si="2"/>
        <v>7</v>
      </c>
      <c r="G36" s="3">
        <v>2</v>
      </c>
      <c r="H36" s="31">
        <f>IFERROR(SUM(C36*1.75,D36*0.5381,E36)/G36,0)</f>
        <v>3.5</v>
      </c>
      <c r="I36" s="1"/>
    </row>
    <row r="37" spans="1:9">
      <c r="A37" s="1"/>
      <c r="B37" s="5">
        <v>45678</v>
      </c>
      <c r="C37" s="3">
        <v>4</v>
      </c>
      <c r="D37" s="3">
        <v>0</v>
      </c>
      <c r="E37" s="3">
        <v>0</v>
      </c>
      <c r="F37" s="10">
        <f t="shared" si="2"/>
        <v>7</v>
      </c>
      <c r="G37" s="3">
        <v>1</v>
      </c>
      <c r="H37" s="31">
        <f t="shared" ref="H37:H42" si="5">IFERROR(SUM(C37*1.75,D37*0.5381,E37)/G37,0)</f>
        <v>7</v>
      </c>
      <c r="I37" s="1"/>
    </row>
    <row r="38" spans="1:9">
      <c r="A38" s="1"/>
      <c r="B38" s="5">
        <v>45679</v>
      </c>
      <c r="C38" s="3">
        <v>3</v>
      </c>
      <c r="D38" s="3">
        <v>0</v>
      </c>
      <c r="E38" s="3">
        <v>0</v>
      </c>
      <c r="F38" s="10">
        <f t="shared" si="2"/>
        <v>5.25</v>
      </c>
      <c r="G38" s="3">
        <v>1</v>
      </c>
      <c r="H38" s="31">
        <f t="shared" si="5"/>
        <v>5.25</v>
      </c>
      <c r="I38" s="1"/>
    </row>
    <row r="39" spans="1:9">
      <c r="A39" s="1"/>
      <c r="B39" s="5">
        <v>45680</v>
      </c>
      <c r="C39" s="3">
        <v>4</v>
      </c>
      <c r="D39" s="3">
        <v>0</v>
      </c>
      <c r="E39" s="3">
        <v>0</v>
      </c>
      <c r="F39" s="10">
        <f t="shared" si="2"/>
        <v>7</v>
      </c>
      <c r="G39" s="3">
        <v>2</v>
      </c>
      <c r="H39" s="31">
        <f t="shared" si="5"/>
        <v>3.5</v>
      </c>
      <c r="I39" s="1"/>
    </row>
    <row r="40" spans="1:9">
      <c r="A40" s="1"/>
      <c r="B40" s="5">
        <v>45681</v>
      </c>
      <c r="C40" s="3">
        <v>4</v>
      </c>
      <c r="D40" s="3">
        <v>0</v>
      </c>
      <c r="E40" s="3">
        <v>0</v>
      </c>
      <c r="F40" s="10">
        <f t="shared" si="2"/>
        <v>7</v>
      </c>
      <c r="G40" s="3">
        <v>1</v>
      </c>
      <c r="H40" s="31">
        <f t="shared" si="5"/>
        <v>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11" operator="greaterThan">
      <formula>7</formula>
    </cfRule>
    <cfRule type="cellIs" dxfId="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15FE78F-ECDF-4754-B9D5-33F595A5E4B7}"/>
</file>

<file path=customXml/itemProps2.xml><?xml version="1.0" encoding="utf-8"?>
<ds:datastoreItem xmlns:ds="http://schemas.openxmlformats.org/officeDocument/2006/customXml" ds:itemID="{0BDC90A0-D2F8-4204-ACA2-BC3BD5CAC9D7}"/>
</file>

<file path=customXml/itemProps3.xml><?xml version="1.0" encoding="utf-8"?>
<ds:datastoreItem xmlns:ds="http://schemas.openxmlformats.org/officeDocument/2006/customXml" ds:itemID="{1C0A6E0F-CF44-4F81-A16A-27EA364FF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2025-03-14T12:03:20Z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