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399" documentId="8_{45BC67BC-A346-4581-A2A1-60CB56425EA2}" xr6:coauthVersionLast="47" xr6:coauthVersionMax="47" xr10:uidLastSave="{37D4E1DC-EA8B-4BCB-B63B-9FB218028453}"/>
  <bookViews>
    <workbookView xWindow="-19310" yWindow="-110" windowWidth="19420" windowHeight="10420" xr2:uid="{9F8050BF-D31B-48A4-BD91-868553549419}"/>
  </bookViews>
  <sheets>
    <sheet name="Päiväkodin henkilöstömitoitus" sheetId="4" r:id="rId1"/>
    <sheet name="Nassikat" sheetId="8" r:id="rId2"/>
    <sheet name="Vekkulit" sheetId="7" r:id="rId3"/>
    <sheet name="Vesselit" sheetId="5" r:id="rId4"/>
    <sheet name="Viikarit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E15" i="4"/>
  <c r="E16" i="4"/>
  <c r="E17" i="4"/>
  <c r="E18" i="4"/>
  <c r="E19" i="4"/>
  <c r="E20" i="4"/>
  <c r="E21" i="4"/>
  <c r="E22" i="4"/>
  <c r="G22" i="4" s="1"/>
  <c r="E23" i="4"/>
  <c r="E24" i="4"/>
  <c r="E25" i="4"/>
  <c r="E26" i="4"/>
  <c r="E27" i="4"/>
  <c r="E28" i="4"/>
  <c r="E29" i="4"/>
  <c r="E30" i="4"/>
  <c r="E31" i="4"/>
  <c r="E32" i="4"/>
  <c r="E33" i="4"/>
  <c r="G33" i="4" s="1"/>
  <c r="E34" i="4"/>
  <c r="G34" i="4" s="1"/>
  <c r="E35" i="4"/>
  <c r="E36" i="4"/>
  <c r="E37" i="4"/>
  <c r="E38" i="4"/>
  <c r="E39" i="4"/>
  <c r="E40" i="4"/>
  <c r="G40" i="4" s="1"/>
  <c r="E41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G25" i="4" s="1"/>
  <c r="C26" i="4"/>
  <c r="G26" i="4" s="1"/>
  <c r="C27" i="4"/>
  <c r="C28" i="4"/>
  <c r="C29" i="4"/>
  <c r="C30" i="4"/>
  <c r="C31" i="4"/>
  <c r="C32" i="4"/>
  <c r="C33" i="4"/>
  <c r="C34" i="4"/>
  <c r="C35" i="4"/>
  <c r="C36" i="4"/>
  <c r="C37" i="4"/>
  <c r="G37" i="4" s="1"/>
  <c r="C38" i="4"/>
  <c r="G38" i="4" s="1"/>
  <c r="C39" i="4"/>
  <c r="C40" i="4"/>
  <c r="C41" i="4"/>
  <c r="C14" i="4"/>
  <c r="F9" i="4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G8" i="9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29" i="4"/>
  <c r="G28" i="4"/>
  <c r="G27" i="4"/>
  <c r="G21" i="4"/>
  <c r="G14" i="4"/>
  <c r="F16" i="5"/>
  <c r="F17" i="5"/>
  <c r="F18" i="5"/>
  <c r="F19" i="5"/>
  <c r="F20" i="5"/>
  <c r="F21" i="5"/>
  <c r="H15" i="5"/>
  <c r="F15" i="5"/>
  <c r="G16" i="4"/>
  <c r="G15" i="4"/>
  <c r="H21" i="5"/>
  <c r="H20" i="5"/>
  <c r="H19" i="5"/>
  <c r="H18" i="5"/>
  <c r="H17" i="5"/>
  <c r="H16" i="5"/>
  <c r="G32" i="4" l="1"/>
  <c r="G20" i="4"/>
  <c r="G39" i="4"/>
  <c r="G41" i="4"/>
  <c r="G30" i="4"/>
  <c r="G18" i="4"/>
  <c r="G35" i="4"/>
  <c r="G17" i="4"/>
  <c r="G23" i="4"/>
  <c r="G31" i="4"/>
  <c r="G19" i="4"/>
  <c r="G24" i="4"/>
  <c r="G36" i="4"/>
</calcChain>
</file>

<file path=xl/sharedStrings.xml><?xml version="1.0" encoding="utf-8"?>
<sst xmlns="http://schemas.openxmlformats.org/spreadsheetml/2006/main" count="92" uniqueCount="32">
  <si>
    <t>Päiväkodin henkilöstömitoitus</t>
  </si>
  <si>
    <t>Kunta</t>
  </si>
  <si>
    <t>Turku</t>
  </si>
  <si>
    <t>Päiväkodin nimi</t>
  </si>
  <si>
    <t>Ispoinen-Petreliuksen päiväkoti, Ruiskatu 2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</si>
  <si>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</si>
  <si>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</si>
  <si>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</si>
  <si>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</si>
  <si>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</si>
  <si>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</si>
  <si>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</si>
  <si>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</si>
  <si>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</si>
  <si>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</si>
  <si>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</si>
  <si>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</si>
  <si>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</si>
  <si>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Nassikat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</si>
  <si>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</si>
  <si>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</si>
  <si>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</si>
  <si>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</si>
  <si>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</si>
  <si>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</si>
  <si>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</si>
  <si>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</si>
  <si>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</si>
  <si>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</si>
  <si>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Vekkulit</t>
  </si>
  <si>
    <t>Vesselit</t>
  </si>
  <si>
    <t>Viikarit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</si>
</sst>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topLeftCell="A5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>
      <c r="A6" s="1"/>
      <c r="B6" s="1" t="s">
        <v>3</v>
      </c>
      <c r="C6" s="1"/>
      <c r="D6" s="38" t="s">
        <v>4</v>
      </c>
      <c r="E6" s="38"/>
      <c r="F6" s="38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4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f>Nassikat!G9+Vekkulit!G9+Vesselit!G9+Viikarit!G9</f>
        <v>12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Nassikat!C15+Vekkulit!C15+Vesselit!C15+Viikarit!C15</f>
        <v>16</v>
      </c>
      <c r="D14" s="3">
        <f>Nassikat!D15+Vekkulit!D15+Vesselit!D15+Viikarit!D15</f>
        <v>1</v>
      </c>
      <c r="E14" s="3">
        <f>Nassikat!E15+Vekkulit!E15+Vesselit!E15+Viikarit!E15</f>
        <v>36</v>
      </c>
      <c r="F14" s="3">
        <f>Nassikat!G15+Vekkulit!G15+Vesselit!G15+Viikarit!G15</f>
        <v>12</v>
      </c>
      <c r="G14" s="10">
        <f>IFERROR(SUM(C14*1.75,D14*0.5381,E14)/F14,0)</f>
        <v>5.3781749999999997</v>
      </c>
      <c r="H14" s="1"/>
    </row>
    <row r="15" spans="1:8">
      <c r="A15" s="1"/>
      <c r="B15" s="5">
        <v>45608</v>
      </c>
      <c r="C15" s="3">
        <f>Nassikat!C16+Vekkulit!C16+Vesselit!C16+Viikarit!C16</f>
        <v>13</v>
      </c>
      <c r="D15" s="3">
        <f>Nassikat!D16+Vekkulit!D16+Vesselit!D16+Viikarit!D16</f>
        <v>3</v>
      </c>
      <c r="E15" s="3">
        <f>Nassikat!E16+Vekkulit!E16+Vesselit!E16+Viikarit!E16</f>
        <v>37</v>
      </c>
      <c r="F15" s="3">
        <f>Nassikat!G16+Vekkulit!G16+Vesselit!G16+Viikarit!G16</f>
        <v>12</v>
      </c>
      <c r="G15" s="10">
        <f t="shared" ref="G15:G20" si="0">IFERROR(SUM(C15*1.75,D15*0.5381,E15)/F15,0)</f>
        <v>5.113691666666667</v>
      </c>
      <c r="H15" s="1"/>
    </row>
    <row r="16" spans="1:8">
      <c r="A16" s="1"/>
      <c r="B16" s="5">
        <v>45609</v>
      </c>
      <c r="C16" s="3">
        <f>Nassikat!C17+Vekkulit!C17+Vesselit!C17+Viikarit!C17</f>
        <v>14</v>
      </c>
      <c r="D16" s="3">
        <f>Nassikat!D17+Vekkulit!D17+Vesselit!D17+Viikarit!D17</f>
        <v>0</v>
      </c>
      <c r="E16" s="3">
        <f>Nassikat!E17+Vekkulit!E17+Vesselit!E17+Viikarit!E17</f>
        <v>38</v>
      </c>
      <c r="F16" s="3">
        <f>Nassikat!G17+Vekkulit!G17+Vesselit!G17+Viikarit!G17</f>
        <v>11</v>
      </c>
      <c r="G16" s="10">
        <f t="shared" si="0"/>
        <v>5.6818181818181817</v>
      </c>
      <c r="H16" s="1"/>
    </row>
    <row r="17" spans="1:8">
      <c r="A17" s="1"/>
      <c r="B17" s="5">
        <v>45610</v>
      </c>
      <c r="C17" s="3">
        <f>Nassikat!C18+Vekkulit!C18+Vesselit!C18+Viikarit!C18</f>
        <v>17</v>
      </c>
      <c r="D17" s="3">
        <f>Nassikat!D18+Vekkulit!D18+Vesselit!D18+Viikarit!D18</f>
        <v>0</v>
      </c>
      <c r="E17" s="3">
        <f>Nassikat!E18+Vekkulit!E18+Vesselit!E18+Viikarit!E18</f>
        <v>37</v>
      </c>
      <c r="F17" s="3">
        <f>Nassikat!G18+Vekkulit!G18+Vesselit!G18+Viikarit!G18</f>
        <v>12</v>
      </c>
      <c r="G17" s="10">
        <f t="shared" si="0"/>
        <v>5.5625</v>
      </c>
      <c r="H17" s="1"/>
    </row>
    <row r="18" spans="1:8">
      <c r="A18" s="1"/>
      <c r="B18" s="5">
        <v>45611</v>
      </c>
      <c r="C18" s="3">
        <f>Nassikat!C19+Vekkulit!C19+Vesselit!C19+Viikarit!C19</f>
        <v>15</v>
      </c>
      <c r="D18" s="3">
        <f>Nassikat!D19+Vekkulit!D19+Vesselit!D19+Viikarit!D19</f>
        <v>3</v>
      </c>
      <c r="E18" s="3">
        <f>Nassikat!E19+Vekkulit!E19+Vesselit!E19+Viikarit!E19</f>
        <v>36</v>
      </c>
      <c r="F18" s="3">
        <f>Nassikat!G19+Vekkulit!G19+Vesselit!G19+Viikarit!G19</f>
        <v>12</v>
      </c>
      <c r="G18" s="10">
        <f t="shared" si="0"/>
        <v>5.322025</v>
      </c>
      <c r="H18" s="1"/>
    </row>
    <row r="19" spans="1:8">
      <c r="A19" s="1"/>
      <c r="B19" s="5">
        <v>45612</v>
      </c>
      <c r="C19" s="3">
        <f>Nassikat!C20+Vekkulit!C20+Vesselit!C20+Viikarit!C20</f>
        <v>0</v>
      </c>
      <c r="D19" s="3">
        <f>Nassikat!D20+Vekkulit!D20+Vesselit!D20+Viikarit!D20</f>
        <v>0</v>
      </c>
      <c r="E19" s="3">
        <f>Nassikat!E20+Vekkulit!E20+Vesselit!E20+Viikarit!E20</f>
        <v>0</v>
      </c>
      <c r="F19" s="3">
        <f>Nassikat!G20+Vekkulit!G20+Vesselit!G20+Viikarit!G20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Nassikat!C21+Vekkulit!C21+Vesselit!C21+Viikarit!C21</f>
        <v>0</v>
      </c>
      <c r="D20" s="20">
        <f>Nassikat!D21+Vekkulit!D21+Vesselit!D21+Viikarit!D21</f>
        <v>0</v>
      </c>
      <c r="E20" s="20">
        <f>Nassikat!E21+Vekkulit!E21+Vesselit!E21+Viikarit!E21</f>
        <v>0</v>
      </c>
      <c r="F20" s="20">
        <f>Nassikat!G21+Vekkulit!G21+Vesselit!G21+Viikarit!G21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Nassikat!C22+Vekkulit!C22+Vesselit!C22+Viikarit!C22</f>
        <v>16</v>
      </c>
      <c r="D21" s="17">
        <f>Nassikat!D22+Vekkulit!D22+Vesselit!D22+Viikarit!D22</f>
        <v>0</v>
      </c>
      <c r="E21" s="17">
        <f>Nassikat!E22+Vekkulit!E22+Vesselit!E22+Viikarit!E22</f>
        <v>41</v>
      </c>
      <c r="F21" s="17">
        <f>Nassikat!G22+Vekkulit!G22+Vesselit!G22+Viikarit!G22</f>
        <v>12</v>
      </c>
      <c r="G21" s="18">
        <f>IFERROR(SUM(C21*1.75,D21*0.5381,E21)/F21,0)</f>
        <v>5.75</v>
      </c>
      <c r="H21" s="1"/>
    </row>
    <row r="22" spans="1:8">
      <c r="A22" s="1"/>
      <c r="B22" s="5">
        <v>45615</v>
      </c>
      <c r="C22" s="3">
        <f>Nassikat!C23+Vekkulit!C23+Vesselit!C23+Viikarit!C23</f>
        <v>15</v>
      </c>
      <c r="D22" s="3">
        <f>Nassikat!D23+Vekkulit!D23+Vesselit!D23+Viikarit!D23</f>
        <v>1</v>
      </c>
      <c r="E22" s="3">
        <f>Nassikat!E23+Vekkulit!E23+Vesselit!E23+Viikarit!E23</f>
        <v>39</v>
      </c>
      <c r="F22" s="3">
        <f>Nassikat!G23+Vekkulit!G23+Vesselit!G23+Viikarit!G23</f>
        <v>12</v>
      </c>
      <c r="G22" s="10">
        <f t="shared" ref="G22:G27" si="1">IFERROR(SUM(C22*1.75,D22*0.5381,E22)/F22,0)</f>
        <v>5.4823416666666667</v>
      </c>
      <c r="H22" s="1"/>
    </row>
    <row r="23" spans="1:8">
      <c r="A23" s="1"/>
      <c r="B23" s="5">
        <v>45616</v>
      </c>
      <c r="C23" s="3">
        <f>Nassikat!C24+Vekkulit!C24+Vesselit!C24+Viikarit!C24</f>
        <v>14</v>
      </c>
      <c r="D23" s="3">
        <f>Nassikat!D24+Vekkulit!D24+Vesselit!D24+Viikarit!D24</f>
        <v>0</v>
      </c>
      <c r="E23" s="3">
        <f>Nassikat!E24+Vekkulit!E24+Vesselit!E24+Viikarit!E24</f>
        <v>40</v>
      </c>
      <c r="F23" s="3">
        <f>Nassikat!G24+Vekkulit!G24+Vesselit!G24+Viikarit!G24</f>
        <v>12</v>
      </c>
      <c r="G23" s="10">
        <f t="shared" si="1"/>
        <v>5.375</v>
      </c>
      <c r="H23" s="1"/>
    </row>
    <row r="24" spans="1:8">
      <c r="A24" s="1"/>
      <c r="B24" s="5">
        <v>45617</v>
      </c>
      <c r="C24" s="3">
        <f>Nassikat!C25+Vekkulit!C25+Vesselit!C25+Viikarit!C25</f>
        <v>18</v>
      </c>
      <c r="D24" s="3">
        <f>Nassikat!D25+Vekkulit!D25+Vesselit!D25+Viikarit!D25</f>
        <v>0</v>
      </c>
      <c r="E24" s="3">
        <f>Nassikat!E25+Vekkulit!E25+Vesselit!E25+Viikarit!E25</f>
        <v>41</v>
      </c>
      <c r="F24" s="3">
        <f>Nassikat!G25+Vekkulit!G25+Vesselit!G25+Viikarit!G25</f>
        <v>12</v>
      </c>
      <c r="G24" s="10">
        <f t="shared" si="1"/>
        <v>6.041666666666667</v>
      </c>
      <c r="H24" s="1"/>
    </row>
    <row r="25" spans="1:8">
      <c r="A25" s="1"/>
      <c r="B25" s="5">
        <v>45618</v>
      </c>
      <c r="C25" s="3">
        <f>Nassikat!C26+Vekkulit!C26+Vesselit!C26+Viikarit!C26</f>
        <v>11</v>
      </c>
      <c r="D25" s="3">
        <f>Nassikat!D26+Vekkulit!D26+Vesselit!D26+Viikarit!D26</f>
        <v>5</v>
      </c>
      <c r="E25" s="3">
        <f>Nassikat!E26+Vekkulit!E26+Vesselit!E26+Viikarit!E26</f>
        <v>31</v>
      </c>
      <c r="F25" s="3">
        <f>Nassikat!G26+Vekkulit!G26+Vesselit!G26+Viikarit!G26</f>
        <v>12</v>
      </c>
      <c r="G25" s="10">
        <f t="shared" si="1"/>
        <v>4.4117083333333333</v>
      </c>
      <c r="H25" s="1"/>
    </row>
    <row r="26" spans="1:8">
      <c r="A26" s="1"/>
      <c r="B26" s="5">
        <v>45619</v>
      </c>
      <c r="C26" s="3">
        <f>Nassikat!C27+Vekkulit!C27+Vesselit!C27+Viikarit!C27</f>
        <v>0</v>
      </c>
      <c r="D26" s="3">
        <f>Nassikat!D27+Vekkulit!D27+Vesselit!D27+Viikarit!D27</f>
        <v>0</v>
      </c>
      <c r="E26" s="3">
        <f>Nassikat!E27+Vekkulit!E27+Vesselit!E27+Viikarit!E27</f>
        <v>0</v>
      </c>
      <c r="F26" s="3">
        <f>Nassikat!G27+Vekkulit!G27+Vesselit!G27+Viikarit!G27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Nassikat!C28+Vekkulit!C28+Vesselit!C28+Viikarit!C28</f>
        <v>0</v>
      </c>
      <c r="D27" s="20">
        <f>Nassikat!D28+Vekkulit!D28+Vesselit!D28+Viikarit!D28</f>
        <v>0</v>
      </c>
      <c r="E27" s="20">
        <f>Nassikat!E28+Vekkulit!E28+Vesselit!E28+Viikarit!E28</f>
        <v>0</v>
      </c>
      <c r="F27" s="20">
        <f>Nassikat!G28+Vekkulit!G28+Vesselit!G28+Viikarit!G28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Nassikat!C29+Vekkulit!C29+Vesselit!C29+Viikarit!C29</f>
        <v>14</v>
      </c>
      <c r="D28" s="17">
        <f>Nassikat!D29+Vekkulit!D29+Vesselit!D29+Viikarit!D29</f>
        <v>1</v>
      </c>
      <c r="E28" s="17">
        <f>Nassikat!E29+Vekkulit!E29+Vesselit!E29+Viikarit!E29</f>
        <v>43</v>
      </c>
      <c r="F28" s="17">
        <f>Nassikat!G29+Vekkulit!G29+Vesselit!G29+Viikarit!G29</f>
        <v>12</v>
      </c>
      <c r="G28" s="18">
        <f>IFERROR(SUM(C28*1.75,D28*0.5381,E28)/F28,0)</f>
        <v>5.6698416666666667</v>
      </c>
      <c r="H28" s="1"/>
    </row>
    <row r="29" spans="1:8">
      <c r="A29" s="1"/>
      <c r="B29" s="5">
        <v>45671</v>
      </c>
      <c r="C29" s="3">
        <f>Nassikat!C30+Vekkulit!C30+Vesselit!C30+Viikarit!C30</f>
        <v>16</v>
      </c>
      <c r="D29" s="3">
        <f>Nassikat!D30+Vekkulit!D30+Vesselit!D30+Viikarit!D30</f>
        <v>1</v>
      </c>
      <c r="E29" s="3">
        <f>Nassikat!E30+Vekkulit!E30+Vesselit!E30+Viikarit!E30</f>
        <v>47</v>
      </c>
      <c r="F29" s="3">
        <f>Nassikat!G30+Vekkulit!G30+Vesselit!G30+Viikarit!G30</f>
        <v>12</v>
      </c>
      <c r="G29" s="10">
        <f t="shared" ref="G29:G34" si="2">IFERROR(SUM(C29*1.75,D29*0.5381,E29)/F29,0)</f>
        <v>6.2948416666666667</v>
      </c>
      <c r="H29" s="1"/>
    </row>
    <row r="30" spans="1:8">
      <c r="A30" s="1"/>
      <c r="B30" s="5">
        <v>45672</v>
      </c>
      <c r="C30" s="3">
        <f>Nassikat!C31+Vekkulit!C31+Vesselit!C31+Viikarit!C31</f>
        <v>15</v>
      </c>
      <c r="D30" s="3">
        <f>Nassikat!D31+Vekkulit!D31+Vesselit!D31+Viikarit!D31</f>
        <v>4</v>
      </c>
      <c r="E30" s="3">
        <f>Nassikat!E31+Vekkulit!E31+Vesselit!E31+Viikarit!E31</f>
        <v>27</v>
      </c>
      <c r="F30" s="3">
        <f>Nassikat!G31+Vekkulit!G31+Vesselit!G31+Viikarit!G31</f>
        <v>12</v>
      </c>
      <c r="G30" s="10">
        <f t="shared" si="2"/>
        <v>4.6168666666666667</v>
      </c>
      <c r="H30" s="1"/>
    </row>
    <row r="31" spans="1:8">
      <c r="A31" s="1"/>
      <c r="B31" s="5">
        <v>45673</v>
      </c>
      <c r="C31" s="3">
        <f>Nassikat!C32+Vekkulit!C32+Vesselit!C32+Viikarit!C32</f>
        <v>14</v>
      </c>
      <c r="D31" s="3">
        <f>Nassikat!D32+Vekkulit!D32+Vesselit!D32+Viikarit!D32</f>
        <v>0</v>
      </c>
      <c r="E31" s="3">
        <f>Nassikat!E32+Vekkulit!E32+Vesselit!E32+Viikarit!E32</f>
        <v>43</v>
      </c>
      <c r="F31" s="3">
        <f>Nassikat!G32+Vekkulit!G32+Vesselit!G32+Viikarit!G32</f>
        <v>12</v>
      </c>
      <c r="G31" s="10">
        <f t="shared" si="2"/>
        <v>5.625</v>
      </c>
      <c r="H31" s="1"/>
    </row>
    <row r="32" spans="1:8">
      <c r="A32" s="1"/>
      <c r="B32" s="5">
        <v>45674</v>
      </c>
      <c r="C32" s="3">
        <f>Nassikat!C33+Vekkulit!C33+Vesselit!C33+Viikarit!C33</f>
        <v>9</v>
      </c>
      <c r="D32" s="3">
        <f>Nassikat!D33+Vekkulit!D33+Vesselit!D33+Viikarit!D33</f>
        <v>3</v>
      </c>
      <c r="E32" s="3">
        <f>Nassikat!E33+Vekkulit!E33+Vesselit!E33+Viikarit!E33</f>
        <v>40</v>
      </c>
      <c r="F32" s="3">
        <f>Nassikat!G33+Vekkulit!G33+Vesselit!G33+Viikarit!G33</f>
        <v>12</v>
      </c>
      <c r="G32" s="10">
        <f t="shared" si="2"/>
        <v>4.780358333333333</v>
      </c>
      <c r="H32" s="1"/>
    </row>
    <row r="33" spans="1:8">
      <c r="A33" s="1"/>
      <c r="B33" s="5">
        <v>45675</v>
      </c>
      <c r="C33" s="3">
        <f>Nassikat!C34+Vekkulit!C34+Vesselit!C34+Viikarit!C34</f>
        <v>0</v>
      </c>
      <c r="D33" s="3">
        <f>Nassikat!D34+Vekkulit!D34+Vesselit!D34+Viikarit!D34</f>
        <v>0</v>
      </c>
      <c r="E33" s="3">
        <f>Nassikat!E34+Vekkulit!E34+Vesselit!E34+Viikarit!E34</f>
        <v>0</v>
      </c>
      <c r="F33" s="3">
        <f>Nassikat!G34+Vekkulit!G34+Vesselit!G34+Viikarit!G34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Nassikat!C35+Vekkulit!C35+Vesselit!C35+Viikarit!C35</f>
        <v>0</v>
      </c>
      <c r="D34" s="20">
        <f>Nassikat!D35+Vekkulit!D35+Vesselit!D35+Viikarit!D35</f>
        <v>0</v>
      </c>
      <c r="E34" s="20">
        <f>Nassikat!E35+Vekkulit!E35+Vesselit!E35+Viikarit!E35</f>
        <v>0</v>
      </c>
      <c r="F34" s="20">
        <f>Nassikat!G35+Vekkulit!G35+Vesselit!G35+Viikarit!G35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Nassikat!C36+Vekkulit!C36+Vesselit!C36+Viikarit!C36</f>
        <v>13</v>
      </c>
      <c r="D35" s="17">
        <f>Nassikat!D36+Vekkulit!D36+Vesselit!D36+Viikarit!D36</f>
        <v>2</v>
      </c>
      <c r="E35" s="17">
        <f>Nassikat!E36+Vekkulit!E36+Vesselit!E36+Viikarit!E36</f>
        <v>40</v>
      </c>
      <c r="F35" s="17">
        <f>Nassikat!G36+Vekkulit!G36+Vesselit!G36+Viikarit!G36</f>
        <v>12</v>
      </c>
      <c r="G35" s="18">
        <f>IFERROR(SUM(C35*1.75,D35*0.5381,E35)/F35,0)</f>
        <v>5.3188500000000003</v>
      </c>
      <c r="H35" s="1"/>
    </row>
    <row r="36" spans="1:8">
      <c r="A36" s="1"/>
      <c r="B36" s="5">
        <v>45678</v>
      </c>
      <c r="C36" s="3">
        <f>Nassikat!C37+Vekkulit!C37+Vesselit!C37+Viikarit!C37</f>
        <v>15</v>
      </c>
      <c r="D36" s="3">
        <f>Nassikat!D37+Vekkulit!D37+Vesselit!D37+Viikarit!D37</f>
        <v>3</v>
      </c>
      <c r="E36" s="3">
        <f>Nassikat!E37+Vekkulit!E37+Vesselit!E37+Viikarit!E37</f>
        <v>40</v>
      </c>
      <c r="F36" s="3">
        <f>Nassikat!G37+Vekkulit!G37+Vesselit!G37+Viikarit!G37</f>
        <v>12</v>
      </c>
      <c r="G36" s="10">
        <f t="shared" ref="G36:G41" si="3">IFERROR(SUM(C36*1.75,D36*0.5381,E36)/F36,0)</f>
        <v>5.655358333333333</v>
      </c>
      <c r="H36" s="1"/>
    </row>
    <row r="37" spans="1:8">
      <c r="A37" s="1"/>
      <c r="B37" s="5">
        <v>45679</v>
      </c>
      <c r="C37" s="3">
        <f>Nassikat!C38+Vekkulit!C38+Vesselit!C38+Viikarit!C38</f>
        <v>15</v>
      </c>
      <c r="D37" s="3">
        <f>Nassikat!D38+Vekkulit!D38+Vesselit!D38+Viikarit!D38</f>
        <v>3</v>
      </c>
      <c r="E37" s="3">
        <f>Nassikat!E38+Vekkulit!E38+Vesselit!E38+Viikarit!E38</f>
        <v>39</v>
      </c>
      <c r="F37" s="3">
        <f>Nassikat!G38+Vekkulit!G38+Vesselit!G38+Viikarit!G38</f>
        <v>12</v>
      </c>
      <c r="G37" s="10">
        <f t="shared" si="3"/>
        <v>5.572025</v>
      </c>
      <c r="H37" s="1"/>
    </row>
    <row r="38" spans="1:8">
      <c r="A38" s="1"/>
      <c r="B38" s="5">
        <v>45680</v>
      </c>
      <c r="C38" s="3">
        <f>Nassikat!C39+Vekkulit!C39+Vesselit!C39+Viikarit!C39</f>
        <v>14</v>
      </c>
      <c r="D38" s="3">
        <f>Nassikat!D39+Vekkulit!D39+Vesselit!D39+Viikarit!D39</f>
        <v>1</v>
      </c>
      <c r="E38" s="3">
        <f>Nassikat!E39+Vekkulit!E39+Vesselit!E39+Viikarit!E39</f>
        <v>39</v>
      </c>
      <c r="F38" s="3">
        <f>Nassikat!G39+Vekkulit!G39+Vesselit!G39+Viikarit!G39</f>
        <v>12</v>
      </c>
      <c r="G38" s="10">
        <f t="shared" si="3"/>
        <v>5.3365083333333336</v>
      </c>
      <c r="H38" s="1"/>
    </row>
    <row r="39" spans="1:8">
      <c r="A39" s="1"/>
      <c r="B39" s="5">
        <v>45681</v>
      </c>
      <c r="C39" s="3">
        <f>Nassikat!C40+Vekkulit!C40+Vesselit!C40+Viikarit!C40</f>
        <v>12</v>
      </c>
      <c r="D39" s="3">
        <f>Nassikat!D40+Vekkulit!D40+Vesselit!D40+Viikarit!D40</f>
        <v>3</v>
      </c>
      <c r="E39" s="3">
        <f>Nassikat!E40+Vekkulit!E40+Vesselit!E40+Viikarit!E40</f>
        <v>37</v>
      </c>
      <c r="F39" s="3">
        <f>Nassikat!G40+Vekkulit!G40+Vesselit!G40+Viikarit!G40</f>
        <v>11</v>
      </c>
      <c r="G39" s="10">
        <f t="shared" si="3"/>
        <v>5.4194818181818185</v>
      </c>
      <c r="H39" s="1"/>
    </row>
    <row r="40" spans="1:8">
      <c r="A40" s="1"/>
      <c r="B40" s="5">
        <v>45682</v>
      </c>
      <c r="C40" s="3">
        <f>Nassikat!C41+Vekkulit!C41+Vesselit!C41+Viikarit!C41</f>
        <v>0</v>
      </c>
      <c r="D40" s="3">
        <f>Nassikat!D41+Vekkulit!D41+Vesselit!D41+Viikarit!D41</f>
        <v>0</v>
      </c>
      <c r="E40" s="3">
        <f>Nassikat!E41+Vekkulit!E41+Vesselit!E41+Viikarit!E41</f>
        <v>0</v>
      </c>
      <c r="F40" s="3">
        <f>Nassikat!G41+Vekkulit!G41+Vesselit!G41+Viikarit!G41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Nassikat!C42+Vekkulit!C42+Vesselit!C42+Viikarit!C42</f>
        <v>0</v>
      </c>
      <c r="D41" s="3">
        <f>Nassikat!D42+Vekkulit!D42+Vesselit!D42+Viikarit!D42</f>
        <v>0</v>
      </c>
      <c r="E41" s="3">
        <f>Nassikat!E42+Vekkulit!E42+Vesselit!E42+Viikarit!E42</f>
        <v>0</v>
      </c>
      <c r="F41" s="3">
        <f>Nassikat!G42+Vekkulit!G42+Vesselit!G42+Viikarit!G42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1" priority="1" operator="greaterThan">
      <formula>7</formula>
    </cfRule>
    <cfRule type="cellIs" dxfId="2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8" zoomScaleNormal="100" workbookViewId="0">
      <selection activeCell="G39" sqref="G3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18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9</v>
      </c>
      <c r="D15" s="3">
        <v>0</v>
      </c>
      <c r="E15" s="3">
        <v>0</v>
      </c>
      <c r="F15" s="10">
        <f t="shared" ref="F15:F42" si="0">(C15*1.75)+(D15*0.5381)+E15</f>
        <v>15.75</v>
      </c>
      <c r="G15" s="3">
        <v>3</v>
      </c>
      <c r="H15" s="31">
        <f>IFERROR(SUM(C15*1.75,D15*0.5381,E15)/G15,0)</f>
        <v>5.25</v>
      </c>
      <c r="I15" s="1"/>
    </row>
    <row r="16" spans="1:9">
      <c r="A16" s="1"/>
      <c r="B16" s="5">
        <v>45608</v>
      </c>
      <c r="C16" s="3">
        <v>8</v>
      </c>
      <c r="D16" s="3">
        <v>0</v>
      </c>
      <c r="E16" s="3">
        <v>0</v>
      </c>
      <c r="F16" s="10">
        <f t="shared" si="0"/>
        <v>14</v>
      </c>
      <c r="G16" s="3">
        <v>3</v>
      </c>
      <c r="H16" s="31">
        <f t="shared" ref="H16:H21" si="1">IFERROR(SUM(C16*1.75,D16*0.5381,E16)/G16,0)</f>
        <v>4.666666666666667</v>
      </c>
      <c r="I16" s="1"/>
    </row>
    <row r="17" spans="1:10">
      <c r="A17" s="1"/>
      <c r="B17" s="5">
        <v>45609</v>
      </c>
      <c r="C17" s="3">
        <v>7</v>
      </c>
      <c r="D17" s="3">
        <v>0</v>
      </c>
      <c r="E17" s="3">
        <v>0</v>
      </c>
      <c r="F17" s="10">
        <f t="shared" si="0"/>
        <v>12.25</v>
      </c>
      <c r="G17" s="3">
        <v>2</v>
      </c>
      <c r="H17" s="31">
        <f t="shared" si="1"/>
        <v>6.125</v>
      </c>
      <c r="I17" s="1"/>
    </row>
    <row r="18" spans="1:10">
      <c r="A18" s="1"/>
      <c r="B18" s="5">
        <v>45610</v>
      </c>
      <c r="C18" s="3">
        <v>10</v>
      </c>
      <c r="D18" s="3">
        <v>0</v>
      </c>
      <c r="E18" s="3">
        <v>0</v>
      </c>
      <c r="F18" s="10">
        <f t="shared" si="0"/>
        <v>17.5</v>
      </c>
      <c r="G18" s="3">
        <v>3</v>
      </c>
      <c r="H18" s="31">
        <f t="shared" si="1"/>
        <v>5.833333333333333</v>
      </c>
      <c r="I18" s="32"/>
    </row>
    <row r="19" spans="1:10">
      <c r="A19" s="1"/>
      <c r="B19" s="5">
        <v>45611</v>
      </c>
      <c r="C19" s="3">
        <v>9</v>
      </c>
      <c r="D19" s="3">
        <v>0</v>
      </c>
      <c r="E19" s="3">
        <v>0</v>
      </c>
      <c r="F19" s="10">
        <f t="shared" si="0"/>
        <v>15.75</v>
      </c>
      <c r="G19" s="3">
        <v>3</v>
      </c>
      <c r="H19" s="31">
        <f t="shared" si="1"/>
        <v>5.25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11</v>
      </c>
      <c r="D22" s="3">
        <v>0</v>
      </c>
      <c r="E22" s="3">
        <v>0</v>
      </c>
      <c r="F22" s="10">
        <f t="shared" si="0"/>
        <v>19.25</v>
      </c>
      <c r="G22" s="3">
        <v>3</v>
      </c>
      <c r="H22" s="31">
        <f>IFERROR(SUM(C22*1.75,D22*0.5381,E22)/G22,0)</f>
        <v>6.416666666666667</v>
      </c>
      <c r="I22" s="1"/>
    </row>
    <row r="23" spans="1:10">
      <c r="A23" s="1"/>
      <c r="B23" s="5">
        <v>45615</v>
      </c>
      <c r="C23" s="3">
        <v>10</v>
      </c>
      <c r="D23" s="3">
        <v>0</v>
      </c>
      <c r="E23" s="3">
        <v>0</v>
      </c>
      <c r="F23" s="10">
        <f t="shared" si="0"/>
        <v>17.5</v>
      </c>
      <c r="G23" s="3">
        <v>3</v>
      </c>
      <c r="H23" s="31">
        <f t="shared" ref="H23:H28" si="2">IFERROR(SUM(C23*1.75,D23*0.5381,E23)/G23,0)</f>
        <v>5.833333333333333</v>
      </c>
      <c r="I23" s="1"/>
    </row>
    <row r="24" spans="1:10">
      <c r="A24" s="1"/>
      <c r="B24" s="5">
        <v>45616</v>
      </c>
      <c r="C24" s="3">
        <v>9</v>
      </c>
      <c r="D24" s="3">
        <v>0</v>
      </c>
      <c r="E24" s="3">
        <v>0</v>
      </c>
      <c r="F24" s="10">
        <f t="shared" si="0"/>
        <v>15.75</v>
      </c>
      <c r="G24" s="3">
        <v>3</v>
      </c>
      <c r="H24" s="31">
        <f t="shared" si="2"/>
        <v>5.25</v>
      </c>
      <c r="I24" s="1"/>
    </row>
    <row r="25" spans="1:10">
      <c r="A25" s="1"/>
      <c r="B25" s="5">
        <v>45617</v>
      </c>
      <c r="C25" s="3">
        <v>11</v>
      </c>
      <c r="D25" s="3">
        <v>0</v>
      </c>
      <c r="E25" s="3">
        <v>0</v>
      </c>
      <c r="F25" s="10">
        <f t="shared" si="0"/>
        <v>19.25</v>
      </c>
      <c r="G25" s="3">
        <v>3</v>
      </c>
      <c r="H25" s="31">
        <f t="shared" si="2"/>
        <v>6.416666666666667</v>
      </c>
      <c r="I25" s="1"/>
      <c r="J25" t="s">
        <v>27</v>
      </c>
    </row>
    <row r="26" spans="1:10">
      <c r="A26" s="1"/>
      <c r="B26" s="5">
        <v>45618</v>
      </c>
      <c r="C26" s="3">
        <v>7</v>
      </c>
      <c r="D26" s="3">
        <v>0</v>
      </c>
      <c r="E26" s="3">
        <v>0</v>
      </c>
      <c r="F26" s="10">
        <f t="shared" si="0"/>
        <v>12.25</v>
      </c>
      <c r="G26" s="3">
        <v>3</v>
      </c>
      <c r="H26" s="31">
        <f t="shared" si="2"/>
        <v>4.083333333333333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9</v>
      </c>
      <c r="D29" s="3">
        <v>0</v>
      </c>
      <c r="E29" s="3">
        <v>0</v>
      </c>
      <c r="F29" s="10">
        <f t="shared" si="0"/>
        <v>15.75</v>
      </c>
      <c r="G29" s="3">
        <v>3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12</v>
      </c>
      <c r="D30" s="3">
        <v>0</v>
      </c>
      <c r="E30" s="3">
        <v>0</v>
      </c>
      <c r="F30" s="10">
        <f t="shared" si="0"/>
        <v>21</v>
      </c>
      <c r="G30" s="3">
        <v>3</v>
      </c>
      <c r="H30" s="31">
        <f t="shared" ref="H30:H35" si="3">IFERROR(SUM(C30*1.75,D30*0.5381,E30)/G30,0)</f>
        <v>7</v>
      </c>
      <c r="I30" s="1"/>
    </row>
    <row r="31" spans="1:10">
      <c r="A31" s="1"/>
      <c r="B31" s="5">
        <v>45672</v>
      </c>
      <c r="C31" s="3">
        <v>11</v>
      </c>
      <c r="D31" s="3">
        <v>0</v>
      </c>
      <c r="E31" s="3">
        <v>0</v>
      </c>
      <c r="F31" s="10">
        <f t="shared" si="0"/>
        <v>19.25</v>
      </c>
      <c r="G31" s="3">
        <v>3</v>
      </c>
      <c r="H31" s="31">
        <f t="shared" si="3"/>
        <v>6.416666666666667</v>
      </c>
      <c r="I31" s="1"/>
    </row>
    <row r="32" spans="1:10">
      <c r="A32" s="1"/>
      <c r="B32" s="5">
        <v>45673</v>
      </c>
      <c r="C32" s="3">
        <v>10</v>
      </c>
      <c r="D32" s="3">
        <v>0</v>
      </c>
      <c r="E32" s="3">
        <v>0</v>
      </c>
      <c r="F32" s="10">
        <f t="shared" si="0"/>
        <v>17.5</v>
      </c>
      <c r="G32" s="3">
        <v>3</v>
      </c>
      <c r="H32" s="31">
        <f t="shared" si="3"/>
        <v>5.833333333333333</v>
      </c>
      <c r="I32" s="1"/>
    </row>
    <row r="33" spans="1:9">
      <c r="A33" s="1"/>
      <c r="B33" s="5">
        <v>45674</v>
      </c>
      <c r="C33" s="3">
        <v>8</v>
      </c>
      <c r="D33" s="3">
        <v>0</v>
      </c>
      <c r="E33" s="3">
        <v>0</v>
      </c>
      <c r="F33" s="10">
        <f t="shared" si="0"/>
        <v>14</v>
      </c>
      <c r="G33" s="3">
        <v>3</v>
      </c>
      <c r="H33" s="31">
        <f t="shared" si="3"/>
        <v>4.666666666666667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8</v>
      </c>
      <c r="D36" s="3">
        <v>0</v>
      </c>
      <c r="E36" s="3">
        <v>0</v>
      </c>
      <c r="F36" s="10">
        <f t="shared" si="0"/>
        <v>14</v>
      </c>
      <c r="G36" s="3">
        <v>3</v>
      </c>
      <c r="H36" s="31">
        <f>IFERROR(SUM(C36*1.75,D36*0.5381,E36)/G36,0)</f>
        <v>4.666666666666667</v>
      </c>
      <c r="I36" s="1"/>
    </row>
    <row r="37" spans="1:9">
      <c r="A37" s="1"/>
      <c r="B37" s="5">
        <v>45678</v>
      </c>
      <c r="C37" s="3">
        <v>8</v>
      </c>
      <c r="D37" s="3">
        <v>0</v>
      </c>
      <c r="E37" s="3">
        <v>0</v>
      </c>
      <c r="F37" s="10">
        <f t="shared" si="0"/>
        <v>14</v>
      </c>
      <c r="G37" s="3">
        <v>3</v>
      </c>
      <c r="H37" s="31">
        <f t="shared" ref="H37:H42" si="4">IFERROR(SUM(C37*1.75,D37*0.5381,E37)/G37,0)</f>
        <v>4.666666666666667</v>
      </c>
      <c r="I37" s="1"/>
    </row>
    <row r="38" spans="1:9">
      <c r="A38" s="1"/>
      <c r="B38" s="5">
        <v>45679</v>
      </c>
      <c r="C38" s="3">
        <v>9</v>
      </c>
      <c r="D38" s="3">
        <v>0</v>
      </c>
      <c r="E38" s="3">
        <v>0</v>
      </c>
      <c r="F38" s="10">
        <f t="shared" si="0"/>
        <v>15.75</v>
      </c>
      <c r="G38" s="3">
        <v>3</v>
      </c>
      <c r="H38" s="31">
        <f t="shared" si="4"/>
        <v>5.25</v>
      </c>
      <c r="I38" s="1"/>
    </row>
    <row r="39" spans="1:9">
      <c r="A39" s="1"/>
      <c r="B39" s="5">
        <v>45680</v>
      </c>
      <c r="C39" s="3">
        <v>10</v>
      </c>
      <c r="D39" s="3">
        <v>0</v>
      </c>
      <c r="E39" s="3">
        <v>0</v>
      </c>
      <c r="F39" s="10">
        <f t="shared" si="0"/>
        <v>17.5</v>
      </c>
      <c r="G39" s="3">
        <v>3</v>
      </c>
      <c r="H39" s="31">
        <f t="shared" si="4"/>
        <v>5.833333333333333</v>
      </c>
      <c r="I39" s="1"/>
    </row>
    <row r="40" spans="1:9">
      <c r="A40" s="1"/>
      <c r="B40" s="5">
        <v>45681</v>
      </c>
      <c r="C40" s="3">
        <v>7</v>
      </c>
      <c r="D40" s="3">
        <v>0</v>
      </c>
      <c r="E40" s="3">
        <v>0</v>
      </c>
      <c r="F40" s="10">
        <f t="shared" si="0"/>
        <v>12.25</v>
      </c>
      <c r="G40" s="3">
        <v>2</v>
      </c>
      <c r="H40" s="31">
        <f t="shared" si="4"/>
        <v>6.125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6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29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16</v>
      </c>
      <c r="F15" s="10">
        <f t="shared" ref="F15:F42" si="0">(C15*1.75)+(D15*0.5381)+E15</f>
        <v>16</v>
      </c>
      <c r="G15" s="3">
        <v>3</v>
      </c>
      <c r="H15" s="31">
        <f>IFERROR(SUM(C15*1.75,D15*0.5381,E15)/G15,0)</f>
        <v>5.333333333333333</v>
      </c>
      <c r="I15" s="1"/>
    </row>
    <row r="16" spans="1:9">
      <c r="A16" s="1"/>
      <c r="B16" s="5">
        <v>45608</v>
      </c>
      <c r="C16" s="3">
        <v>0</v>
      </c>
      <c r="D16" s="3">
        <v>2</v>
      </c>
      <c r="E16" s="3">
        <v>16</v>
      </c>
      <c r="F16" s="10">
        <f t="shared" si="0"/>
        <v>17.0762</v>
      </c>
      <c r="G16" s="3">
        <v>3</v>
      </c>
      <c r="H16" s="31">
        <f t="shared" ref="H16:H21" si="1">IFERROR(SUM(C16*1.75,D16*0.5381,E16)/G16,0)</f>
        <v>5.6920666666666664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19</v>
      </c>
      <c r="F17" s="10">
        <f t="shared" si="0"/>
        <v>19</v>
      </c>
      <c r="G17" s="3">
        <v>3</v>
      </c>
      <c r="H17" s="31">
        <f t="shared" si="1"/>
        <v>6.333333333333333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18</v>
      </c>
      <c r="F18" s="10">
        <f t="shared" si="0"/>
        <v>18</v>
      </c>
      <c r="G18" s="3">
        <v>3</v>
      </c>
      <c r="H18" s="31">
        <f t="shared" si="1"/>
        <v>6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16</v>
      </c>
      <c r="F19" s="10">
        <f t="shared" si="0"/>
        <v>17.0762</v>
      </c>
      <c r="G19" s="3">
        <v>3</v>
      </c>
      <c r="H19" s="31">
        <f t="shared" si="1"/>
        <v>5.6920666666666664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19</v>
      </c>
      <c r="F22" s="10">
        <f t="shared" si="0"/>
        <v>19</v>
      </c>
      <c r="G22" s="3">
        <v>3</v>
      </c>
      <c r="H22" s="31">
        <f>IFERROR(SUM(C22*1.75,D22*0.5381,E22)/G22,0)</f>
        <v>6.333333333333333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18</v>
      </c>
      <c r="F23" s="10">
        <f t="shared" si="0"/>
        <v>18.5381</v>
      </c>
      <c r="G23" s="3">
        <v>3</v>
      </c>
      <c r="H23" s="31">
        <f t="shared" ref="H23:H28" si="2">IFERROR(SUM(C23*1.75,D23*0.5381,E23)/G23,0)</f>
        <v>6.1793666666666667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20</v>
      </c>
      <c r="F24" s="10">
        <f t="shared" si="0"/>
        <v>20</v>
      </c>
      <c r="G24" s="3">
        <v>3</v>
      </c>
      <c r="H24" s="31">
        <f t="shared" si="2"/>
        <v>6.666666666666667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18</v>
      </c>
      <c r="F25" s="10">
        <f t="shared" si="0"/>
        <v>18</v>
      </c>
      <c r="G25" s="3">
        <v>3</v>
      </c>
      <c r="H25" s="31">
        <f t="shared" si="2"/>
        <v>6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2</v>
      </c>
      <c r="E26" s="3">
        <v>14</v>
      </c>
      <c r="F26" s="10">
        <f t="shared" si="0"/>
        <v>15.0762</v>
      </c>
      <c r="G26" s="3">
        <v>3</v>
      </c>
      <c r="H26" s="31">
        <f t="shared" si="2"/>
        <v>5.0254000000000003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20</v>
      </c>
      <c r="F29" s="10">
        <f t="shared" si="0"/>
        <v>20</v>
      </c>
      <c r="G29" s="3">
        <v>3</v>
      </c>
      <c r="H29" s="31">
        <f>IFERROR(SUM(C29*1.75,D29*0.5381,E29)/G29,0)</f>
        <v>6.666666666666667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21</v>
      </c>
      <c r="F30" s="10">
        <f t="shared" si="0"/>
        <v>21</v>
      </c>
      <c r="G30" s="3">
        <v>3</v>
      </c>
      <c r="H30" s="31">
        <f t="shared" ref="H30:H35" si="3">IFERROR(SUM(C30*1.75,D30*0.5381,E30)/G30,0)</f>
        <v>7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19</v>
      </c>
      <c r="F31" s="10">
        <f t="shared" si="0"/>
        <v>20.0762</v>
      </c>
      <c r="G31" s="3">
        <v>3</v>
      </c>
      <c r="H31" s="31">
        <f t="shared" si="3"/>
        <v>6.6920666666666664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19</v>
      </c>
      <c r="F32" s="10">
        <f t="shared" si="0"/>
        <v>19</v>
      </c>
      <c r="G32" s="3">
        <v>3</v>
      </c>
      <c r="H32" s="31">
        <f t="shared" si="3"/>
        <v>6.333333333333333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19</v>
      </c>
      <c r="F33" s="10">
        <f t="shared" si="0"/>
        <v>19</v>
      </c>
      <c r="G33" s="3">
        <v>3</v>
      </c>
      <c r="H33" s="31">
        <f t="shared" si="3"/>
        <v>6.333333333333333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19</v>
      </c>
      <c r="F36" s="10">
        <f t="shared" si="0"/>
        <v>19</v>
      </c>
      <c r="G36" s="3">
        <v>3</v>
      </c>
      <c r="H36" s="31">
        <f>IFERROR(SUM(C36*1.75,D36*0.5381,E36)/G36,0)</f>
        <v>6.333333333333333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20</v>
      </c>
      <c r="F37" s="10">
        <f t="shared" si="0"/>
        <v>20.5381</v>
      </c>
      <c r="G37" s="3">
        <v>3</v>
      </c>
      <c r="H37" s="31">
        <f t="shared" ref="H37:H42" si="4">IFERROR(SUM(C37*1.75,D37*0.5381,E37)/G37,0)</f>
        <v>6.8460333333333336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20</v>
      </c>
      <c r="F38" s="10">
        <f t="shared" si="0"/>
        <v>20</v>
      </c>
      <c r="G38" s="3">
        <v>3</v>
      </c>
      <c r="H38" s="31">
        <f t="shared" si="4"/>
        <v>6.666666666666667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19</v>
      </c>
      <c r="F39" s="10">
        <f t="shared" si="0"/>
        <v>19</v>
      </c>
      <c r="G39" s="3">
        <v>3</v>
      </c>
      <c r="H39" s="31">
        <f t="shared" si="4"/>
        <v>6.333333333333333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18</v>
      </c>
      <c r="F40" s="10">
        <f t="shared" si="0"/>
        <v>18.5381</v>
      </c>
      <c r="G40" s="3">
        <v>3</v>
      </c>
      <c r="H40" s="31">
        <f t="shared" si="4"/>
        <v>6.1793666666666667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10" zoomScaleNormal="100" workbookViewId="0">
      <selection activeCell="G40" sqref="G4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30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7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8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15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7</v>
      </c>
      <c r="D15" s="3">
        <v>0</v>
      </c>
      <c r="E15" s="3">
        <v>7</v>
      </c>
      <c r="F15" s="10">
        <f t="shared" ref="F15:F21" si="0">(C15*1.75)+(D15*0.5381)+E15</f>
        <v>19.25</v>
      </c>
      <c r="G15" s="3">
        <v>3</v>
      </c>
      <c r="H15" s="31">
        <f>IFERROR(SUM(C15*1.75,D15*0.5381,E15)/G15,0)</f>
        <v>6.416666666666667</v>
      </c>
      <c r="I15" s="1"/>
    </row>
    <row r="16" spans="1:9">
      <c r="A16" s="1"/>
      <c r="B16" s="5">
        <v>45608</v>
      </c>
      <c r="C16" s="3">
        <v>5</v>
      </c>
      <c r="D16" s="3">
        <v>0</v>
      </c>
      <c r="E16" s="3">
        <v>8</v>
      </c>
      <c r="F16" s="10">
        <f t="shared" si="0"/>
        <v>16.75</v>
      </c>
      <c r="G16" s="3">
        <v>3</v>
      </c>
      <c r="H16" s="31">
        <f t="shared" ref="H16:H21" si="1">IFERROR(SUM(C16*1.75,D16*0.5381,E16)/G16,0)</f>
        <v>5.583333333333333</v>
      </c>
      <c r="I16" s="1"/>
    </row>
    <row r="17" spans="1:10">
      <c r="A17" s="1"/>
      <c r="B17" s="5">
        <v>45609</v>
      </c>
      <c r="C17" s="3">
        <v>7</v>
      </c>
      <c r="D17" s="3">
        <v>0</v>
      </c>
      <c r="E17" s="3">
        <v>5</v>
      </c>
      <c r="F17" s="10">
        <f t="shared" si="0"/>
        <v>17.25</v>
      </c>
      <c r="G17" s="3">
        <v>3</v>
      </c>
      <c r="H17" s="31">
        <f t="shared" si="1"/>
        <v>5.75</v>
      </c>
      <c r="I17" s="1"/>
    </row>
    <row r="18" spans="1:10">
      <c r="A18" s="1"/>
      <c r="B18" s="5">
        <v>45610</v>
      </c>
      <c r="C18" s="3">
        <v>7</v>
      </c>
      <c r="D18" s="3">
        <v>0</v>
      </c>
      <c r="E18" s="3">
        <v>6</v>
      </c>
      <c r="F18" s="10">
        <f t="shared" si="0"/>
        <v>18.25</v>
      </c>
      <c r="G18" s="3">
        <v>3</v>
      </c>
      <c r="H18" s="31">
        <f t="shared" si="1"/>
        <v>6.083333333333333</v>
      </c>
      <c r="I18" s="32"/>
    </row>
    <row r="19" spans="1:10">
      <c r="A19" s="1"/>
      <c r="B19" s="5">
        <v>45611</v>
      </c>
      <c r="C19" s="3">
        <v>6</v>
      </c>
      <c r="D19" s="3">
        <v>0</v>
      </c>
      <c r="E19" s="3">
        <v>6</v>
      </c>
      <c r="F19" s="10">
        <f t="shared" si="0"/>
        <v>16.5</v>
      </c>
      <c r="G19" s="3">
        <v>3</v>
      </c>
      <c r="H19" s="31">
        <f t="shared" si="1"/>
        <v>5.5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5</v>
      </c>
      <c r="D22" s="3">
        <v>0</v>
      </c>
      <c r="E22" s="3">
        <v>6</v>
      </c>
      <c r="F22" s="10">
        <f t="shared" ref="F22:F42" si="2">(C22*1.75)+(D22*0.5381)+E22</f>
        <v>14.75</v>
      </c>
      <c r="G22" s="3">
        <v>3</v>
      </c>
      <c r="H22" s="31">
        <f>IFERROR(SUM(C22*1.75,D22*0.5381,E22)/G22,0)</f>
        <v>4.916666666666667</v>
      </c>
      <c r="I22" s="1"/>
    </row>
    <row r="23" spans="1:10">
      <c r="A23" s="1"/>
      <c r="B23" s="5">
        <v>45615</v>
      </c>
      <c r="C23" s="3">
        <v>5</v>
      </c>
      <c r="D23" s="3">
        <v>0</v>
      </c>
      <c r="E23" s="3">
        <v>5</v>
      </c>
      <c r="F23" s="10">
        <f t="shared" si="2"/>
        <v>13.75</v>
      </c>
      <c r="G23" s="3">
        <v>3</v>
      </c>
      <c r="H23" s="31">
        <f t="shared" ref="H23:H28" si="3">IFERROR(SUM(C23*1.75,D23*0.5381,E23)/G23,0)</f>
        <v>4.583333333333333</v>
      </c>
      <c r="I23" s="1"/>
    </row>
    <row r="24" spans="1:10">
      <c r="A24" s="1"/>
      <c r="B24" s="5">
        <v>45616</v>
      </c>
      <c r="C24" s="3">
        <v>5</v>
      </c>
      <c r="D24" s="3">
        <v>0</v>
      </c>
      <c r="E24" s="3">
        <v>5</v>
      </c>
      <c r="F24" s="10">
        <f t="shared" si="2"/>
        <v>13.75</v>
      </c>
      <c r="G24" s="3">
        <v>3</v>
      </c>
      <c r="H24" s="31">
        <f t="shared" si="3"/>
        <v>4.583333333333333</v>
      </c>
      <c r="I24" s="1"/>
    </row>
    <row r="25" spans="1:10">
      <c r="A25" s="1"/>
      <c r="B25" s="5">
        <v>45617</v>
      </c>
      <c r="C25" s="3">
        <v>7</v>
      </c>
      <c r="D25" s="3">
        <v>0</v>
      </c>
      <c r="E25" s="3">
        <v>6</v>
      </c>
      <c r="F25" s="10">
        <f t="shared" si="2"/>
        <v>18.25</v>
      </c>
      <c r="G25" s="3">
        <v>3</v>
      </c>
      <c r="H25" s="31">
        <f t="shared" si="3"/>
        <v>6.083333333333333</v>
      </c>
      <c r="I25" s="1"/>
      <c r="J25" t="s">
        <v>27</v>
      </c>
    </row>
    <row r="26" spans="1:10">
      <c r="A26" s="1"/>
      <c r="B26" s="5">
        <v>45618</v>
      </c>
      <c r="C26" s="3">
        <v>4</v>
      </c>
      <c r="D26" s="3">
        <v>0</v>
      </c>
      <c r="E26" s="3">
        <v>6</v>
      </c>
      <c r="F26" s="10">
        <f t="shared" si="2"/>
        <v>13</v>
      </c>
      <c r="G26" s="3">
        <v>3</v>
      </c>
      <c r="H26" s="31">
        <f t="shared" si="3"/>
        <v>4.333333333333333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5</v>
      </c>
      <c r="D29" s="3">
        <v>0</v>
      </c>
      <c r="E29" s="3">
        <v>6</v>
      </c>
      <c r="F29" s="10">
        <f t="shared" si="2"/>
        <v>14.75</v>
      </c>
      <c r="G29" s="3">
        <v>3</v>
      </c>
      <c r="H29" s="31">
        <f>IFERROR(SUM(C29*1.75,D29*0.5381,E29)/G29,0)</f>
        <v>4.916666666666667</v>
      </c>
      <c r="I29" s="1"/>
    </row>
    <row r="30" spans="1:10">
      <c r="A30" s="1"/>
      <c r="B30" s="5">
        <v>45671</v>
      </c>
      <c r="C30" s="3">
        <v>4</v>
      </c>
      <c r="D30" s="3">
        <v>0</v>
      </c>
      <c r="E30" s="3">
        <v>9</v>
      </c>
      <c r="F30" s="10">
        <f t="shared" si="2"/>
        <v>16</v>
      </c>
      <c r="G30" s="3">
        <v>3</v>
      </c>
      <c r="H30" s="31">
        <f t="shared" ref="H30:H35" si="4">IFERROR(SUM(C30*1.75,D30*0.5381,E30)/G30,0)</f>
        <v>5.333333333333333</v>
      </c>
      <c r="I30" s="1"/>
    </row>
    <row r="31" spans="1:10">
      <c r="A31" s="1"/>
      <c r="B31" s="5">
        <v>45672</v>
      </c>
      <c r="C31" s="3">
        <v>4</v>
      </c>
      <c r="D31" s="3">
        <v>0</v>
      </c>
      <c r="E31" s="3">
        <v>7</v>
      </c>
      <c r="F31" s="10">
        <f t="shared" si="2"/>
        <v>14</v>
      </c>
      <c r="G31" s="3">
        <v>3</v>
      </c>
      <c r="H31" s="31">
        <f t="shared" si="4"/>
        <v>4.666666666666667</v>
      </c>
      <c r="I31" s="1"/>
    </row>
    <row r="32" spans="1:10">
      <c r="A32" s="1"/>
      <c r="B32" s="5">
        <v>45673</v>
      </c>
      <c r="C32" s="3">
        <v>4</v>
      </c>
      <c r="D32" s="3">
        <v>0</v>
      </c>
      <c r="E32" s="3">
        <v>9</v>
      </c>
      <c r="F32" s="10">
        <f t="shared" si="2"/>
        <v>16</v>
      </c>
      <c r="G32" s="3">
        <v>3</v>
      </c>
      <c r="H32" s="31">
        <f t="shared" si="4"/>
        <v>5.333333333333333</v>
      </c>
      <c r="I32" s="1"/>
    </row>
    <row r="33" spans="1:9">
      <c r="A33" s="1"/>
      <c r="B33" s="5">
        <v>45674</v>
      </c>
      <c r="C33" s="3">
        <v>1</v>
      </c>
      <c r="D33" s="3">
        <v>0</v>
      </c>
      <c r="E33" s="3">
        <v>8</v>
      </c>
      <c r="F33" s="10">
        <f t="shared" si="2"/>
        <v>9.75</v>
      </c>
      <c r="G33" s="3">
        <v>3</v>
      </c>
      <c r="H33" s="31">
        <f t="shared" si="4"/>
        <v>3.25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5</v>
      </c>
      <c r="D36" s="3">
        <v>0</v>
      </c>
      <c r="E36" s="3">
        <v>5</v>
      </c>
      <c r="F36" s="10">
        <f t="shared" si="2"/>
        <v>13.75</v>
      </c>
      <c r="G36" s="3">
        <v>3</v>
      </c>
      <c r="H36" s="31">
        <f>IFERROR(SUM(C36*1.75,D36*0.5381,E36)/G36,0)</f>
        <v>4.583333333333333</v>
      </c>
      <c r="I36" s="1"/>
    </row>
    <row r="37" spans="1:9">
      <c r="A37" s="1"/>
      <c r="B37" s="5">
        <v>45678</v>
      </c>
      <c r="C37" s="3">
        <v>7</v>
      </c>
      <c r="D37" s="3">
        <v>0</v>
      </c>
      <c r="E37" s="3">
        <v>4</v>
      </c>
      <c r="F37" s="10">
        <f t="shared" si="2"/>
        <v>16.25</v>
      </c>
      <c r="G37" s="3">
        <v>3</v>
      </c>
      <c r="H37" s="31">
        <f t="shared" ref="H37:H42" si="5">IFERROR(SUM(C37*1.75,D37*0.5381,E37)/G37,0)</f>
        <v>5.416666666666667</v>
      </c>
      <c r="I37" s="1"/>
    </row>
    <row r="38" spans="1:9">
      <c r="A38" s="1"/>
      <c r="B38" s="5">
        <v>45679</v>
      </c>
      <c r="C38" s="3">
        <v>6</v>
      </c>
      <c r="D38" s="3">
        <v>0</v>
      </c>
      <c r="E38" s="3">
        <v>5</v>
      </c>
      <c r="F38" s="10">
        <f t="shared" si="2"/>
        <v>15.5</v>
      </c>
      <c r="G38" s="3">
        <v>3</v>
      </c>
      <c r="H38" s="31">
        <f t="shared" si="5"/>
        <v>5.166666666666667</v>
      </c>
      <c r="I38" s="1"/>
    </row>
    <row r="39" spans="1:9">
      <c r="A39" s="1"/>
      <c r="B39" s="5">
        <v>45680</v>
      </c>
      <c r="C39" s="3">
        <v>4</v>
      </c>
      <c r="D39" s="3">
        <v>0</v>
      </c>
      <c r="E39" s="3">
        <v>7</v>
      </c>
      <c r="F39" s="10">
        <f t="shared" si="2"/>
        <v>14</v>
      </c>
      <c r="G39" s="3">
        <v>3</v>
      </c>
      <c r="H39" s="31">
        <f t="shared" si="5"/>
        <v>4.666666666666667</v>
      </c>
      <c r="I39" s="1"/>
    </row>
    <row r="40" spans="1:9">
      <c r="A40" s="1"/>
      <c r="B40" s="5">
        <v>45681</v>
      </c>
      <c r="C40" s="3">
        <v>5</v>
      </c>
      <c r="D40" s="3">
        <v>0</v>
      </c>
      <c r="E40" s="3">
        <v>7</v>
      </c>
      <c r="F40" s="10">
        <f t="shared" si="2"/>
        <v>15.75</v>
      </c>
      <c r="G40" s="3">
        <v>3</v>
      </c>
      <c r="H40" s="31">
        <f t="shared" si="5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11" operator="greaterThan">
      <formula>7</formula>
    </cfRule>
    <cfRule type="cellIs" dxfId="5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AE06E-AE86-489E-8B97-CBA11FEF5358}">
  <dimension ref="A1:J61"/>
  <sheetViews>
    <sheetView topLeftCell="A7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31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18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13</v>
      </c>
      <c r="F15" s="10">
        <f t="shared" ref="F15:F42" si="0">(C15*1.75)+(D15*0.5381)+E15</f>
        <v>13.5381</v>
      </c>
      <c r="G15" s="3">
        <v>3</v>
      </c>
      <c r="H15" s="31">
        <f>IFERROR(SUM(C15*1.75,D15*0.5381,E15)/G15,0)</f>
        <v>4.5126999999999997</v>
      </c>
      <c r="I15" s="1"/>
    </row>
    <row r="16" spans="1:9">
      <c r="A16" s="1"/>
      <c r="B16" s="5">
        <v>45608</v>
      </c>
      <c r="C16" s="3">
        <v>0</v>
      </c>
      <c r="D16" s="3">
        <v>1</v>
      </c>
      <c r="E16" s="3">
        <v>13</v>
      </c>
      <c r="F16" s="10">
        <f t="shared" si="0"/>
        <v>13.5381</v>
      </c>
      <c r="G16" s="3">
        <v>3</v>
      </c>
      <c r="H16" s="31">
        <f t="shared" ref="H16:H21" si="1">IFERROR(SUM(C16*1.75,D16*0.5381,E16)/G16,0)</f>
        <v>4.5126999999999997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14</v>
      </c>
      <c r="F17" s="10">
        <f t="shared" si="0"/>
        <v>14</v>
      </c>
      <c r="G17" s="3">
        <v>3</v>
      </c>
      <c r="H17" s="31">
        <f t="shared" si="1"/>
        <v>4.666666666666667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13</v>
      </c>
      <c r="F18" s="10">
        <f t="shared" si="0"/>
        <v>13</v>
      </c>
      <c r="G18" s="3">
        <v>3</v>
      </c>
      <c r="H18" s="31">
        <f t="shared" si="1"/>
        <v>4.333333333333333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14</v>
      </c>
      <c r="F19" s="10">
        <f t="shared" si="0"/>
        <v>14.5381</v>
      </c>
      <c r="G19" s="3">
        <v>3</v>
      </c>
      <c r="H19" s="31">
        <f t="shared" si="1"/>
        <v>4.8460333333333336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16</v>
      </c>
      <c r="F22" s="10">
        <f t="shared" si="0"/>
        <v>16</v>
      </c>
      <c r="G22" s="3">
        <v>3</v>
      </c>
      <c r="H22" s="31">
        <f>IFERROR(SUM(C22*1.75,D22*0.5381,E22)/G22,0)</f>
        <v>5.333333333333333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16</v>
      </c>
      <c r="F23" s="10">
        <f t="shared" si="0"/>
        <v>16</v>
      </c>
      <c r="G23" s="3">
        <v>3</v>
      </c>
      <c r="H23" s="31">
        <f t="shared" ref="H23:H28" si="2">IFERROR(SUM(C23*1.75,D23*0.5381,E23)/G23,0)</f>
        <v>5.333333333333333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15</v>
      </c>
      <c r="F24" s="10">
        <f t="shared" si="0"/>
        <v>15</v>
      </c>
      <c r="G24" s="3">
        <v>3</v>
      </c>
      <c r="H24" s="31">
        <f t="shared" si="2"/>
        <v>5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17</v>
      </c>
      <c r="F25" s="10">
        <f t="shared" si="0"/>
        <v>17</v>
      </c>
      <c r="G25" s="3">
        <v>3</v>
      </c>
      <c r="H25" s="31">
        <f t="shared" si="2"/>
        <v>5.666666666666667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3</v>
      </c>
      <c r="E26" s="3">
        <v>11</v>
      </c>
      <c r="F26" s="10">
        <f t="shared" si="0"/>
        <v>12.6143</v>
      </c>
      <c r="G26" s="3">
        <v>3</v>
      </c>
      <c r="H26" s="31">
        <f t="shared" si="2"/>
        <v>4.204766666666667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17</v>
      </c>
      <c r="F29" s="10">
        <f t="shared" si="0"/>
        <v>17.5381</v>
      </c>
      <c r="G29" s="3">
        <v>3</v>
      </c>
      <c r="H29" s="31">
        <f>IFERROR(SUM(C29*1.75,D29*0.5381,E29)/G29,0)</f>
        <v>5.8460333333333336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17</v>
      </c>
      <c r="F30" s="10">
        <f t="shared" si="0"/>
        <v>17.5381</v>
      </c>
      <c r="G30" s="3">
        <v>3</v>
      </c>
      <c r="H30" s="31">
        <f t="shared" ref="H30:H35" si="3">IFERROR(SUM(C30*1.75,D30*0.5381,E30)/G30,0)</f>
        <v>5.8460333333333336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</v>
      </c>
      <c r="F31" s="10">
        <f t="shared" si="0"/>
        <v>2.0762</v>
      </c>
      <c r="G31" s="3">
        <v>3</v>
      </c>
      <c r="H31" s="31">
        <f t="shared" si="3"/>
        <v>0.69206666666666672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15</v>
      </c>
      <c r="F32" s="10">
        <f t="shared" si="0"/>
        <v>15</v>
      </c>
      <c r="G32" s="3">
        <v>3</v>
      </c>
      <c r="H32" s="31">
        <f t="shared" si="3"/>
        <v>5</v>
      </c>
      <c r="I32" s="1"/>
    </row>
    <row r="33" spans="1:9">
      <c r="A33" s="1"/>
      <c r="B33" s="5">
        <v>45674</v>
      </c>
      <c r="C33" s="3">
        <v>0</v>
      </c>
      <c r="D33" s="3">
        <v>3</v>
      </c>
      <c r="E33" s="3">
        <v>13</v>
      </c>
      <c r="F33" s="10">
        <f t="shared" si="0"/>
        <v>14.6143</v>
      </c>
      <c r="G33" s="3">
        <v>3</v>
      </c>
      <c r="H33" s="31">
        <f t="shared" si="3"/>
        <v>4.8714333333333331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2</v>
      </c>
      <c r="E36" s="3">
        <v>16</v>
      </c>
      <c r="F36" s="10">
        <f t="shared" si="0"/>
        <v>17.0762</v>
      </c>
      <c r="G36" s="3">
        <v>3</v>
      </c>
      <c r="H36" s="31">
        <f>IFERROR(SUM(C36*1.75,D36*0.5381,E36)/G36,0)</f>
        <v>5.6920666666666664</v>
      </c>
      <c r="I36" s="1"/>
    </row>
    <row r="37" spans="1:9">
      <c r="A37" s="1"/>
      <c r="B37" s="5">
        <v>45678</v>
      </c>
      <c r="C37" s="3">
        <v>0</v>
      </c>
      <c r="D37" s="3">
        <v>2</v>
      </c>
      <c r="E37" s="3">
        <v>16</v>
      </c>
      <c r="F37" s="10">
        <f t="shared" si="0"/>
        <v>17.0762</v>
      </c>
      <c r="G37" s="3">
        <v>3</v>
      </c>
      <c r="H37" s="31">
        <f t="shared" ref="H37:H42" si="4">IFERROR(SUM(C37*1.75,D37*0.5381,E37)/G37,0)</f>
        <v>5.6920666666666664</v>
      </c>
      <c r="I37" s="1"/>
    </row>
    <row r="38" spans="1:9">
      <c r="A38" s="1"/>
      <c r="B38" s="5">
        <v>45679</v>
      </c>
      <c r="C38" s="3">
        <v>0</v>
      </c>
      <c r="D38" s="3">
        <v>3</v>
      </c>
      <c r="E38" s="3">
        <v>14</v>
      </c>
      <c r="F38" s="10">
        <f t="shared" si="0"/>
        <v>15.6143</v>
      </c>
      <c r="G38" s="3">
        <v>3</v>
      </c>
      <c r="H38" s="31">
        <f t="shared" si="4"/>
        <v>5.204766666666667</v>
      </c>
      <c r="I38" s="1"/>
    </row>
    <row r="39" spans="1:9">
      <c r="A39" s="1"/>
      <c r="B39" s="5">
        <v>45680</v>
      </c>
      <c r="C39" s="3">
        <v>0</v>
      </c>
      <c r="D39" s="3">
        <v>1</v>
      </c>
      <c r="E39" s="3">
        <v>13</v>
      </c>
      <c r="F39" s="10">
        <f t="shared" si="0"/>
        <v>13.5381</v>
      </c>
      <c r="G39" s="3">
        <v>3</v>
      </c>
      <c r="H39" s="31">
        <f t="shared" si="4"/>
        <v>4.5126999999999997</v>
      </c>
      <c r="I39" s="1"/>
    </row>
    <row r="40" spans="1:9">
      <c r="A40" s="1"/>
      <c r="B40" s="5">
        <v>45681</v>
      </c>
      <c r="C40" s="3">
        <v>0</v>
      </c>
      <c r="D40" s="3">
        <v>2</v>
      </c>
      <c r="E40" s="3">
        <v>12</v>
      </c>
      <c r="F40" s="10">
        <f t="shared" si="0"/>
        <v>13.0762</v>
      </c>
      <c r="G40" s="3">
        <v>3</v>
      </c>
      <c r="H40" s="31">
        <f t="shared" si="4"/>
        <v>4.3587333333333333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167A1C-C003-461E-BD32-2C4187F29F21}"/>
</file>

<file path=customXml/itemProps2.xml><?xml version="1.0" encoding="utf-8"?>
<ds:datastoreItem xmlns:ds="http://schemas.openxmlformats.org/officeDocument/2006/customXml" ds:itemID="{E15FE78F-ECDF-4754-B9D5-33F595A5E4B7}"/>
</file>

<file path=customXml/itemProps3.xml><?xml version="1.0" encoding="utf-8"?>
<ds:datastoreItem xmlns:ds="http://schemas.openxmlformats.org/officeDocument/2006/customXml" ds:itemID="{1C0A6E0F-CF44-4F81-A16A-27EA364FF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2025-03-14T12:06:30Z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