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ku-my.sharepoint.com/personal/janette_rantanen_turku_fi/Documents/AVI/"/>
    </mc:Choice>
  </mc:AlternateContent>
  <xr:revisionPtr revIDLastSave="394" documentId="8_{D0B41970-DF93-47CC-80C0-2AFCB5BDC26B}" xr6:coauthVersionLast="47" xr6:coauthVersionMax="47" xr10:uidLastSave="{DEBF393B-F495-44D5-8A5B-C84C4103E36E}"/>
  <bookViews>
    <workbookView xWindow="28680" yWindow="-120" windowWidth="29040" windowHeight="15840" firstSheet="1" xr2:uid="{9F8050BF-D31B-48A4-BD91-868553549419}"/>
  </bookViews>
  <sheets>
    <sheet name="Päiväkodin henkilöstömitoitus" sheetId="4" r:id="rId1"/>
    <sheet name="Pirpanat" sheetId="6" r:id="rId2"/>
    <sheet name="Vekkulit" sheetId="8" r:id="rId3"/>
    <sheet name="Vesselit" sheetId="7" r:id="rId4"/>
    <sheet name="Päivystysryhmä, lauanta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4" l="1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G28" i="4" s="1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G29" i="4" s="1"/>
  <c r="D30" i="4"/>
  <c r="D31" i="4"/>
  <c r="D32" i="4"/>
  <c r="D33" i="4"/>
  <c r="D34" i="4"/>
  <c r="D35" i="4"/>
  <c r="D36" i="4"/>
  <c r="D37" i="4"/>
  <c r="D38" i="4"/>
  <c r="G38" i="4" s="1"/>
  <c r="D39" i="4"/>
  <c r="G39" i="4" s="1"/>
  <c r="D40" i="4"/>
  <c r="D41" i="4"/>
  <c r="G41" i="4" s="1"/>
  <c r="D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14" i="4"/>
  <c r="H42" i="8"/>
  <c r="F42" i="8"/>
  <c r="H41" i="8"/>
  <c r="F41" i="8"/>
  <c r="H40" i="8"/>
  <c r="F40" i="8"/>
  <c r="H39" i="8"/>
  <c r="F39" i="8"/>
  <c r="H38" i="8"/>
  <c r="F38" i="8"/>
  <c r="H37" i="8"/>
  <c r="F37" i="8"/>
  <c r="H36" i="8"/>
  <c r="F36" i="8"/>
  <c r="H35" i="8"/>
  <c r="F35" i="8"/>
  <c r="H34" i="8"/>
  <c r="F34" i="8"/>
  <c r="H33" i="8"/>
  <c r="F33" i="8"/>
  <c r="H32" i="8"/>
  <c r="F32" i="8"/>
  <c r="H31" i="8"/>
  <c r="F31" i="8"/>
  <c r="H30" i="8"/>
  <c r="F30" i="8"/>
  <c r="H29" i="8"/>
  <c r="F29" i="8"/>
  <c r="H28" i="8"/>
  <c r="F28" i="8"/>
  <c r="H27" i="8"/>
  <c r="F27" i="8"/>
  <c r="H26" i="8"/>
  <c r="F26" i="8"/>
  <c r="H25" i="8"/>
  <c r="F25" i="8"/>
  <c r="H24" i="8"/>
  <c r="F24" i="8"/>
  <c r="H23" i="8"/>
  <c r="F23" i="8"/>
  <c r="H22" i="8"/>
  <c r="F22" i="8"/>
  <c r="H21" i="8"/>
  <c r="F21" i="8"/>
  <c r="H20" i="8"/>
  <c r="F20" i="8"/>
  <c r="H19" i="8"/>
  <c r="F19" i="8"/>
  <c r="H18" i="8"/>
  <c r="F18" i="8"/>
  <c r="H17" i="8"/>
  <c r="F17" i="8"/>
  <c r="H16" i="8"/>
  <c r="F16" i="8"/>
  <c r="H15" i="8"/>
  <c r="F15" i="8"/>
  <c r="G8" i="8"/>
  <c r="H42" i="7"/>
  <c r="F42" i="7"/>
  <c r="H41" i="7"/>
  <c r="F41" i="7"/>
  <c r="H40" i="7"/>
  <c r="F40" i="7"/>
  <c r="H39" i="7"/>
  <c r="F39" i="7"/>
  <c r="H38" i="7"/>
  <c r="F38" i="7"/>
  <c r="H37" i="7"/>
  <c r="F37" i="7"/>
  <c r="H36" i="7"/>
  <c r="F36" i="7"/>
  <c r="H35" i="7"/>
  <c r="F35" i="7"/>
  <c r="H34" i="7"/>
  <c r="F34" i="7"/>
  <c r="H33" i="7"/>
  <c r="F33" i="7"/>
  <c r="H32" i="7"/>
  <c r="F32" i="7"/>
  <c r="H31" i="7"/>
  <c r="F31" i="7"/>
  <c r="H30" i="7"/>
  <c r="F30" i="7"/>
  <c r="H29" i="7"/>
  <c r="F29" i="7"/>
  <c r="H28" i="7"/>
  <c r="F28" i="7"/>
  <c r="H27" i="7"/>
  <c r="F27" i="7"/>
  <c r="H26" i="7"/>
  <c r="F26" i="7"/>
  <c r="H25" i="7"/>
  <c r="F25" i="7"/>
  <c r="H24" i="7"/>
  <c r="F24" i="7"/>
  <c r="H23" i="7"/>
  <c r="F23" i="7"/>
  <c r="H22" i="7"/>
  <c r="F22" i="7"/>
  <c r="H21" i="7"/>
  <c r="F21" i="7"/>
  <c r="H20" i="7"/>
  <c r="F20" i="7"/>
  <c r="H19" i="7"/>
  <c r="F19" i="7"/>
  <c r="H18" i="7"/>
  <c r="F18" i="7"/>
  <c r="H17" i="7"/>
  <c r="F17" i="7"/>
  <c r="H16" i="7"/>
  <c r="F16" i="7"/>
  <c r="H15" i="7"/>
  <c r="F15" i="7"/>
  <c r="G8" i="7"/>
  <c r="H42" i="6"/>
  <c r="F42" i="6"/>
  <c r="H41" i="6"/>
  <c r="F41" i="6"/>
  <c r="H40" i="6"/>
  <c r="F40" i="6"/>
  <c r="H39" i="6"/>
  <c r="F39" i="6"/>
  <c r="H38" i="6"/>
  <c r="F38" i="6"/>
  <c r="H37" i="6"/>
  <c r="F37" i="6"/>
  <c r="H36" i="6"/>
  <c r="F36" i="6"/>
  <c r="H35" i="6"/>
  <c r="F35" i="6"/>
  <c r="H34" i="6"/>
  <c r="F34" i="6"/>
  <c r="H33" i="6"/>
  <c r="F33" i="6"/>
  <c r="H32" i="6"/>
  <c r="F32" i="6"/>
  <c r="H31" i="6"/>
  <c r="F31" i="6"/>
  <c r="H30" i="6"/>
  <c r="F30" i="6"/>
  <c r="H29" i="6"/>
  <c r="F29" i="6"/>
  <c r="H28" i="6"/>
  <c r="F28" i="6"/>
  <c r="H27" i="6"/>
  <c r="F27" i="6"/>
  <c r="H26" i="6"/>
  <c r="F26" i="6"/>
  <c r="H25" i="6"/>
  <c r="F25" i="6"/>
  <c r="H24" i="6"/>
  <c r="F24" i="6"/>
  <c r="H23" i="6"/>
  <c r="F23" i="6"/>
  <c r="H22" i="6"/>
  <c r="F22" i="6"/>
  <c r="H21" i="6"/>
  <c r="F21" i="6"/>
  <c r="H20" i="6"/>
  <c r="F20" i="6"/>
  <c r="H19" i="6"/>
  <c r="F19" i="6"/>
  <c r="H18" i="6"/>
  <c r="F18" i="6"/>
  <c r="H17" i="6"/>
  <c r="F17" i="6"/>
  <c r="H16" i="6"/>
  <c r="F16" i="6"/>
  <c r="H15" i="6"/>
  <c r="F15" i="6"/>
  <c r="G8" i="6"/>
  <c r="H36" i="5"/>
  <c r="G8" i="5"/>
  <c r="H42" i="5"/>
  <c r="F42" i="5"/>
  <c r="H41" i="5"/>
  <c r="F41" i="5"/>
  <c r="H40" i="5"/>
  <c r="F40" i="5"/>
  <c r="H39" i="5"/>
  <c r="F39" i="5"/>
  <c r="H38" i="5"/>
  <c r="F38" i="5"/>
  <c r="H37" i="5"/>
  <c r="F37" i="5"/>
  <c r="F36" i="5"/>
  <c r="H35" i="5"/>
  <c r="F35" i="5"/>
  <c r="H34" i="5"/>
  <c r="F34" i="5"/>
  <c r="H33" i="5"/>
  <c r="F33" i="5"/>
  <c r="H32" i="5"/>
  <c r="F32" i="5"/>
  <c r="H31" i="5"/>
  <c r="F31" i="5"/>
  <c r="H30" i="5"/>
  <c r="F30" i="5"/>
  <c r="H29" i="5"/>
  <c r="F29" i="5"/>
  <c r="H28" i="5"/>
  <c r="F28" i="5"/>
  <c r="H27" i="5"/>
  <c r="F27" i="5"/>
  <c r="H26" i="5"/>
  <c r="F26" i="5"/>
  <c r="H25" i="5"/>
  <c r="F25" i="5"/>
  <c r="H24" i="5"/>
  <c r="F24" i="5"/>
  <c r="H23" i="5"/>
  <c r="F23" i="5"/>
  <c r="H22" i="5"/>
  <c r="F22" i="5"/>
  <c r="G37" i="4"/>
  <c r="G27" i="4"/>
  <c r="G26" i="4"/>
  <c r="G25" i="4"/>
  <c r="F16" i="5"/>
  <c r="F17" i="5"/>
  <c r="F18" i="5"/>
  <c r="F19" i="5"/>
  <c r="F20" i="5"/>
  <c r="F21" i="5"/>
  <c r="H15" i="5"/>
  <c r="F15" i="5"/>
  <c r="G16" i="4"/>
  <c r="G15" i="4"/>
  <c r="H21" i="5"/>
  <c r="H20" i="5"/>
  <c r="H19" i="5"/>
  <c r="H18" i="5"/>
  <c r="H17" i="5"/>
  <c r="H16" i="5"/>
  <c r="G35" i="4" l="1"/>
  <c r="G34" i="4"/>
  <c r="G22" i="4"/>
  <c r="G40" i="4"/>
  <c r="G24" i="4"/>
  <c r="G33" i="4"/>
  <c r="G36" i="4"/>
  <c r="G21" i="4"/>
  <c r="G23" i="4"/>
  <c r="G32" i="4"/>
  <c r="G20" i="4"/>
  <c r="G31" i="4"/>
  <c r="G19" i="4"/>
  <c r="G30" i="4"/>
  <c r="G18" i="4"/>
  <c r="G17" i="4"/>
  <c r="G14" i="4"/>
</calcChain>
</file>

<file path=xl/sharedStrings.xml><?xml version="1.0" encoding="utf-8"?>
<sst xmlns="http://schemas.openxmlformats.org/spreadsheetml/2006/main" count="94" uniqueCount="33">
  <si>
    <t>Päiväkodin henkilöstömitoitus</t>
  </si>
  <si>
    <t>Kunta</t>
  </si>
  <si>
    <t>Turku</t>
  </si>
  <si>
    <t>Päiväkodin nimi</t>
  </si>
  <si>
    <t>Hintsankujan päiväkoti, Hintsankuja 4</t>
  </si>
  <si>
    <t>Vuorohoitoyksikkö (kyllä/ei)</t>
  </si>
  <si>
    <t>kyllä</t>
  </si>
  <si>
    <t>Päiväkodissa on lapsiryhmiä (lkm)</t>
  </si>
  <si>
    <t>Mitoitukseen laskettava henkilöstö (lkm)</t>
  </si>
  <si>
    <t>Täytetään vain valkoiset solut</t>
  </si>
  <si>
    <t>Pvm</t>
  </si>
  <si>
    <t>Alle 3v</t>
  </si>
  <si>
    <r>
      <t xml:space="preserve">Yli 3v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 xml:space="preserve"> 5 h
osapäivä</t>
    </r>
  </si>
  <si>
    <t>Yli 3v &gt; 5 h
kokopäivä</t>
  </si>
  <si>
    <t>Henkilökunta</t>
  </si>
  <si>
    <t>Suhdeluku</t>
  </si>
  <si>
    <t>Lapsiryhmän toteutuneet läsnäolot</t>
  </si>
  <si>
    <t>Ryhmän nimi</t>
  </si>
  <si>
    <t>Pirpanat</t>
  </si>
  <si>
    <t>Ryhmän lapsimäärä alle 3-vuotiaat (lkm)</t>
  </si>
  <si>
    <t>Ryhmän lapsimäärä yli 3-vuotiaat (lkm)</t>
  </si>
  <si>
    <t>Ryhmän lapsimäärä</t>
  </si>
  <si>
    <t>Vuorohoitoryhmä (kyllä/ei)</t>
  </si>
  <si>
    <t>Alle 3-v</t>
  </si>
  <si>
    <r>
      <t xml:space="preserve">Yli 3-v, </t>
    </r>
    <r>
      <rPr>
        <b/>
        <sz val="10"/>
        <color theme="1"/>
        <rFont val="Calibri"/>
        <family val="2"/>
      </rPr>
      <t>≤</t>
    </r>
    <r>
      <rPr>
        <b/>
        <sz val="10"/>
        <color theme="1"/>
        <rFont val="Calibri"/>
        <family val="2"/>
        <scheme val="minor"/>
      </rPr>
      <t xml:space="preserve"> 5h
osapäivä</t>
    </r>
  </si>
  <si>
    <t>Yli 3-v, &gt; 5 h
kokopäivä</t>
  </si>
  <si>
    <t>Lasten määrä</t>
  </si>
  <si>
    <t xml:space="preserve"> </t>
  </si>
  <si>
    <t>Selvitys, miksi ryhmän lasten määrä yhteensä/suhdeluku on ylittynyt:</t>
  </si>
  <si>
    <t xml:space="preserve">kyseessä vuorohoitoyksikkö ja ryhmä, jossa lasten määrä vaihtelee eri aikoina päivää; tässä yhteisluku </t>
  </si>
  <si>
    <t>Vesselit</t>
  </si>
  <si>
    <t>0</t>
  </si>
  <si>
    <t>Päivystysryhmä, lauantai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</si>
</sst>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sz val="11"/>
      <color theme="8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1" xfId="0" applyFill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14" fontId="0" fillId="4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left"/>
    </xf>
    <xf numFmtId="0" fontId="7" fillId="2" borderId="0" xfId="0" applyFont="1" applyFill="1"/>
    <xf numFmtId="0" fontId="0" fillId="2" borderId="0" xfId="0" applyFill="1" applyAlignment="1" applyProtection="1">
      <alignment horizontal="left"/>
      <protection locked="0"/>
    </xf>
    <xf numFmtId="0" fontId="3" fillId="2" borderId="0" xfId="0" applyFont="1" applyFill="1"/>
    <xf numFmtId="2" fontId="0" fillId="4" borderId="1" xfId="0" applyNumberForma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8" fillId="2" borderId="0" xfId="0" applyFont="1" applyFill="1"/>
    <xf numFmtId="0" fontId="12" fillId="2" borderId="0" xfId="0" applyFont="1" applyFill="1"/>
    <xf numFmtId="0" fontId="15" fillId="2" borderId="0" xfId="0" applyFont="1" applyFill="1"/>
    <xf numFmtId="14" fontId="0" fillId="4" borderId="14" xfId="0" applyNumberForma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2" fontId="0" fillId="4" borderId="14" xfId="0" applyNumberFormat="1" applyFill="1" applyBorder="1" applyAlignment="1">
      <alignment horizontal="left"/>
    </xf>
    <xf numFmtId="14" fontId="0" fillId="4" borderId="13" xfId="0" applyNumberFormat="1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2" fontId="0" fillId="4" borderId="13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right"/>
      <protection locked="0"/>
    </xf>
    <xf numFmtId="0" fontId="11" fillId="3" borderId="1" xfId="0" applyFont="1" applyFill="1" applyBorder="1" applyAlignment="1" applyProtection="1">
      <alignment horizontal="right"/>
      <protection locked="0"/>
    </xf>
    <xf numFmtId="0" fontId="13" fillId="2" borderId="0" xfId="0" applyFont="1" applyFill="1"/>
    <xf numFmtId="0" fontId="2" fillId="2" borderId="0" xfId="0" applyFont="1" applyFill="1"/>
    <xf numFmtId="0" fontId="12" fillId="2" borderId="0" xfId="0" applyFont="1" applyFill="1" applyAlignment="1">
      <alignment horizontal="left"/>
    </xf>
    <xf numFmtId="0" fontId="0" fillId="2" borderId="1" xfId="0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0" fillId="2" borderId="1" xfId="0" applyFont="1" applyFill="1" applyBorder="1"/>
    <xf numFmtId="2" fontId="11" fillId="4" borderId="1" xfId="0" applyNumberFormat="1" applyFont="1" applyFill="1" applyBorder="1" applyAlignment="1">
      <alignment horizontal="left"/>
    </xf>
    <xf numFmtId="0" fontId="0" fillId="2" borderId="0" xfId="0" applyFill="1" applyAlignment="1">
      <alignment shrinkToFit="1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left"/>
    </xf>
    <xf numFmtId="0" fontId="6" fillId="2" borderId="0" xfId="0" applyFont="1" applyFill="1"/>
    <xf numFmtId="0" fontId="14" fillId="2" borderId="0" xfId="0" applyFont="1" applyFill="1"/>
    <xf numFmtId="0" fontId="0" fillId="3" borderId="1" xfId="0" quotePrefix="1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11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 applyProtection="1">
      <alignment vertical="top" wrapText="1"/>
      <protection locked="0"/>
    </xf>
  </cellXfs>
  <cellStyles count="1">
    <cellStyle name="Normaali" xfId="0" builtinId="0"/>
  </cellStyles>
  <dxfs count="2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8B170-5F0F-4167-A576-FF4B1550B2C1}">
  <dimension ref="A1:H44"/>
  <sheetViews>
    <sheetView showGridLines="0" tabSelected="1" zoomScaleNormal="100" workbookViewId="0">
      <selection activeCell="B5" sqref="A5:B5"/>
    </sheetView>
  </sheetViews>
  <sheetFormatPr defaultRowHeight="15"/>
  <cols>
    <col min="2" max="5" width="10.5703125" customWidth="1"/>
    <col min="6" max="6" width="12.7109375" customWidth="1"/>
    <col min="7" max="7" width="10.5703125" customWidth="1"/>
    <col min="8" max="8" width="8.8554687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 ht="18.75">
      <c r="A3" s="1"/>
      <c r="B3" s="7" t="s">
        <v>0</v>
      </c>
      <c r="C3" s="2"/>
      <c r="D3" s="2"/>
      <c r="E3" s="2"/>
      <c r="F3" s="2"/>
      <c r="G3" s="2"/>
      <c r="H3" s="2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 t="s">
        <v>1</v>
      </c>
      <c r="C5" s="1"/>
      <c r="D5" s="39" t="s">
        <v>2</v>
      </c>
      <c r="E5" s="39"/>
      <c r="F5" s="39"/>
      <c r="G5" s="15"/>
      <c r="H5" s="1"/>
    </row>
    <row r="6" spans="1:8">
      <c r="A6" s="1"/>
      <c r="B6" s="1" t="s">
        <v>3</v>
      </c>
      <c r="C6" s="1"/>
      <c r="D6" s="39" t="s">
        <v>4</v>
      </c>
      <c r="E6" s="39"/>
      <c r="F6" s="39"/>
      <c r="G6" s="8"/>
      <c r="H6" s="1"/>
    </row>
    <row r="7" spans="1:8">
      <c r="A7" s="1"/>
      <c r="B7" s="1" t="s">
        <v>5</v>
      </c>
      <c r="C7" s="1"/>
      <c r="D7" s="1"/>
      <c r="E7" s="4"/>
      <c r="F7" s="6" t="s">
        <v>6</v>
      </c>
      <c r="G7" s="1"/>
      <c r="H7" s="1"/>
    </row>
    <row r="8" spans="1:8">
      <c r="A8" s="1"/>
      <c r="B8" s="1" t="s">
        <v>7</v>
      </c>
      <c r="C8" s="1"/>
      <c r="D8" s="1"/>
      <c r="E8" s="2"/>
      <c r="F8" s="6">
        <v>4</v>
      </c>
      <c r="G8" s="1"/>
      <c r="H8" s="1"/>
    </row>
    <row r="9" spans="1:8">
      <c r="A9" s="1"/>
      <c r="B9" s="1" t="s">
        <v>8</v>
      </c>
      <c r="C9" s="1"/>
      <c r="D9" s="1"/>
      <c r="E9" s="2"/>
      <c r="F9" s="6">
        <f>Pirpanat!G9+Vekkulit!G9+Vesselit!G9+'Päivystysryhmä, lauantai'!G9</f>
        <v>16</v>
      </c>
      <c r="G9" s="1"/>
      <c r="H9" s="1"/>
    </row>
    <row r="10" spans="1:8">
      <c r="A10" s="1"/>
      <c r="B10" s="1"/>
      <c r="C10" s="1"/>
      <c r="D10" s="1"/>
      <c r="E10" s="2"/>
      <c r="F10" s="13"/>
      <c r="G10" s="14"/>
      <c r="H10" s="1"/>
    </row>
    <row r="11" spans="1:8">
      <c r="A11" s="1"/>
      <c r="B11" s="9" t="s">
        <v>9</v>
      </c>
      <c r="C11" s="9"/>
      <c r="D11" s="9"/>
      <c r="E11" s="1"/>
      <c r="F11" s="1"/>
      <c r="G11" s="1"/>
      <c r="H11" s="1"/>
    </row>
    <row r="12" spans="1:8">
      <c r="A12" s="1"/>
      <c r="B12" s="9"/>
      <c r="C12" s="9"/>
      <c r="D12" s="9"/>
      <c r="E12" s="1"/>
      <c r="F12" s="1"/>
      <c r="G12" s="1"/>
      <c r="H12" s="1"/>
    </row>
    <row r="13" spans="1:8" ht="35.1" customHeight="1">
      <c r="A13" s="1"/>
      <c r="B13" s="11" t="s">
        <v>10</v>
      </c>
      <c r="C13" s="11" t="s">
        <v>11</v>
      </c>
      <c r="D13" s="12" t="s">
        <v>12</v>
      </c>
      <c r="E13" s="12" t="s">
        <v>13</v>
      </c>
      <c r="F13" s="11" t="s">
        <v>14</v>
      </c>
      <c r="G13" s="11" t="s">
        <v>15</v>
      </c>
      <c r="H13" s="1"/>
    </row>
    <row r="14" spans="1:8">
      <c r="A14" s="1"/>
      <c r="B14" s="5">
        <v>45607</v>
      </c>
      <c r="C14" s="3">
        <f>Pirpanat!C15+Vekkulit!C15+Vesselit!C15+'Päivystysryhmä, lauantai'!C15</f>
        <v>7</v>
      </c>
      <c r="D14" s="3">
        <f>Pirpanat!D15+Vekkulit!D15+Vesselit!D15+'Päivystysryhmä, lauantai'!D15</f>
        <v>5</v>
      </c>
      <c r="E14" s="3">
        <f>Pirpanat!E15+Vekkulit!E15+Vesselit!E15+'Päivystysryhmä, lauantai'!E15</f>
        <v>30</v>
      </c>
      <c r="F14" s="3">
        <f>Pirpanat!G15+Vekkulit!G15+Vesselit!G15+'Päivystysryhmä, lauantai'!G15</f>
        <v>15</v>
      </c>
      <c r="G14" s="10">
        <f>IFERROR(SUM(C14*1.75,D14*0.5381,E14)/F14,0)</f>
        <v>2.9960333333333335</v>
      </c>
      <c r="H14" s="1"/>
    </row>
    <row r="15" spans="1:8">
      <c r="A15" s="1"/>
      <c r="B15" s="5">
        <v>45608</v>
      </c>
      <c r="C15" s="3">
        <f>Pirpanat!C16+Vekkulit!C16+Vesselit!C16+'Päivystysryhmä, lauantai'!C16</f>
        <v>7</v>
      </c>
      <c r="D15" s="3">
        <f>Pirpanat!D16+Vekkulit!D16+Vesselit!D16+'Päivystysryhmä, lauantai'!D16</f>
        <v>1</v>
      </c>
      <c r="E15" s="3">
        <f>Pirpanat!E16+Vekkulit!E16+Vesselit!E16+'Päivystysryhmä, lauantai'!E16</f>
        <v>37</v>
      </c>
      <c r="F15" s="3">
        <f>Pirpanat!G16+Vekkulit!G16+Vesselit!G16+'Päivystysryhmä, lauantai'!G16</f>
        <v>19</v>
      </c>
      <c r="G15" s="10">
        <f t="shared" ref="G15:G20" si="0">IFERROR(SUM(C15*1.75,D15*0.5381,E15)/F15,0)</f>
        <v>2.6204263157894738</v>
      </c>
      <c r="H15" s="1"/>
    </row>
    <row r="16" spans="1:8">
      <c r="A16" s="1"/>
      <c r="B16" s="5">
        <v>45609</v>
      </c>
      <c r="C16" s="3">
        <f>Pirpanat!C17+Vekkulit!C17+Vesselit!C17+'Päivystysryhmä, lauantai'!C17</f>
        <v>7</v>
      </c>
      <c r="D16" s="3">
        <f>Pirpanat!D17+Vekkulit!D17+Vesselit!D17+'Päivystysryhmä, lauantai'!D17</f>
        <v>4</v>
      </c>
      <c r="E16" s="3">
        <f>Pirpanat!E17+Vekkulit!E17+Vesselit!E17+'Päivystysryhmä, lauantai'!E17</f>
        <v>35</v>
      </c>
      <c r="F16" s="3">
        <f>Pirpanat!G17+Vekkulit!G17+Vesselit!G17+'Päivystysryhmä, lauantai'!G17</f>
        <v>17</v>
      </c>
      <c r="G16" s="10">
        <f t="shared" si="0"/>
        <v>2.9060235294117649</v>
      </c>
      <c r="H16" s="1"/>
    </row>
    <row r="17" spans="1:8">
      <c r="A17" s="1"/>
      <c r="B17" s="5">
        <v>45610</v>
      </c>
      <c r="C17" s="3">
        <f>Pirpanat!C18+Vekkulit!C18+Vesselit!C18+'Päivystysryhmä, lauantai'!C18</f>
        <v>7</v>
      </c>
      <c r="D17" s="3">
        <f>Pirpanat!D18+Vekkulit!D18+Vesselit!D18+'Päivystysryhmä, lauantai'!D18</f>
        <v>2</v>
      </c>
      <c r="E17" s="3">
        <f>Pirpanat!E18+Vekkulit!E18+Vesselit!E18+'Päivystysryhmä, lauantai'!E18</f>
        <v>36</v>
      </c>
      <c r="F17" s="3">
        <f>Pirpanat!G18+Vekkulit!G18+Vesselit!G18+'Päivystysryhmä, lauantai'!G18</f>
        <v>18</v>
      </c>
      <c r="G17" s="10">
        <f t="shared" si="0"/>
        <v>2.7403444444444442</v>
      </c>
      <c r="H17" s="1"/>
    </row>
    <row r="18" spans="1:8">
      <c r="A18" s="1"/>
      <c r="B18" s="5">
        <v>45611</v>
      </c>
      <c r="C18" s="3">
        <f>Pirpanat!C19+Vekkulit!C19+Vesselit!C19+'Päivystysryhmä, lauantai'!C19</f>
        <v>9</v>
      </c>
      <c r="D18" s="3">
        <f>Pirpanat!D19+Vekkulit!D19+Vesselit!D19+'Päivystysryhmä, lauantai'!D19</f>
        <v>6</v>
      </c>
      <c r="E18" s="3">
        <f>Pirpanat!E19+Vekkulit!E19+Vesselit!E19+'Päivystysryhmä, lauantai'!E19</f>
        <v>30</v>
      </c>
      <c r="F18" s="3">
        <f>Pirpanat!G19+Vekkulit!G19+Vesselit!G19+'Päivystysryhmä, lauantai'!G19</f>
        <v>16</v>
      </c>
      <c r="G18" s="10">
        <f t="shared" si="0"/>
        <v>3.0611625</v>
      </c>
      <c r="H18" s="1"/>
    </row>
    <row r="19" spans="1:8">
      <c r="A19" s="1"/>
      <c r="B19" s="5">
        <v>45612</v>
      </c>
      <c r="C19" s="3">
        <f>Pirpanat!C20+Vekkulit!C20+Vesselit!C20+'Päivystysryhmä, lauantai'!C20</f>
        <v>3</v>
      </c>
      <c r="D19" s="3">
        <f>Pirpanat!D20+Vekkulit!D20+Vesselit!D20+'Päivystysryhmä, lauantai'!D20</f>
        <v>0</v>
      </c>
      <c r="E19" s="3">
        <f>Pirpanat!E20+Vekkulit!E20+Vesselit!E20+'Päivystysryhmä, lauantai'!E20</f>
        <v>5</v>
      </c>
      <c r="F19" s="3">
        <f>Pirpanat!G20+Vekkulit!G20+Vesselit!G20+'Päivystysryhmä, lauantai'!G20</f>
        <v>5</v>
      </c>
      <c r="G19" s="10">
        <f t="shared" si="0"/>
        <v>2.0499999999999998</v>
      </c>
      <c r="H19" s="1"/>
    </row>
    <row r="20" spans="1:8" ht="15.75" thickBot="1">
      <c r="A20" s="1"/>
      <c r="B20" s="19">
        <v>45613</v>
      </c>
      <c r="C20" s="20">
        <f>Pirpanat!C21+Vekkulit!C21+Vesselit!C21+'Päivystysryhmä, lauantai'!C21</f>
        <v>1</v>
      </c>
      <c r="D20" s="20">
        <f>Pirpanat!D21+Vekkulit!D21+Vesselit!D21+'Päivystysryhmä, lauantai'!D21</f>
        <v>0</v>
      </c>
      <c r="E20" s="20">
        <f>Pirpanat!E21+Vekkulit!E21+Vesselit!E21+'Päivystysryhmä, lauantai'!E21</f>
        <v>6</v>
      </c>
      <c r="F20" s="20">
        <f>Pirpanat!G21+Vekkulit!G21+Vesselit!G21+'Päivystysryhmä, lauantai'!G21</f>
        <v>4</v>
      </c>
      <c r="G20" s="21">
        <f t="shared" si="0"/>
        <v>1.9375</v>
      </c>
      <c r="H20" s="1"/>
    </row>
    <row r="21" spans="1:8">
      <c r="A21" s="1"/>
      <c r="B21" s="5">
        <v>45614</v>
      </c>
      <c r="C21" s="17">
        <f>Pirpanat!C22+Vekkulit!C22+Vesselit!C22+'Päivystysryhmä, lauantai'!C22</f>
        <v>9</v>
      </c>
      <c r="D21" s="17">
        <f>Pirpanat!D22+Vekkulit!D22+Vesselit!D22+'Päivystysryhmä, lauantai'!D22</f>
        <v>3</v>
      </c>
      <c r="E21" s="17">
        <f>Pirpanat!E22+Vekkulit!E22+Vesselit!E22+'Päivystysryhmä, lauantai'!E22</f>
        <v>36</v>
      </c>
      <c r="F21" s="17">
        <f>Pirpanat!G22+Vekkulit!G22+Vesselit!G22+'Päivystysryhmä, lauantai'!G22</f>
        <v>16</v>
      </c>
      <c r="G21" s="18">
        <f>IFERROR(SUM(C21*1.75,D21*0.5381,E21)/F21,0)</f>
        <v>3.33526875</v>
      </c>
      <c r="H21" s="1"/>
    </row>
    <row r="22" spans="1:8">
      <c r="A22" s="1"/>
      <c r="B22" s="5">
        <v>45615</v>
      </c>
      <c r="C22" s="3">
        <f>Pirpanat!C23+Vekkulit!C23+Vesselit!C23+'Päivystysryhmä, lauantai'!C23</f>
        <v>9</v>
      </c>
      <c r="D22" s="3">
        <f>Pirpanat!D23+Vekkulit!D23+Vesselit!D23+'Päivystysryhmä, lauantai'!D23</f>
        <v>5</v>
      </c>
      <c r="E22" s="3">
        <f>Pirpanat!E23+Vekkulit!E23+Vesselit!E23+'Päivystysryhmä, lauantai'!E23</f>
        <v>36</v>
      </c>
      <c r="F22" s="3">
        <f>Pirpanat!G23+Vekkulit!G23+Vesselit!G23+'Päivystysryhmä, lauantai'!G23</f>
        <v>15</v>
      </c>
      <c r="G22" s="10">
        <f t="shared" ref="G22:G27" si="1">IFERROR(SUM(C22*1.75,D22*0.5381,E22)/F22,0)</f>
        <v>3.6293666666666669</v>
      </c>
      <c r="H22" s="1"/>
    </row>
    <row r="23" spans="1:8">
      <c r="A23" s="1"/>
      <c r="B23" s="5">
        <v>45616</v>
      </c>
      <c r="C23" s="3">
        <f>Pirpanat!C24+Vekkulit!C24+Vesselit!C24+'Päivystysryhmä, lauantai'!C24</f>
        <v>9</v>
      </c>
      <c r="D23" s="3">
        <f>Pirpanat!D24+Vekkulit!D24+Vesselit!D24+'Päivystysryhmä, lauantai'!D24</f>
        <v>4</v>
      </c>
      <c r="E23" s="3">
        <f>Pirpanat!E24+Vekkulit!E24+Vesselit!E24+'Päivystysryhmä, lauantai'!E24</f>
        <v>40</v>
      </c>
      <c r="F23" s="3">
        <f>Pirpanat!G24+Vekkulit!G24+Vesselit!G24+'Päivystysryhmä, lauantai'!G24</f>
        <v>16</v>
      </c>
      <c r="G23" s="10">
        <f t="shared" si="1"/>
        <v>3.6189</v>
      </c>
      <c r="H23" s="1"/>
    </row>
    <row r="24" spans="1:8">
      <c r="A24" s="1"/>
      <c r="B24" s="5">
        <v>45617</v>
      </c>
      <c r="C24" s="3">
        <f>Pirpanat!C25+Vekkulit!C25+Vesselit!C25+'Päivystysryhmä, lauantai'!C25</f>
        <v>9</v>
      </c>
      <c r="D24" s="3">
        <f>Pirpanat!D25+Vekkulit!D25+Vesselit!D25+'Päivystysryhmä, lauantai'!D25</f>
        <v>1</v>
      </c>
      <c r="E24" s="3">
        <f>Pirpanat!E25+Vekkulit!E25+Vesselit!E25+'Päivystysryhmä, lauantai'!E25</f>
        <v>35</v>
      </c>
      <c r="F24" s="3">
        <f>Pirpanat!G25+Vekkulit!G25+Vesselit!G25+'Päivystysryhmä, lauantai'!G25</f>
        <v>18</v>
      </c>
      <c r="G24" s="10">
        <f t="shared" si="1"/>
        <v>2.8493388888888891</v>
      </c>
      <c r="H24" s="1"/>
    </row>
    <row r="25" spans="1:8">
      <c r="A25" s="1"/>
      <c r="B25" s="5">
        <v>45618</v>
      </c>
      <c r="C25" s="3">
        <f>Pirpanat!C26+Vekkulit!C26+Vesselit!C26+'Päivystysryhmä, lauantai'!C26</f>
        <v>10</v>
      </c>
      <c r="D25" s="3">
        <f>Pirpanat!D26+Vekkulit!D26+Vesselit!D26+'Päivystysryhmä, lauantai'!D26</f>
        <v>2</v>
      </c>
      <c r="E25" s="3">
        <f>Pirpanat!E26+Vekkulit!E26+Vesselit!E26+'Päivystysryhmä, lauantai'!E26</f>
        <v>39</v>
      </c>
      <c r="F25" s="3">
        <f>Pirpanat!G26+Vekkulit!G26+Vesselit!G26+'Päivystysryhmä, lauantai'!G26</f>
        <v>19</v>
      </c>
      <c r="G25" s="10">
        <f t="shared" si="1"/>
        <v>3.0303263157894738</v>
      </c>
      <c r="H25" s="1"/>
    </row>
    <row r="26" spans="1:8">
      <c r="A26" s="1"/>
      <c r="B26" s="5">
        <v>45619</v>
      </c>
      <c r="C26" s="3">
        <f>Pirpanat!C27+Vekkulit!C27+Vesselit!C27+'Päivystysryhmä, lauantai'!C27</f>
        <v>3</v>
      </c>
      <c r="D26" s="3">
        <f>Pirpanat!D27+Vekkulit!D27+Vesselit!D27+'Päivystysryhmä, lauantai'!D27</f>
        <v>0</v>
      </c>
      <c r="E26" s="3">
        <f>Pirpanat!E27+Vekkulit!E27+Vesselit!E27+'Päivystysryhmä, lauantai'!E27</f>
        <v>11</v>
      </c>
      <c r="F26" s="3">
        <f>Pirpanat!G27+Vekkulit!G27+Vesselit!G27+'Päivystysryhmä, lauantai'!G27</f>
        <v>6</v>
      </c>
      <c r="G26" s="10">
        <f t="shared" si="1"/>
        <v>2.7083333333333335</v>
      </c>
      <c r="H26" s="1"/>
    </row>
    <row r="27" spans="1:8" ht="15.75" thickBot="1">
      <c r="A27" s="1"/>
      <c r="B27" s="19">
        <v>45620</v>
      </c>
      <c r="C27" s="20">
        <f>Pirpanat!C28+Vekkulit!C28+Vesselit!C28+'Päivystysryhmä, lauantai'!C28</f>
        <v>1</v>
      </c>
      <c r="D27" s="20">
        <f>Pirpanat!D28+Vekkulit!D28+Vesselit!D28+'Päivystysryhmä, lauantai'!D28</f>
        <v>0</v>
      </c>
      <c r="E27" s="20">
        <f>Pirpanat!E28+Vekkulit!E28+Vesselit!E28+'Päivystysryhmä, lauantai'!E28</f>
        <v>6</v>
      </c>
      <c r="F27" s="20">
        <f>Pirpanat!G28+Vekkulit!G28+Vesselit!G28+'Päivystysryhmä, lauantai'!G28</f>
        <v>4</v>
      </c>
      <c r="G27" s="21">
        <f t="shared" si="1"/>
        <v>1.9375</v>
      </c>
      <c r="H27" s="1"/>
    </row>
    <row r="28" spans="1:8">
      <c r="A28" s="1"/>
      <c r="B28" s="16">
        <v>45670</v>
      </c>
      <c r="C28" s="17">
        <f>Pirpanat!C29+Vekkulit!C29+Vesselit!C29+'Päivystysryhmä, lauantai'!C29</f>
        <v>8</v>
      </c>
      <c r="D28" s="17">
        <f>Pirpanat!D29+Vekkulit!D29+Vesselit!D29+'Päivystysryhmä, lauantai'!D29</f>
        <v>3</v>
      </c>
      <c r="E28" s="17">
        <f>Pirpanat!E29+Vekkulit!E29+Vesselit!E29+'Päivystysryhmä, lauantai'!E29</f>
        <v>30</v>
      </c>
      <c r="F28" s="17">
        <f>Pirpanat!G29+Vekkulit!G29+Vesselit!G29+'Päivystysryhmä, lauantai'!G29</f>
        <v>13</v>
      </c>
      <c r="G28" s="18">
        <f>IFERROR(SUM(C28*1.75,D28*0.5381,E28)/F28,0)</f>
        <v>3.5087923076923078</v>
      </c>
      <c r="H28" s="1"/>
    </row>
    <row r="29" spans="1:8">
      <c r="A29" s="1"/>
      <c r="B29" s="5">
        <v>45671</v>
      </c>
      <c r="C29" s="3">
        <f>Pirpanat!C30+Vekkulit!C30+Vesselit!C30+'Päivystysryhmä, lauantai'!C30</f>
        <v>7</v>
      </c>
      <c r="D29" s="3">
        <f>Pirpanat!D30+Vekkulit!D30+Vesselit!D30+'Päivystysryhmä, lauantai'!D30</f>
        <v>4</v>
      </c>
      <c r="E29" s="3">
        <f>Pirpanat!E30+Vekkulit!E30+Vesselit!E30+'Päivystysryhmä, lauantai'!E30</f>
        <v>30</v>
      </c>
      <c r="F29" s="3">
        <f>Pirpanat!G30+Vekkulit!G30+Vesselit!G30+'Päivystysryhmä, lauantai'!G30</f>
        <v>15</v>
      </c>
      <c r="G29" s="10">
        <f t="shared" ref="G29:G34" si="2">IFERROR(SUM(C29*1.75,D29*0.5381,E29)/F29,0)</f>
        <v>2.9601600000000001</v>
      </c>
      <c r="H29" s="1"/>
    </row>
    <row r="30" spans="1:8">
      <c r="A30" s="1"/>
      <c r="B30" s="5">
        <v>45672</v>
      </c>
      <c r="C30" s="3">
        <f>Pirpanat!C31+Vekkulit!C31+Vesselit!C31+'Päivystysryhmä, lauantai'!C31</f>
        <v>4</v>
      </c>
      <c r="D30" s="3">
        <f>Pirpanat!D31+Vekkulit!D31+Vesselit!D31+'Päivystysryhmä, lauantai'!D31</f>
        <v>4</v>
      </c>
      <c r="E30" s="3">
        <f>Pirpanat!E31+Vekkulit!E31+Vesselit!E31+'Päivystysryhmä, lauantai'!E31</f>
        <v>27</v>
      </c>
      <c r="F30" s="3">
        <f>Pirpanat!G31+Vekkulit!G31+Vesselit!G31+'Päivystysryhmä, lauantai'!G31</f>
        <v>15</v>
      </c>
      <c r="G30" s="10">
        <f t="shared" si="2"/>
        <v>2.4101599999999999</v>
      </c>
      <c r="H30" s="1"/>
    </row>
    <row r="31" spans="1:8">
      <c r="A31" s="1"/>
      <c r="B31" s="5">
        <v>45673</v>
      </c>
      <c r="C31" s="3">
        <f>Pirpanat!C32+Vekkulit!C32+Vesselit!C32+'Päivystysryhmä, lauantai'!C32</f>
        <v>6</v>
      </c>
      <c r="D31" s="3">
        <f>Pirpanat!D32+Vekkulit!D32+Vesselit!D32+'Päivystysryhmä, lauantai'!D32</f>
        <v>4</v>
      </c>
      <c r="E31" s="3">
        <f>Pirpanat!E32+Vekkulit!E32+Vesselit!E32+'Päivystysryhmä, lauantai'!E32</f>
        <v>28</v>
      </c>
      <c r="F31" s="3">
        <f>Pirpanat!G32+Vekkulit!G32+Vesselit!G32+'Päivystysryhmä, lauantai'!G32</f>
        <v>14</v>
      </c>
      <c r="G31" s="10">
        <f t="shared" si="2"/>
        <v>2.903742857142857</v>
      </c>
      <c r="H31" s="1"/>
    </row>
    <row r="32" spans="1:8">
      <c r="A32" s="1"/>
      <c r="B32" s="5">
        <v>45674</v>
      </c>
      <c r="C32" s="3">
        <f>Pirpanat!C33+Vekkulit!C33+Vesselit!C33+'Päivystysryhmä, lauantai'!C33</f>
        <v>6</v>
      </c>
      <c r="D32" s="3">
        <f>Pirpanat!D33+Vekkulit!D33+Vesselit!D33+'Päivystysryhmä, lauantai'!D33</f>
        <v>2</v>
      </c>
      <c r="E32" s="3">
        <f>Pirpanat!E33+Vekkulit!E33+Vesselit!E33+'Päivystysryhmä, lauantai'!E33</f>
        <v>26</v>
      </c>
      <c r="F32" s="3">
        <f>Pirpanat!G33+Vekkulit!G33+Vesselit!G33+'Päivystysryhmä, lauantai'!G33</f>
        <v>12</v>
      </c>
      <c r="G32" s="10">
        <f t="shared" si="2"/>
        <v>3.1313499999999999</v>
      </c>
      <c r="H32" s="1"/>
    </row>
    <row r="33" spans="1:8">
      <c r="A33" s="1"/>
      <c r="B33" s="5">
        <v>45675</v>
      </c>
      <c r="C33" s="3">
        <f>Pirpanat!C34+Vekkulit!C34+Vesselit!C34+'Päivystysryhmä, lauantai'!C34</f>
        <v>2</v>
      </c>
      <c r="D33" s="3">
        <f>Pirpanat!D34+Vekkulit!D34+Vesselit!D34+'Päivystysryhmä, lauantai'!D34</f>
        <v>1</v>
      </c>
      <c r="E33" s="3">
        <f>Pirpanat!E34+Vekkulit!E34+Vesselit!E34+'Päivystysryhmä, lauantai'!E34</f>
        <v>3</v>
      </c>
      <c r="F33" s="3">
        <f>Pirpanat!G34+Vekkulit!G34+Vesselit!G34+'Päivystysryhmä, lauantai'!G34</f>
        <v>3</v>
      </c>
      <c r="G33" s="10">
        <f t="shared" si="2"/>
        <v>2.3460333333333332</v>
      </c>
      <c r="H33" s="1"/>
    </row>
    <row r="34" spans="1:8" ht="15.75" thickBot="1">
      <c r="A34" s="1"/>
      <c r="B34" s="19">
        <v>45676</v>
      </c>
      <c r="C34" s="20">
        <f>Pirpanat!C35+Vekkulit!C35+Vesselit!C35+'Päivystysryhmä, lauantai'!C35</f>
        <v>0</v>
      </c>
      <c r="D34" s="20">
        <f>Pirpanat!D35+Vekkulit!D35+Vesselit!D35+'Päivystysryhmä, lauantai'!D35</f>
        <v>0</v>
      </c>
      <c r="E34" s="20">
        <f>Pirpanat!E35+Vekkulit!E35+Vesselit!E35+'Päivystysryhmä, lauantai'!E35</f>
        <v>7</v>
      </c>
      <c r="F34" s="20">
        <f>Pirpanat!G35+Vekkulit!G35+Vesselit!G35+'Päivystysryhmä, lauantai'!G35</f>
        <v>3</v>
      </c>
      <c r="G34" s="21">
        <f t="shared" si="2"/>
        <v>2.3333333333333335</v>
      </c>
      <c r="H34" s="1"/>
    </row>
    <row r="35" spans="1:8">
      <c r="A35" s="1"/>
      <c r="B35" s="16">
        <v>45677</v>
      </c>
      <c r="C35" s="17">
        <f>Pirpanat!C36+Vekkulit!C36+Vesselit!C36+'Päivystysryhmä, lauantai'!C36</f>
        <v>8</v>
      </c>
      <c r="D35" s="17">
        <f>Pirpanat!D36+Vekkulit!D36+Vesselit!D36+'Päivystysryhmä, lauantai'!D36</f>
        <v>1</v>
      </c>
      <c r="E35" s="17">
        <f>Pirpanat!E36+Vekkulit!E36+Vesselit!E36+'Päivystysryhmä, lauantai'!E36</f>
        <v>33</v>
      </c>
      <c r="F35" s="17">
        <f>Pirpanat!G36+Vekkulit!G36+Vesselit!G36+'Päivystysryhmä, lauantai'!G36</f>
        <v>17</v>
      </c>
      <c r="G35" s="18">
        <f>IFERROR(SUM(C35*1.75,D35*0.5381,E35)/F35,0)</f>
        <v>2.7963588235294119</v>
      </c>
      <c r="H35" s="1"/>
    </row>
    <row r="36" spans="1:8">
      <c r="A36" s="1"/>
      <c r="B36" s="5">
        <v>45678</v>
      </c>
      <c r="C36" s="3">
        <f>Pirpanat!C37+Vekkulit!C37+Vesselit!C37+'Päivystysryhmä, lauantai'!C37</f>
        <v>8</v>
      </c>
      <c r="D36" s="3">
        <f>Pirpanat!D37+Vekkulit!D37+Vesselit!D37+'Päivystysryhmä, lauantai'!D37</f>
        <v>3</v>
      </c>
      <c r="E36" s="3">
        <f>Pirpanat!E37+Vekkulit!E37+Vesselit!E37+'Päivystysryhmä, lauantai'!E37</f>
        <v>31</v>
      </c>
      <c r="F36" s="3">
        <f>Pirpanat!G37+Vekkulit!G37+Vesselit!G37+'Päivystysryhmä, lauantai'!G37</f>
        <v>17</v>
      </c>
      <c r="G36" s="10">
        <f t="shared" ref="G36:G41" si="3">IFERROR(SUM(C36*1.75,D36*0.5381,E36)/F36,0)</f>
        <v>2.7420176470588236</v>
      </c>
      <c r="H36" s="1"/>
    </row>
    <row r="37" spans="1:8">
      <c r="A37" s="1"/>
      <c r="B37" s="5">
        <v>45679</v>
      </c>
      <c r="C37" s="3">
        <f>Pirpanat!C38+Vekkulit!C38+Vesselit!C38+'Päivystysryhmä, lauantai'!C38</f>
        <v>7</v>
      </c>
      <c r="D37" s="3">
        <f>Pirpanat!D38+Vekkulit!D38+Vesselit!D38+'Päivystysryhmä, lauantai'!D38</f>
        <v>2</v>
      </c>
      <c r="E37" s="3">
        <f>Pirpanat!E38+Vekkulit!E38+Vesselit!E38+'Päivystysryhmä, lauantai'!E38</f>
        <v>32</v>
      </c>
      <c r="F37" s="3">
        <f>Pirpanat!G38+Vekkulit!G38+Vesselit!G38+'Päivystysryhmä, lauantai'!G38</f>
        <v>17</v>
      </c>
      <c r="G37" s="10">
        <f t="shared" si="3"/>
        <v>2.6662470588235294</v>
      </c>
      <c r="H37" s="1"/>
    </row>
    <row r="38" spans="1:8">
      <c r="A38" s="1"/>
      <c r="B38" s="5">
        <v>45680</v>
      </c>
      <c r="C38" s="3">
        <f>Pirpanat!C39+Vekkulit!C39+Vesselit!C39+'Päivystysryhmä, lauantai'!C39</f>
        <v>7</v>
      </c>
      <c r="D38" s="3">
        <f>Pirpanat!D39+Vekkulit!D39+Vesselit!D39+'Päivystysryhmä, lauantai'!D39</f>
        <v>4</v>
      </c>
      <c r="E38" s="3">
        <f>Pirpanat!E39+Vekkulit!E39+Vesselit!E39+'Päivystysryhmä, lauantai'!E39</f>
        <v>31</v>
      </c>
      <c r="F38" s="3">
        <f>Pirpanat!G39+Vekkulit!G39+Vesselit!G39+'Päivystysryhmä, lauantai'!G39</f>
        <v>17</v>
      </c>
      <c r="G38" s="10">
        <f t="shared" si="3"/>
        <v>2.670729411764706</v>
      </c>
      <c r="H38" s="1"/>
    </row>
    <row r="39" spans="1:8">
      <c r="A39" s="1"/>
      <c r="B39" s="5">
        <v>45681</v>
      </c>
      <c r="C39" s="3">
        <f>Pirpanat!C40+Vekkulit!C40+Vesselit!C40+'Päivystysryhmä, lauantai'!C40</f>
        <v>9</v>
      </c>
      <c r="D39" s="3">
        <f>Pirpanat!D40+Vekkulit!D40+Vesselit!D40+'Päivystysryhmä, lauantai'!D40</f>
        <v>4</v>
      </c>
      <c r="E39" s="3">
        <f>Pirpanat!E40+Vekkulit!E40+Vesselit!E40+'Päivystysryhmä, lauantai'!E40</f>
        <v>32</v>
      </c>
      <c r="F39" s="3">
        <f>Pirpanat!G40+Vekkulit!G40+Vesselit!G40+'Päivystysryhmä, lauantai'!G40</f>
        <v>13</v>
      </c>
      <c r="G39" s="10">
        <f t="shared" si="3"/>
        <v>3.8386461538461538</v>
      </c>
      <c r="H39" s="1"/>
    </row>
    <row r="40" spans="1:8">
      <c r="A40" s="1"/>
      <c r="B40" s="5">
        <v>45682</v>
      </c>
      <c r="C40" s="3">
        <f>Pirpanat!C41+Vekkulit!C41+Vesselit!C41+'Päivystysryhmä, lauantai'!C41</f>
        <v>0</v>
      </c>
      <c r="D40" s="3">
        <f>Pirpanat!D41+Vekkulit!D41+Vesselit!D41+'Päivystysryhmä, lauantai'!D41</f>
        <v>2</v>
      </c>
      <c r="E40" s="3">
        <f>Pirpanat!E41+Vekkulit!E41+Vesselit!E41+'Päivystysryhmä, lauantai'!E41</f>
        <v>5</v>
      </c>
      <c r="F40" s="3">
        <f>Pirpanat!G41+Vekkulit!G41+Vesselit!G41+'Päivystysryhmä, lauantai'!G41</f>
        <v>5</v>
      </c>
      <c r="G40" s="10">
        <f t="shared" si="3"/>
        <v>1.2152400000000001</v>
      </c>
      <c r="H40" s="1"/>
    </row>
    <row r="41" spans="1:8" ht="15.75" thickBot="1">
      <c r="A41" s="1"/>
      <c r="B41" s="19">
        <v>45683</v>
      </c>
      <c r="C41" s="3">
        <f>Pirpanat!C42+Vekkulit!C42+Vesselit!C42+'Päivystysryhmä, lauantai'!C42</f>
        <v>0</v>
      </c>
      <c r="D41" s="3">
        <f>Pirpanat!D42+Vekkulit!D42+Vesselit!D42+'Päivystysryhmä, lauantai'!D42</f>
        <v>1</v>
      </c>
      <c r="E41" s="3">
        <f>Pirpanat!E42+Vekkulit!E42+Vesselit!E42+'Päivystysryhmä, lauantai'!E42</f>
        <v>9</v>
      </c>
      <c r="F41" s="3">
        <f>Pirpanat!G42+Vekkulit!G42+Vesselit!G42+'Päivystysryhmä, lauantai'!G42</f>
        <v>4</v>
      </c>
      <c r="G41" s="10">
        <f t="shared" si="3"/>
        <v>2.384525</v>
      </c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</sheetData>
  <sheetProtection sheet="1" objects="1" scenarios="1"/>
  <protectedRanges>
    <protectedRange sqref="D5:F6 F7:F9 C14:F41" name="Alue1"/>
  </protectedRanges>
  <mergeCells count="2">
    <mergeCell ref="D5:F5"/>
    <mergeCell ref="D6:F6"/>
  </mergeCells>
  <conditionalFormatting sqref="G14:G41">
    <cfRule type="cellIs" dxfId="21" priority="1" operator="greaterThan">
      <formula>7</formula>
    </cfRule>
    <cfRule type="cellIs" dxfId="20" priority="2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B7870-1B52-4C3A-A0C4-AB3632D48B07}">
  <dimension ref="A1:J61"/>
  <sheetViews>
    <sheetView topLeftCell="A12" zoomScaleNormal="100" workbookViewId="0">
      <selection activeCell="B46" sqref="B46:H5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18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10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6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16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4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7</v>
      </c>
      <c r="D15" s="3">
        <v>1</v>
      </c>
      <c r="E15" s="3">
        <v>5</v>
      </c>
      <c r="F15" s="10">
        <f t="shared" ref="F15:F42" si="0">(C15*1.75)+(D15*0.5381)+E15</f>
        <v>17.7881</v>
      </c>
      <c r="G15" s="3">
        <v>4</v>
      </c>
      <c r="H15" s="31">
        <f>IFERROR(SUM(C15*1.75,D15*0.5381,E15)/G15,0)</f>
        <v>4.447025</v>
      </c>
      <c r="I15" s="1"/>
    </row>
    <row r="16" spans="1:9">
      <c r="A16" s="1"/>
      <c r="B16" s="5">
        <v>45608</v>
      </c>
      <c r="C16" s="3">
        <v>7</v>
      </c>
      <c r="D16" s="3">
        <v>0</v>
      </c>
      <c r="E16" s="3">
        <v>6</v>
      </c>
      <c r="F16" s="10">
        <f t="shared" si="0"/>
        <v>18.25</v>
      </c>
      <c r="G16" s="3">
        <v>6</v>
      </c>
      <c r="H16" s="31">
        <f t="shared" ref="H16:H21" si="1">IFERROR(SUM(C16*1.75,D16*0.5381,E16)/G16,0)</f>
        <v>3.0416666666666665</v>
      </c>
      <c r="I16" s="1"/>
    </row>
    <row r="17" spans="1:10">
      <c r="A17" s="1"/>
      <c r="B17" s="5">
        <v>45609</v>
      </c>
      <c r="C17" s="3">
        <v>7</v>
      </c>
      <c r="D17" s="3">
        <v>0</v>
      </c>
      <c r="E17" s="3">
        <v>5</v>
      </c>
      <c r="F17" s="10">
        <f t="shared" si="0"/>
        <v>17.25</v>
      </c>
      <c r="G17" s="3">
        <v>6</v>
      </c>
      <c r="H17" s="31">
        <f t="shared" si="1"/>
        <v>2.875</v>
      </c>
      <c r="I17" s="1"/>
    </row>
    <row r="18" spans="1:10">
      <c r="A18" s="1"/>
      <c r="B18" s="5">
        <v>45610</v>
      </c>
      <c r="C18" s="3">
        <v>7</v>
      </c>
      <c r="D18" s="3">
        <v>0</v>
      </c>
      <c r="E18" s="3">
        <v>6</v>
      </c>
      <c r="F18" s="10">
        <f t="shared" si="0"/>
        <v>18.25</v>
      </c>
      <c r="G18" s="3">
        <v>6</v>
      </c>
      <c r="H18" s="31">
        <f t="shared" si="1"/>
        <v>3.0416666666666665</v>
      </c>
      <c r="I18" s="32"/>
    </row>
    <row r="19" spans="1:10">
      <c r="A19" s="1"/>
      <c r="B19" s="5">
        <v>45611</v>
      </c>
      <c r="C19" s="3">
        <v>9</v>
      </c>
      <c r="D19" s="3">
        <v>2</v>
      </c>
      <c r="E19" s="3">
        <v>2</v>
      </c>
      <c r="F19" s="10">
        <f t="shared" si="0"/>
        <v>18.8262</v>
      </c>
      <c r="G19" s="3">
        <v>6</v>
      </c>
      <c r="H19" s="31">
        <f t="shared" si="1"/>
        <v>3.1377000000000002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9</v>
      </c>
      <c r="D22" s="3">
        <v>0</v>
      </c>
      <c r="E22" s="3">
        <v>5</v>
      </c>
      <c r="F22" s="10">
        <f t="shared" si="0"/>
        <v>20.75</v>
      </c>
      <c r="G22" s="3">
        <v>6</v>
      </c>
      <c r="H22" s="31">
        <f>IFERROR(SUM(C22*1.75,D22*0.5381,E22)/G22,0)</f>
        <v>3.4583333333333335</v>
      </c>
      <c r="I22" s="1"/>
    </row>
    <row r="23" spans="1:10">
      <c r="A23" s="1"/>
      <c r="B23" s="5">
        <v>45615</v>
      </c>
      <c r="C23" s="3">
        <v>9</v>
      </c>
      <c r="D23" s="3">
        <v>1</v>
      </c>
      <c r="E23" s="3">
        <v>5</v>
      </c>
      <c r="F23" s="10">
        <f t="shared" si="0"/>
        <v>21.2881</v>
      </c>
      <c r="G23" s="3">
        <v>6</v>
      </c>
      <c r="H23" s="31">
        <f t="shared" ref="H23:H28" si="2">IFERROR(SUM(C23*1.75,D23*0.5381,E23)/G23,0)</f>
        <v>3.5480166666666668</v>
      </c>
      <c r="I23" s="1"/>
    </row>
    <row r="24" spans="1:10">
      <c r="A24" s="1"/>
      <c r="B24" s="5">
        <v>45616</v>
      </c>
      <c r="C24" s="3">
        <v>9</v>
      </c>
      <c r="D24" s="3">
        <v>0</v>
      </c>
      <c r="E24" s="3">
        <v>4</v>
      </c>
      <c r="F24" s="10">
        <f t="shared" si="0"/>
        <v>19.75</v>
      </c>
      <c r="G24" s="3">
        <v>4</v>
      </c>
      <c r="H24" s="31">
        <f t="shared" si="2"/>
        <v>4.9375</v>
      </c>
      <c r="I24" s="1"/>
    </row>
    <row r="25" spans="1:10">
      <c r="A25" s="1"/>
      <c r="B25" s="5">
        <v>45617</v>
      </c>
      <c r="C25" s="3">
        <v>9</v>
      </c>
      <c r="D25" s="3">
        <v>0</v>
      </c>
      <c r="E25" s="3">
        <v>4</v>
      </c>
      <c r="F25" s="10">
        <f t="shared" si="0"/>
        <v>19.75</v>
      </c>
      <c r="G25" s="3">
        <v>5</v>
      </c>
      <c r="H25" s="31">
        <f t="shared" si="2"/>
        <v>3.95</v>
      </c>
      <c r="I25" s="1"/>
      <c r="J25" t="s">
        <v>27</v>
      </c>
    </row>
    <row r="26" spans="1:10">
      <c r="A26" s="1"/>
      <c r="B26" s="5">
        <v>45618</v>
      </c>
      <c r="C26" s="3">
        <v>10</v>
      </c>
      <c r="D26" s="3">
        <v>0</v>
      </c>
      <c r="E26" s="3">
        <v>4</v>
      </c>
      <c r="F26" s="10">
        <f t="shared" si="0"/>
        <v>21.5</v>
      </c>
      <c r="G26" s="3">
        <v>7</v>
      </c>
      <c r="H26" s="31">
        <f t="shared" si="2"/>
        <v>3.0714285714285716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8</v>
      </c>
      <c r="D29" s="3">
        <v>0</v>
      </c>
      <c r="E29" s="3">
        <v>4</v>
      </c>
      <c r="F29" s="10">
        <f t="shared" si="0"/>
        <v>18</v>
      </c>
      <c r="G29" s="3">
        <v>4</v>
      </c>
      <c r="H29" s="31">
        <f>IFERROR(SUM(C29*1.75,D29*0.5381,E29)/G29,0)</f>
        <v>4.5</v>
      </c>
      <c r="I29" s="1"/>
    </row>
    <row r="30" spans="1:10">
      <c r="A30" s="1"/>
      <c r="B30" s="5">
        <v>45671</v>
      </c>
      <c r="C30" s="3">
        <v>7</v>
      </c>
      <c r="D30" s="3">
        <v>1</v>
      </c>
      <c r="E30" s="3">
        <v>3</v>
      </c>
      <c r="F30" s="10">
        <f t="shared" si="0"/>
        <v>15.7881</v>
      </c>
      <c r="G30" s="3">
        <v>5</v>
      </c>
      <c r="H30" s="31">
        <f t="shared" ref="H30:H35" si="3">IFERROR(SUM(C30*1.75,D30*0.5381,E30)/G30,0)</f>
        <v>3.1576200000000001</v>
      </c>
      <c r="I30" s="1"/>
    </row>
    <row r="31" spans="1:10">
      <c r="A31" s="1"/>
      <c r="B31" s="5">
        <v>45672</v>
      </c>
      <c r="C31" s="3">
        <v>4</v>
      </c>
      <c r="D31" s="3">
        <v>1</v>
      </c>
      <c r="E31" s="3">
        <v>2</v>
      </c>
      <c r="F31" s="10">
        <f t="shared" si="0"/>
        <v>9.5381</v>
      </c>
      <c r="G31" s="3">
        <v>5</v>
      </c>
      <c r="H31" s="31">
        <f t="shared" si="3"/>
        <v>1.9076200000000001</v>
      </c>
      <c r="I31" s="1"/>
    </row>
    <row r="32" spans="1:10">
      <c r="A32" s="1"/>
      <c r="B32" s="5">
        <v>45673</v>
      </c>
      <c r="C32" s="3">
        <v>6</v>
      </c>
      <c r="D32" s="3">
        <v>0</v>
      </c>
      <c r="E32" s="3">
        <v>3</v>
      </c>
      <c r="F32" s="10">
        <f t="shared" si="0"/>
        <v>13.5</v>
      </c>
      <c r="G32" s="3">
        <v>4</v>
      </c>
      <c r="H32" s="31">
        <f t="shared" si="3"/>
        <v>3.375</v>
      </c>
      <c r="I32" s="1"/>
    </row>
    <row r="33" spans="1:9">
      <c r="A33" s="1"/>
      <c r="B33" s="5">
        <v>45674</v>
      </c>
      <c r="C33" s="3">
        <v>6</v>
      </c>
      <c r="D33" s="3">
        <v>0</v>
      </c>
      <c r="E33" s="3">
        <v>2</v>
      </c>
      <c r="F33" s="10">
        <f t="shared" si="0"/>
        <v>12.5</v>
      </c>
      <c r="G33" s="3">
        <v>3</v>
      </c>
      <c r="H33" s="31">
        <f t="shared" si="3"/>
        <v>4.166666666666667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8</v>
      </c>
      <c r="D36" s="3">
        <v>1</v>
      </c>
      <c r="E36" s="3">
        <v>0</v>
      </c>
      <c r="F36" s="10">
        <f t="shared" si="0"/>
        <v>14.5381</v>
      </c>
      <c r="G36" s="3">
        <v>5</v>
      </c>
      <c r="H36" s="31">
        <f>IFERROR(SUM(C36*1.75,D36*0.5381,E36)/G36,0)</f>
        <v>2.9076200000000001</v>
      </c>
      <c r="I36" s="1"/>
    </row>
    <row r="37" spans="1:9">
      <c r="A37" s="1"/>
      <c r="B37" s="5">
        <v>45678</v>
      </c>
      <c r="C37" s="3">
        <v>8</v>
      </c>
      <c r="D37" s="3">
        <v>0</v>
      </c>
      <c r="E37" s="3">
        <v>1</v>
      </c>
      <c r="F37" s="10">
        <f t="shared" si="0"/>
        <v>15</v>
      </c>
      <c r="G37" s="3">
        <v>5</v>
      </c>
      <c r="H37" s="31">
        <f t="shared" ref="H37:H42" si="4">IFERROR(SUM(C37*1.75,D37*0.5381,E37)/G37,0)</f>
        <v>3</v>
      </c>
      <c r="I37" s="1"/>
    </row>
    <row r="38" spans="1:9">
      <c r="A38" s="1"/>
      <c r="B38" s="5">
        <v>45679</v>
      </c>
      <c r="C38" s="3">
        <v>7</v>
      </c>
      <c r="D38" s="3">
        <v>0</v>
      </c>
      <c r="E38" s="3">
        <v>2</v>
      </c>
      <c r="F38" s="10">
        <f t="shared" si="0"/>
        <v>14.25</v>
      </c>
      <c r="G38" s="3">
        <v>5</v>
      </c>
      <c r="H38" s="31">
        <f t="shared" si="4"/>
        <v>2.85</v>
      </c>
      <c r="I38" s="1"/>
    </row>
    <row r="39" spans="1:9">
      <c r="A39" s="1"/>
      <c r="B39" s="5">
        <v>45680</v>
      </c>
      <c r="C39" s="3">
        <v>7</v>
      </c>
      <c r="D39" s="3">
        <v>1</v>
      </c>
      <c r="E39" s="3">
        <v>1</v>
      </c>
      <c r="F39" s="10">
        <f t="shared" si="0"/>
        <v>13.7881</v>
      </c>
      <c r="G39" s="3">
        <v>6</v>
      </c>
      <c r="H39" s="31">
        <f t="shared" si="4"/>
        <v>2.2980166666666668</v>
      </c>
      <c r="I39" s="1"/>
    </row>
    <row r="40" spans="1:9">
      <c r="A40" s="1"/>
      <c r="B40" s="5">
        <v>45681</v>
      </c>
      <c r="C40" s="3">
        <v>9</v>
      </c>
      <c r="D40" s="3">
        <v>1</v>
      </c>
      <c r="E40" s="3">
        <v>0</v>
      </c>
      <c r="F40" s="10">
        <f t="shared" si="0"/>
        <v>16.2881</v>
      </c>
      <c r="G40" s="3">
        <v>4</v>
      </c>
      <c r="H40" s="31">
        <f t="shared" si="4"/>
        <v>4.072025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 t="s">
        <v>29</v>
      </c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19" priority="1" operator="greaterThan">
      <formula>21</formula>
    </cfRule>
  </conditionalFormatting>
  <conditionalFormatting sqref="H15:H42">
    <cfRule type="cellIs" dxfId="18" priority="2" operator="greaterThan">
      <formula>7</formula>
    </cfRule>
    <cfRule type="cellIs" dxfId="17" priority="3" operator="greaterThan">
      <formula>8</formula>
    </cfRule>
  </conditionalFormatting>
  <conditionalFormatting sqref="H44">
    <cfRule type="cellIs" dxfId="16" priority="4" operator="greaterThan">
      <formula>7</formula>
    </cfRule>
    <cfRule type="cellIs" dxfId="15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BEFCF-BCFA-44CE-AB44-22DA6928E324}">
  <dimension ref="A1:J61"/>
  <sheetViews>
    <sheetView topLeftCell="A27" zoomScaleNormal="100" workbookViewId="0">
      <selection activeCell="G9" sqref="G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30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22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22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4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3</v>
      </c>
      <c r="E15" s="3">
        <v>12</v>
      </c>
      <c r="F15" s="10">
        <f t="shared" ref="F15:F42" si="0">(C15*1.75)+(D15*0.5381)+E15</f>
        <v>13.6143</v>
      </c>
      <c r="G15" s="3">
        <v>6</v>
      </c>
      <c r="H15" s="31">
        <f>IFERROR(SUM(C15*1.75,D15*0.5381,E15)/G15,0)</f>
        <v>2.26905</v>
      </c>
      <c r="I15" s="1"/>
    </row>
    <row r="16" spans="1:9">
      <c r="A16" s="1"/>
      <c r="B16" s="5">
        <v>45608</v>
      </c>
      <c r="C16" s="3">
        <v>0</v>
      </c>
      <c r="D16" s="3">
        <v>1</v>
      </c>
      <c r="E16" s="3">
        <v>16</v>
      </c>
      <c r="F16" s="10">
        <f t="shared" si="0"/>
        <v>16.5381</v>
      </c>
      <c r="G16" s="3">
        <v>7</v>
      </c>
      <c r="H16" s="31">
        <f t="shared" ref="H16:H21" si="1">IFERROR(SUM(C16*1.75,D16*0.5381,E16)/G16,0)</f>
        <v>2.3625857142857143</v>
      </c>
      <c r="I16" s="1"/>
    </row>
    <row r="17" spans="1:10">
      <c r="A17" s="1"/>
      <c r="B17" s="5">
        <v>45609</v>
      </c>
      <c r="C17" s="3">
        <v>0</v>
      </c>
      <c r="D17" s="3">
        <v>2</v>
      </c>
      <c r="E17" s="3">
        <v>15</v>
      </c>
      <c r="F17" s="10">
        <f t="shared" si="0"/>
        <v>16.0762</v>
      </c>
      <c r="G17" s="3">
        <v>5</v>
      </c>
      <c r="H17" s="31">
        <f t="shared" si="1"/>
        <v>3.2152400000000001</v>
      </c>
      <c r="I17" s="1"/>
    </row>
    <row r="18" spans="1:10">
      <c r="A18" s="1"/>
      <c r="B18" s="5">
        <v>45610</v>
      </c>
      <c r="C18" s="3">
        <v>0</v>
      </c>
      <c r="D18" s="3">
        <v>2</v>
      </c>
      <c r="E18" s="3">
        <v>14</v>
      </c>
      <c r="F18" s="10">
        <f t="shared" si="0"/>
        <v>15.0762</v>
      </c>
      <c r="G18" s="3">
        <v>6</v>
      </c>
      <c r="H18" s="31">
        <f t="shared" si="1"/>
        <v>2.5127000000000002</v>
      </c>
      <c r="I18" s="32"/>
    </row>
    <row r="19" spans="1:10">
      <c r="A19" s="1"/>
      <c r="B19" s="5">
        <v>45611</v>
      </c>
      <c r="C19" s="3">
        <v>0</v>
      </c>
      <c r="D19" s="3">
        <v>2</v>
      </c>
      <c r="E19" s="3">
        <v>16</v>
      </c>
      <c r="F19" s="10">
        <f t="shared" si="0"/>
        <v>17.0762</v>
      </c>
      <c r="G19" s="3">
        <v>4</v>
      </c>
      <c r="H19" s="31">
        <f t="shared" si="1"/>
        <v>4.26905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0</v>
      </c>
      <c r="E22" s="3">
        <v>15</v>
      </c>
      <c r="F22" s="10">
        <f t="shared" si="0"/>
        <v>15</v>
      </c>
      <c r="G22" s="3">
        <v>5</v>
      </c>
      <c r="H22" s="31">
        <f>IFERROR(SUM(C22*1.75,D22*0.5381,E22)/G22,0)</f>
        <v>3</v>
      </c>
      <c r="I22" s="1"/>
    </row>
    <row r="23" spans="1:10">
      <c r="A23" s="1"/>
      <c r="B23" s="5">
        <v>45615</v>
      </c>
      <c r="C23" s="3">
        <v>0</v>
      </c>
      <c r="D23" s="3">
        <v>1</v>
      </c>
      <c r="E23" s="3">
        <v>17</v>
      </c>
      <c r="F23" s="10">
        <f t="shared" si="0"/>
        <v>17.5381</v>
      </c>
      <c r="G23" s="3">
        <v>5</v>
      </c>
      <c r="H23" s="31">
        <f t="shared" ref="H23:H28" si="2">IFERROR(SUM(C23*1.75,D23*0.5381,E23)/G23,0)</f>
        <v>3.5076200000000002</v>
      </c>
      <c r="I23" s="1"/>
    </row>
    <row r="24" spans="1:10">
      <c r="A24" s="1"/>
      <c r="B24" s="5">
        <v>45616</v>
      </c>
      <c r="C24" s="3">
        <v>0</v>
      </c>
      <c r="D24" s="3">
        <v>2</v>
      </c>
      <c r="E24" s="3">
        <v>17</v>
      </c>
      <c r="F24" s="10">
        <f t="shared" si="0"/>
        <v>18.0762</v>
      </c>
      <c r="G24" s="3">
        <v>7</v>
      </c>
      <c r="H24" s="31">
        <f t="shared" si="2"/>
        <v>2.5823142857142858</v>
      </c>
      <c r="I24" s="1"/>
    </row>
    <row r="25" spans="1:10">
      <c r="A25" s="1"/>
      <c r="B25" s="5">
        <v>45617</v>
      </c>
      <c r="C25" s="3">
        <v>0</v>
      </c>
      <c r="D25" s="3">
        <v>1</v>
      </c>
      <c r="E25" s="3">
        <v>17</v>
      </c>
      <c r="F25" s="10">
        <f t="shared" si="0"/>
        <v>17.5381</v>
      </c>
      <c r="G25" s="3">
        <v>8</v>
      </c>
      <c r="H25" s="31">
        <f t="shared" si="2"/>
        <v>2.1922625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2</v>
      </c>
      <c r="E26" s="3">
        <v>17</v>
      </c>
      <c r="F26" s="10">
        <f t="shared" si="0"/>
        <v>18.0762</v>
      </c>
      <c r="G26" s="3">
        <v>6</v>
      </c>
      <c r="H26" s="31">
        <f t="shared" si="2"/>
        <v>3.0127000000000002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0</v>
      </c>
      <c r="D29" s="3">
        <v>2</v>
      </c>
      <c r="E29" s="3">
        <v>14</v>
      </c>
      <c r="F29" s="10">
        <f t="shared" si="0"/>
        <v>15.0762</v>
      </c>
      <c r="G29" s="3">
        <v>5</v>
      </c>
      <c r="H29" s="31">
        <f>IFERROR(SUM(C29*1.75,D29*0.5381,E29)/G29,0)</f>
        <v>3.0152399999999999</v>
      </c>
      <c r="I29" s="1"/>
    </row>
    <row r="30" spans="1:10">
      <c r="A30" s="1"/>
      <c r="B30" s="5">
        <v>45671</v>
      </c>
      <c r="C30" s="3">
        <v>0</v>
      </c>
      <c r="D30" s="3">
        <v>2</v>
      </c>
      <c r="E30" s="3">
        <v>14</v>
      </c>
      <c r="F30" s="10">
        <f t="shared" si="0"/>
        <v>15.0762</v>
      </c>
      <c r="G30" s="3">
        <v>5</v>
      </c>
      <c r="H30" s="31">
        <f t="shared" ref="H30:H35" si="3">IFERROR(SUM(C30*1.75,D30*0.5381,E30)/G30,0)</f>
        <v>3.0152399999999999</v>
      </c>
      <c r="I30" s="1"/>
    </row>
    <row r="31" spans="1:10">
      <c r="A31" s="1"/>
      <c r="B31" s="5">
        <v>45672</v>
      </c>
      <c r="C31" s="3">
        <v>0</v>
      </c>
      <c r="D31" s="3">
        <v>2</v>
      </c>
      <c r="E31" s="3">
        <v>14</v>
      </c>
      <c r="F31" s="10">
        <f t="shared" si="0"/>
        <v>15.0762</v>
      </c>
      <c r="G31" s="3">
        <v>6</v>
      </c>
      <c r="H31" s="31">
        <f t="shared" si="3"/>
        <v>2.5127000000000002</v>
      </c>
      <c r="I31" s="1"/>
    </row>
    <row r="32" spans="1:10">
      <c r="A32" s="1"/>
      <c r="B32" s="5">
        <v>45673</v>
      </c>
      <c r="C32" s="3">
        <v>0</v>
      </c>
      <c r="D32" s="3">
        <v>2</v>
      </c>
      <c r="E32" s="3">
        <v>14</v>
      </c>
      <c r="F32" s="10">
        <f t="shared" si="0"/>
        <v>15.0762</v>
      </c>
      <c r="G32" s="3">
        <v>5</v>
      </c>
      <c r="H32" s="31">
        <f t="shared" si="3"/>
        <v>3.0152399999999999</v>
      </c>
      <c r="I32" s="1"/>
    </row>
    <row r="33" spans="1:9">
      <c r="A33" s="1"/>
      <c r="B33" s="5">
        <v>45674</v>
      </c>
      <c r="C33" s="3">
        <v>0</v>
      </c>
      <c r="D33" s="3">
        <v>2</v>
      </c>
      <c r="E33" s="3">
        <v>11</v>
      </c>
      <c r="F33" s="10">
        <f t="shared" si="0"/>
        <v>12.0762</v>
      </c>
      <c r="G33" s="3">
        <v>5</v>
      </c>
      <c r="H33" s="31">
        <f t="shared" si="3"/>
        <v>2.4152399999999998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0</v>
      </c>
      <c r="D36" s="3">
        <v>0</v>
      </c>
      <c r="E36" s="3">
        <v>17</v>
      </c>
      <c r="F36" s="10">
        <f t="shared" si="0"/>
        <v>17</v>
      </c>
      <c r="G36" s="3">
        <v>7</v>
      </c>
      <c r="H36" s="31">
        <f>IFERROR(SUM(C36*1.75,D36*0.5381,E36)/G36,0)</f>
        <v>2.4285714285714284</v>
      </c>
      <c r="I36" s="1"/>
    </row>
    <row r="37" spans="1:9">
      <c r="A37" s="1"/>
      <c r="B37" s="5">
        <v>45678</v>
      </c>
      <c r="C37" s="3">
        <v>0</v>
      </c>
      <c r="D37" s="3">
        <v>0</v>
      </c>
      <c r="E37" s="3">
        <v>18</v>
      </c>
      <c r="F37" s="10">
        <f t="shared" si="0"/>
        <v>18</v>
      </c>
      <c r="G37" s="3">
        <v>7</v>
      </c>
      <c r="H37" s="31">
        <f t="shared" ref="H37:H42" si="4">IFERROR(SUM(C37*1.75,D37*0.5381,E37)/G37,0)</f>
        <v>2.5714285714285716</v>
      </c>
      <c r="I37" s="1"/>
    </row>
    <row r="38" spans="1:9">
      <c r="A38" s="1"/>
      <c r="B38" s="5">
        <v>45679</v>
      </c>
      <c r="C38" s="3">
        <v>0</v>
      </c>
      <c r="D38" s="3">
        <v>1</v>
      </c>
      <c r="E38" s="3">
        <v>16</v>
      </c>
      <c r="F38" s="10">
        <f t="shared" si="0"/>
        <v>16.5381</v>
      </c>
      <c r="G38" s="3">
        <v>7</v>
      </c>
      <c r="H38" s="31">
        <f t="shared" si="4"/>
        <v>2.3625857142857143</v>
      </c>
      <c r="I38" s="1"/>
    </row>
    <row r="39" spans="1:9">
      <c r="A39" s="1"/>
      <c r="B39" s="5">
        <v>45680</v>
      </c>
      <c r="C39" s="3">
        <v>0</v>
      </c>
      <c r="D39" s="3">
        <v>0</v>
      </c>
      <c r="E39" s="3">
        <v>16</v>
      </c>
      <c r="F39" s="10">
        <f t="shared" si="0"/>
        <v>16</v>
      </c>
      <c r="G39" s="3">
        <v>6</v>
      </c>
      <c r="H39" s="31">
        <f t="shared" si="4"/>
        <v>2.6666666666666665</v>
      </c>
      <c r="I39" s="1"/>
    </row>
    <row r="40" spans="1:9">
      <c r="A40" s="1"/>
      <c r="B40" s="5">
        <v>45681</v>
      </c>
      <c r="C40" s="3">
        <v>0</v>
      </c>
      <c r="D40" s="3">
        <v>1</v>
      </c>
      <c r="E40" s="3">
        <v>18</v>
      </c>
      <c r="F40" s="10">
        <f t="shared" si="0"/>
        <v>18.5381</v>
      </c>
      <c r="G40" s="3">
        <v>4</v>
      </c>
      <c r="H40" s="31">
        <f t="shared" si="4"/>
        <v>4.634525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14" priority="1" operator="greaterThan">
      <formula>21</formula>
    </cfRule>
  </conditionalFormatting>
  <conditionalFormatting sqref="H15:H42">
    <cfRule type="cellIs" dxfId="13" priority="2" operator="greaterThan">
      <formula>7</formula>
    </cfRule>
    <cfRule type="cellIs" dxfId="12" priority="3" operator="greaterThan">
      <formula>8</formula>
    </cfRule>
  </conditionalFormatting>
  <conditionalFormatting sqref="H44">
    <cfRule type="cellIs" dxfId="11" priority="4" operator="greaterThan">
      <formula>7</formula>
    </cfRule>
    <cfRule type="cellIs" dxfId="10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A73A4-52ED-4DAD-B614-FB131998D3FE}">
  <dimension ref="A1:J61"/>
  <sheetViews>
    <sheetView topLeftCell="A28" zoomScaleNormal="100" workbookViewId="0">
      <selection activeCell="G9" sqref="G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30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24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24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4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1</v>
      </c>
      <c r="E15" s="3">
        <v>13</v>
      </c>
      <c r="F15" s="10">
        <f t="shared" ref="F15:F42" si="0">(C15*1.75)+(D15*0.5381)+E15</f>
        <v>13.5381</v>
      </c>
      <c r="G15" s="3">
        <v>5</v>
      </c>
      <c r="H15" s="31">
        <f>IFERROR(SUM(C15*1.75,D15*0.5381,E15)/G15,0)</f>
        <v>2.7076199999999999</v>
      </c>
      <c r="I15" s="1"/>
    </row>
    <row r="16" spans="1:9">
      <c r="A16" s="1"/>
      <c r="B16" s="5">
        <v>45608</v>
      </c>
      <c r="C16" s="3">
        <v>0</v>
      </c>
      <c r="D16" s="3">
        <v>0</v>
      </c>
      <c r="E16" s="3">
        <v>15</v>
      </c>
      <c r="F16" s="10">
        <f t="shared" si="0"/>
        <v>15</v>
      </c>
      <c r="G16" s="3">
        <v>6</v>
      </c>
      <c r="H16" s="31">
        <f t="shared" ref="H16:H21" si="1">IFERROR(SUM(C16*1.75,D16*0.5381,E16)/G16,0)</f>
        <v>2.5</v>
      </c>
      <c r="I16" s="1"/>
    </row>
    <row r="17" spans="1:10">
      <c r="A17" s="1"/>
      <c r="B17" s="5">
        <v>45609</v>
      </c>
      <c r="C17" s="3">
        <v>0</v>
      </c>
      <c r="D17" s="3">
        <v>2</v>
      </c>
      <c r="E17" s="3">
        <v>15</v>
      </c>
      <c r="F17" s="10">
        <f t="shared" si="0"/>
        <v>16.0762</v>
      </c>
      <c r="G17" s="3">
        <v>6</v>
      </c>
      <c r="H17" s="31">
        <f t="shared" si="1"/>
        <v>2.6793666666666667</v>
      </c>
      <c r="I17" s="1"/>
    </row>
    <row r="18" spans="1:10">
      <c r="A18" s="1"/>
      <c r="B18" s="5">
        <v>45610</v>
      </c>
      <c r="C18" s="3">
        <v>0</v>
      </c>
      <c r="D18" s="3">
        <v>0</v>
      </c>
      <c r="E18" s="3">
        <v>16</v>
      </c>
      <c r="F18" s="10">
        <f t="shared" si="0"/>
        <v>16</v>
      </c>
      <c r="G18" s="3">
        <v>6</v>
      </c>
      <c r="H18" s="31">
        <f t="shared" si="1"/>
        <v>2.6666666666666665</v>
      </c>
      <c r="I18" s="32"/>
    </row>
    <row r="19" spans="1:10">
      <c r="A19" s="1"/>
      <c r="B19" s="5">
        <v>45611</v>
      </c>
      <c r="C19" s="3">
        <v>0</v>
      </c>
      <c r="D19" s="3">
        <v>2</v>
      </c>
      <c r="E19" s="3">
        <v>12</v>
      </c>
      <c r="F19" s="10">
        <f t="shared" si="0"/>
        <v>13.0762</v>
      </c>
      <c r="G19" s="3">
        <v>6</v>
      </c>
      <c r="H19" s="31">
        <f t="shared" si="1"/>
        <v>2.1793666666666667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3</v>
      </c>
      <c r="E22" s="3">
        <v>16</v>
      </c>
      <c r="F22" s="10">
        <f t="shared" si="0"/>
        <v>17.6143</v>
      </c>
      <c r="G22" s="3">
        <v>5</v>
      </c>
      <c r="H22" s="31">
        <f>IFERROR(SUM(C22*1.75,D22*0.5381,E22)/G22,0)</f>
        <v>3.5228600000000001</v>
      </c>
      <c r="I22" s="1"/>
    </row>
    <row r="23" spans="1:10">
      <c r="A23" s="1"/>
      <c r="B23" s="5">
        <v>45615</v>
      </c>
      <c r="C23" s="3">
        <v>0</v>
      </c>
      <c r="D23" s="3">
        <v>3</v>
      </c>
      <c r="E23" s="3">
        <v>14</v>
      </c>
      <c r="F23" s="10">
        <f t="shared" si="0"/>
        <v>15.6143</v>
      </c>
      <c r="G23" s="3">
        <v>4</v>
      </c>
      <c r="H23" s="31">
        <f t="shared" ref="H23:H28" si="2">IFERROR(SUM(C23*1.75,D23*0.5381,E23)/G23,0)</f>
        <v>3.903575</v>
      </c>
      <c r="I23" s="1"/>
    </row>
    <row r="24" spans="1:10">
      <c r="A24" s="1"/>
      <c r="B24" s="5">
        <v>45616</v>
      </c>
      <c r="C24" s="3">
        <v>0</v>
      </c>
      <c r="D24" s="3">
        <v>2</v>
      </c>
      <c r="E24" s="3">
        <v>19</v>
      </c>
      <c r="F24" s="10">
        <f t="shared" si="0"/>
        <v>20.0762</v>
      </c>
      <c r="G24" s="3">
        <v>5</v>
      </c>
      <c r="H24" s="31">
        <f t="shared" si="2"/>
        <v>4.0152400000000004</v>
      </c>
      <c r="I24" s="1"/>
    </row>
    <row r="25" spans="1:10">
      <c r="A25" s="1"/>
      <c r="B25" s="5">
        <v>45617</v>
      </c>
      <c r="C25" s="3">
        <v>0</v>
      </c>
      <c r="D25" s="3">
        <v>0</v>
      </c>
      <c r="E25" s="3">
        <v>14</v>
      </c>
      <c r="F25" s="10">
        <f t="shared" si="0"/>
        <v>14</v>
      </c>
      <c r="G25" s="3">
        <v>5</v>
      </c>
      <c r="H25" s="31">
        <f t="shared" si="2"/>
        <v>2.8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0</v>
      </c>
      <c r="E26" s="3">
        <v>18</v>
      </c>
      <c r="F26" s="10">
        <f t="shared" si="0"/>
        <v>18</v>
      </c>
      <c r="G26" s="3">
        <v>6</v>
      </c>
      <c r="H26" s="31">
        <f t="shared" si="2"/>
        <v>3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0</v>
      </c>
      <c r="D29" s="3">
        <v>1</v>
      </c>
      <c r="E29" s="3">
        <v>12</v>
      </c>
      <c r="F29" s="10">
        <f t="shared" si="0"/>
        <v>12.5381</v>
      </c>
      <c r="G29" s="3">
        <v>4</v>
      </c>
      <c r="H29" s="31">
        <f>IFERROR(SUM(C29*1.75,D29*0.5381,E29)/G29,0)</f>
        <v>3.134525</v>
      </c>
      <c r="I29" s="1"/>
    </row>
    <row r="30" spans="1:10">
      <c r="A30" s="1"/>
      <c r="B30" s="5">
        <v>45671</v>
      </c>
      <c r="C30" s="3">
        <v>0</v>
      </c>
      <c r="D30" s="3">
        <v>1</v>
      </c>
      <c r="E30" s="3">
        <v>13</v>
      </c>
      <c r="F30" s="10">
        <f t="shared" si="0"/>
        <v>13.5381</v>
      </c>
      <c r="G30" s="3">
        <v>5</v>
      </c>
      <c r="H30" s="31">
        <f t="shared" ref="H30:H35" si="3">IFERROR(SUM(C30*1.75,D30*0.5381,E30)/G30,0)</f>
        <v>2.7076199999999999</v>
      </c>
      <c r="I30" s="1"/>
    </row>
    <row r="31" spans="1:10">
      <c r="A31" s="1"/>
      <c r="B31" s="5">
        <v>45672</v>
      </c>
      <c r="C31" s="3">
        <v>0</v>
      </c>
      <c r="D31" s="3">
        <v>1</v>
      </c>
      <c r="E31" s="3">
        <v>11</v>
      </c>
      <c r="F31" s="10">
        <f t="shared" si="0"/>
        <v>11.5381</v>
      </c>
      <c r="G31" s="3">
        <v>4</v>
      </c>
      <c r="H31" s="31">
        <f t="shared" si="3"/>
        <v>2.884525</v>
      </c>
      <c r="I31" s="1"/>
    </row>
    <row r="32" spans="1:10">
      <c r="A32" s="1"/>
      <c r="B32" s="5">
        <v>45673</v>
      </c>
      <c r="C32" s="3">
        <v>0</v>
      </c>
      <c r="D32" s="3">
        <v>2</v>
      </c>
      <c r="E32" s="3">
        <v>11</v>
      </c>
      <c r="F32" s="10">
        <f t="shared" si="0"/>
        <v>12.0762</v>
      </c>
      <c r="G32" s="3">
        <v>5</v>
      </c>
      <c r="H32" s="31">
        <f t="shared" si="3"/>
        <v>2.4152399999999998</v>
      </c>
      <c r="I32" s="1"/>
    </row>
    <row r="33" spans="1:9">
      <c r="A33" s="1"/>
      <c r="B33" s="5">
        <v>45674</v>
      </c>
      <c r="C33" s="3">
        <v>0</v>
      </c>
      <c r="D33" s="3">
        <v>0</v>
      </c>
      <c r="E33" s="3">
        <v>13</v>
      </c>
      <c r="F33" s="10">
        <f t="shared" si="0"/>
        <v>13</v>
      </c>
      <c r="G33" s="3">
        <v>4</v>
      </c>
      <c r="H33" s="31">
        <f t="shared" si="3"/>
        <v>3.25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8" t="s">
        <v>31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0</v>
      </c>
      <c r="D36" s="3">
        <v>0</v>
      </c>
      <c r="E36" s="3">
        <v>16</v>
      </c>
      <c r="F36" s="10">
        <f t="shared" si="0"/>
        <v>16</v>
      </c>
      <c r="G36" s="3">
        <v>5</v>
      </c>
      <c r="H36" s="31">
        <f>IFERROR(SUM(C36*1.75,D36*0.5381,E36)/G36,0)</f>
        <v>3.2</v>
      </c>
      <c r="I36" s="1"/>
    </row>
    <row r="37" spans="1:9">
      <c r="A37" s="1"/>
      <c r="B37" s="5">
        <v>45678</v>
      </c>
      <c r="C37" s="3">
        <v>0</v>
      </c>
      <c r="D37" s="3">
        <v>3</v>
      </c>
      <c r="E37" s="3">
        <v>12</v>
      </c>
      <c r="F37" s="10">
        <f t="shared" si="0"/>
        <v>13.6143</v>
      </c>
      <c r="G37" s="3">
        <v>5</v>
      </c>
      <c r="H37" s="31">
        <f t="shared" ref="H37:H42" si="4">IFERROR(SUM(C37*1.75,D37*0.5381,E37)/G37,0)</f>
        <v>2.7228599999999998</v>
      </c>
      <c r="I37" s="1"/>
    </row>
    <row r="38" spans="1:9">
      <c r="A38" s="1"/>
      <c r="B38" s="5">
        <v>45679</v>
      </c>
      <c r="C38" s="3">
        <v>0</v>
      </c>
      <c r="D38" s="3">
        <v>1</v>
      </c>
      <c r="E38" s="3">
        <v>14</v>
      </c>
      <c r="F38" s="10">
        <f t="shared" si="0"/>
        <v>14.5381</v>
      </c>
      <c r="G38" s="3">
        <v>5</v>
      </c>
      <c r="H38" s="31">
        <f t="shared" si="4"/>
        <v>2.9076200000000001</v>
      </c>
      <c r="I38" s="1"/>
    </row>
    <row r="39" spans="1:9">
      <c r="A39" s="1"/>
      <c r="B39" s="5">
        <v>45680</v>
      </c>
      <c r="C39" s="3">
        <v>0</v>
      </c>
      <c r="D39" s="3">
        <v>3</v>
      </c>
      <c r="E39" s="3">
        <v>14</v>
      </c>
      <c r="F39" s="10">
        <f t="shared" si="0"/>
        <v>15.6143</v>
      </c>
      <c r="G39" s="3">
        <v>5</v>
      </c>
      <c r="H39" s="31">
        <f t="shared" si="4"/>
        <v>3.1228600000000002</v>
      </c>
      <c r="I39" s="1"/>
    </row>
    <row r="40" spans="1:9">
      <c r="A40" s="1"/>
      <c r="B40" s="5">
        <v>45681</v>
      </c>
      <c r="C40" s="3">
        <v>0</v>
      </c>
      <c r="D40" s="3">
        <v>2</v>
      </c>
      <c r="E40" s="3">
        <v>14</v>
      </c>
      <c r="F40" s="10">
        <f t="shared" si="0"/>
        <v>15.0762</v>
      </c>
      <c r="G40" s="3">
        <v>5</v>
      </c>
      <c r="H40" s="31">
        <f t="shared" si="4"/>
        <v>3.0152399999999999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9" priority="1" operator="greaterThan">
      <formula>21</formula>
    </cfRule>
  </conditionalFormatting>
  <conditionalFormatting sqref="H15:H42">
    <cfRule type="cellIs" dxfId="8" priority="2" operator="greaterThan">
      <formula>7</formula>
    </cfRule>
    <cfRule type="cellIs" dxfId="7" priority="3" operator="greaterThan">
      <formula>8</formula>
    </cfRule>
  </conditionalFormatting>
  <conditionalFormatting sqref="H44">
    <cfRule type="cellIs" dxfId="6" priority="4" operator="greaterThan">
      <formula>7</formula>
    </cfRule>
    <cfRule type="cellIs" dxfId="5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F68B4-F165-40AD-96D5-9E0EB476C2D5}">
  <dimension ref="A1:J61"/>
  <sheetViews>
    <sheetView zoomScaleNormal="100" workbookViewId="0">
      <selection activeCell="G9" sqref="G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32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3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11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14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4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0</v>
      </c>
      <c r="E15" s="3">
        <v>0</v>
      </c>
      <c r="F15" s="10">
        <f t="shared" ref="F15:F21" si="0">(C15*1.75)+(D15*0.5381)+E15</f>
        <v>0</v>
      </c>
      <c r="G15" s="3">
        <v>0</v>
      </c>
      <c r="H15" s="31">
        <f>IFERROR(SUM(C15*1.75,D15*0.5381,E15)/G15,0)</f>
        <v>0</v>
      </c>
      <c r="I15" s="1"/>
    </row>
    <row r="16" spans="1:9">
      <c r="A16" s="1"/>
      <c r="B16" s="5">
        <v>45608</v>
      </c>
      <c r="C16" s="3">
        <v>0</v>
      </c>
      <c r="D16" s="3">
        <v>0</v>
      </c>
      <c r="E16" s="3">
        <v>0</v>
      </c>
      <c r="F16" s="10">
        <f t="shared" si="0"/>
        <v>0</v>
      </c>
      <c r="G16" s="3">
        <v>0</v>
      </c>
      <c r="H16" s="31">
        <f t="shared" ref="H16:H21" si="1">IFERROR(SUM(C16*1.75,D16*0.5381,E16)/G16,0)</f>
        <v>0</v>
      </c>
      <c r="I16" s="1"/>
    </row>
    <row r="17" spans="1:10">
      <c r="A17" s="1"/>
      <c r="B17" s="5">
        <v>45609</v>
      </c>
      <c r="C17" s="3">
        <v>0</v>
      </c>
      <c r="D17" s="3">
        <v>0</v>
      </c>
      <c r="E17" s="3">
        <v>0</v>
      </c>
      <c r="F17" s="10">
        <f t="shared" si="0"/>
        <v>0</v>
      </c>
      <c r="G17" s="3">
        <v>0</v>
      </c>
      <c r="H17" s="31">
        <f t="shared" si="1"/>
        <v>0</v>
      </c>
      <c r="I17" s="1"/>
    </row>
    <row r="18" spans="1:10">
      <c r="A18" s="1"/>
      <c r="B18" s="5">
        <v>45610</v>
      </c>
      <c r="C18" s="3">
        <v>0</v>
      </c>
      <c r="D18" s="3">
        <v>0</v>
      </c>
      <c r="E18" s="3">
        <v>0</v>
      </c>
      <c r="F18" s="10">
        <f t="shared" si="0"/>
        <v>0</v>
      </c>
      <c r="G18" s="3">
        <v>0</v>
      </c>
      <c r="H18" s="31">
        <f t="shared" si="1"/>
        <v>0</v>
      </c>
      <c r="I18" s="32"/>
    </row>
    <row r="19" spans="1:10">
      <c r="A19" s="1"/>
      <c r="B19" s="5">
        <v>45611</v>
      </c>
      <c r="C19" s="3">
        <v>0</v>
      </c>
      <c r="D19" s="3">
        <v>0</v>
      </c>
      <c r="E19" s="3">
        <v>0</v>
      </c>
      <c r="F19" s="10">
        <f t="shared" si="0"/>
        <v>0</v>
      </c>
      <c r="G19" s="3">
        <v>0</v>
      </c>
      <c r="H19" s="31">
        <f t="shared" si="1"/>
        <v>0</v>
      </c>
      <c r="I19" s="32"/>
    </row>
    <row r="20" spans="1:10">
      <c r="A20" s="1"/>
      <c r="B20" s="5">
        <v>45612</v>
      </c>
      <c r="C20" s="3">
        <v>3</v>
      </c>
      <c r="D20" s="3">
        <v>0</v>
      </c>
      <c r="E20" s="3">
        <v>5</v>
      </c>
      <c r="F20" s="10">
        <f t="shared" si="0"/>
        <v>10.25</v>
      </c>
      <c r="G20" s="3">
        <v>5</v>
      </c>
      <c r="H20" s="31">
        <f t="shared" si="1"/>
        <v>2.0499999999999998</v>
      </c>
      <c r="I20" s="1"/>
    </row>
    <row r="21" spans="1:10">
      <c r="A21" s="1"/>
      <c r="B21" s="5">
        <v>45613</v>
      </c>
      <c r="C21" s="3">
        <v>1</v>
      </c>
      <c r="D21" s="3">
        <v>0</v>
      </c>
      <c r="E21" s="3">
        <v>6</v>
      </c>
      <c r="F21" s="10">
        <f t="shared" si="0"/>
        <v>7.75</v>
      </c>
      <c r="G21" s="3">
        <v>4</v>
      </c>
      <c r="H21" s="31">
        <f t="shared" si="1"/>
        <v>1.9375</v>
      </c>
      <c r="I21" s="1"/>
    </row>
    <row r="22" spans="1:10">
      <c r="A22" s="1"/>
      <c r="B22" s="5">
        <v>45614</v>
      </c>
      <c r="C22" s="3">
        <v>0</v>
      </c>
      <c r="D22" s="3">
        <v>0</v>
      </c>
      <c r="E22" s="3">
        <v>0</v>
      </c>
      <c r="F22" s="10">
        <f t="shared" ref="F22:F42" si="2">(C22*1.75)+(D22*0.5381)+E22</f>
        <v>0</v>
      </c>
      <c r="G22" s="3">
        <v>0</v>
      </c>
      <c r="H22" s="31">
        <f>IFERROR(SUM(C22*1.75,D22*0.5381,E22)/G22,0)</f>
        <v>0</v>
      </c>
      <c r="I22" s="1"/>
    </row>
    <row r="23" spans="1:10">
      <c r="A23" s="1"/>
      <c r="B23" s="5">
        <v>45615</v>
      </c>
      <c r="C23" s="3">
        <v>0</v>
      </c>
      <c r="D23" s="3">
        <v>0</v>
      </c>
      <c r="E23" s="3">
        <v>0</v>
      </c>
      <c r="F23" s="10">
        <f t="shared" si="2"/>
        <v>0</v>
      </c>
      <c r="G23" s="3">
        <v>0</v>
      </c>
      <c r="H23" s="31">
        <f t="shared" ref="H23:H24" si="3">IFERROR(SUM(C23*1.75,D23*0.5381,E23)/G23,0)</f>
        <v>0</v>
      </c>
      <c r="I23" s="1"/>
    </row>
    <row r="24" spans="1:10">
      <c r="A24" s="1"/>
      <c r="B24" s="5">
        <v>45616</v>
      </c>
      <c r="C24" s="3">
        <v>0</v>
      </c>
      <c r="D24" s="3">
        <v>0</v>
      </c>
      <c r="E24" s="3">
        <v>0</v>
      </c>
      <c r="F24" s="10">
        <f t="shared" si="2"/>
        <v>0</v>
      </c>
      <c r="G24" s="3">
        <v>0</v>
      </c>
      <c r="H24" s="31">
        <f t="shared" si="3"/>
        <v>0</v>
      </c>
      <c r="I24" s="1"/>
    </row>
    <row r="25" spans="1:10">
      <c r="A25" s="1"/>
      <c r="B25" s="5">
        <v>45617</v>
      </c>
      <c r="C25" s="3">
        <v>0</v>
      </c>
      <c r="D25" s="3">
        <v>0</v>
      </c>
      <c r="E25" s="3">
        <v>0</v>
      </c>
      <c r="F25" s="10">
        <f>(C25*1.75)+(D25*0.5381)+E25</f>
        <v>0</v>
      </c>
      <c r="G25" s="3">
        <v>0</v>
      </c>
      <c r="H25" s="31">
        <f>IFERROR(SUM(C25*1.75,D25*0.5381,E25)/G25,0)</f>
        <v>0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0</v>
      </c>
      <c r="E26" s="3">
        <v>0</v>
      </c>
      <c r="F26" s="10">
        <f>(C26*1.75)+(D26*0.5381)+E26</f>
        <v>0</v>
      </c>
      <c r="G26" s="3">
        <v>0</v>
      </c>
      <c r="H26" s="31">
        <f>IFERROR(SUM(C26*1.75,D26*0.5381,E26)/G26,0)</f>
        <v>0</v>
      </c>
      <c r="I26" s="1"/>
    </row>
    <row r="27" spans="1:10">
      <c r="A27" s="1"/>
      <c r="B27" s="5">
        <v>45619</v>
      </c>
      <c r="C27" s="3">
        <v>3</v>
      </c>
      <c r="D27" s="3">
        <v>0</v>
      </c>
      <c r="E27" s="3">
        <v>11</v>
      </c>
      <c r="F27" s="10">
        <f>(C27*1.75)+(D27*0.5381)+E27</f>
        <v>16.25</v>
      </c>
      <c r="G27" s="3">
        <v>6</v>
      </c>
      <c r="H27" s="31">
        <f>IFERROR(SUM(C27*1.75,D27*0.5381,E27)/G27,0)</f>
        <v>2.7083333333333335</v>
      </c>
      <c r="I27" s="1"/>
    </row>
    <row r="28" spans="1:10">
      <c r="A28" s="1"/>
      <c r="B28" s="5">
        <v>45620</v>
      </c>
      <c r="C28" s="3">
        <v>1</v>
      </c>
      <c r="D28" s="3">
        <v>0</v>
      </c>
      <c r="E28" s="3">
        <v>6</v>
      </c>
      <c r="F28" s="10">
        <f>(C28*1.75)+(D28*0.5381)+E28</f>
        <v>7.75</v>
      </c>
      <c r="G28" s="3">
        <v>4</v>
      </c>
      <c r="H28" s="31">
        <f>IFERROR(SUM(C28*1.75,D28*0.5381,E28)/G28,0)</f>
        <v>1.9375</v>
      </c>
      <c r="I28" s="1"/>
    </row>
    <row r="29" spans="1:10">
      <c r="A29" s="1"/>
      <c r="B29" s="5">
        <v>45670</v>
      </c>
      <c r="C29" s="3">
        <v>0</v>
      </c>
      <c r="D29" s="3">
        <v>0</v>
      </c>
      <c r="E29" s="3">
        <v>0</v>
      </c>
      <c r="F29" s="10">
        <f t="shared" si="2"/>
        <v>0</v>
      </c>
      <c r="G29" s="3">
        <v>0</v>
      </c>
      <c r="H29" s="31">
        <f>IFERROR(SUM(C29*1.75,D29*0.5381,E29)/G29,0)</f>
        <v>0</v>
      </c>
      <c r="I29" s="1"/>
    </row>
    <row r="30" spans="1:10">
      <c r="A30" s="1"/>
      <c r="B30" s="5">
        <v>45671</v>
      </c>
      <c r="C30" s="3">
        <v>0</v>
      </c>
      <c r="D30" s="3">
        <v>0</v>
      </c>
      <c r="E30" s="3">
        <v>0</v>
      </c>
      <c r="F30" s="10">
        <f t="shared" si="2"/>
        <v>0</v>
      </c>
      <c r="G30" s="3">
        <v>0</v>
      </c>
      <c r="H30" s="31">
        <f t="shared" ref="H30:H35" si="4">IFERROR(SUM(C30*1.75,D30*0.5381,E30)/G30,0)</f>
        <v>0</v>
      </c>
      <c r="I30" s="1"/>
    </row>
    <row r="31" spans="1:10">
      <c r="A31" s="1"/>
      <c r="B31" s="5">
        <v>45672</v>
      </c>
      <c r="C31" s="3">
        <v>0</v>
      </c>
      <c r="D31" s="3">
        <v>0</v>
      </c>
      <c r="E31" s="3">
        <v>0</v>
      </c>
      <c r="F31" s="10">
        <f t="shared" si="2"/>
        <v>0</v>
      </c>
      <c r="G31" s="3">
        <v>0</v>
      </c>
      <c r="H31" s="31">
        <f t="shared" si="4"/>
        <v>0</v>
      </c>
      <c r="I31" s="1"/>
    </row>
    <row r="32" spans="1:10">
      <c r="A32" s="1"/>
      <c r="B32" s="5">
        <v>45673</v>
      </c>
      <c r="C32" s="3">
        <v>0</v>
      </c>
      <c r="D32" s="3">
        <v>0</v>
      </c>
      <c r="E32" s="3">
        <v>0</v>
      </c>
      <c r="F32" s="10">
        <f t="shared" si="2"/>
        <v>0</v>
      </c>
      <c r="G32" s="3">
        <v>0</v>
      </c>
      <c r="H32" s="31">
        <f t="shared" si="4"/>
        <v>0</v>
      </c>
      <c r="I32" s="1"/>
    </row>
    <row r="33" spans="1:9">
      <c r="A33" s="1"/>
      <c r="B33" s="5">
        <v>45674</v>
      </c>
      <c r="C33" s="3">
        <v>0</v>
      </c>
      <c r="D33" s="3">
        <v>0</v>
      </c>
      <c r="E33" s="3">
        <v>0</v>
      </c>
      <c r="F33" s="10">
        <f t="shared" si="2"/>
        <v>0</v>
      </c>
      <c r="G33" s="3">
        <v>0</v>
      </c>
      <c r="H33" s="31">
        <f t="shared" si="4"/>
        <v>0</v>
      </c>
      <c r="I33" s="1"/>
    </row>
    <row r="34" spans="1:9">
      <c r="A34" s="1"/>
      <c r="B34" s="5">
        <v>45675</v>
      </c>
      <c r="C34" s="3">
        <v>2</v>
      </c>
      <c r="D34" s="3">
        <v>1</v>
      </c>
      <c r="E34" s="3">
        <v>3</v>
      </c>
      <c r="F34" s="10">
        <f t="shared" si="2"/>
        <v>7.0381</v>
      </c>
      <c r="G34" s="3">
        <v>3</v>
      </c>
      <c r="H34" s="31">
        <f t="shared" si="4"/>
        <v>2.3460333333333332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7</v>
      </c>
      <c r="F35" s="10">
        <f t="shared" si="2"/>
        <v>7</v>
      </c>
      <c r="G35" s="3">
        <v>3</v>
      </c>
      <c r="H35" s="31">
        <f t="shared" si="4"/>
        <v>2.3333333333333335</v>
      </c>
      <c r="I35" s="1"/>
    </row>
    <row r="36" spans="1:9">
      <c r="A36" s="1"/>
      <c r="B36" s="5">
        <v>45677</v>
      </c>
      <c r="C36" s="3">
        <v>0</v>
      </c>
      <c r="D36" s="3">
        <v>0</v>
      </c>
      <c r="E36" s="3">
        <v>0</v>
      </c>
      <c r="F36" s="10">
        <f t="shared" si="2"/>
        <v>0</v>
      </c>
      <c r="G36" s="3">
        <v>0</v>
      </c>
      <c r="H36" s="31">
        <f>IFERROR(SUM(C36*1.75,D36*0.5381,E36)/G36,0)</f>
        <v>0</v>
      </c>
      <c r="I36" s="1"/>
    </row>
    <row r="37" spans="1:9">
      <c r="A37" s="1"/>
      <c r="B37" s="5">
        <v>45678</v>
      </c>
      <c r="C37" s="3">
        <v>0</v>
      </c>
      <c r="D37" s="3">
        <v>0</v>
      </c>
      <c r="E37" s="3">
        <v>0</v>
      </c>
      <c r="F37" s="10">
        <f t="shared" si="2"/>
        <v>0</v>
      </c>
      <c r="G37" s="3">
        <v>0</v>
      </c>
      <c r="H37" s="31">
        <f t="shared" ref="H37:H42" si="5">IFERROR(SUM(C37*1.75,D37*0.5381,E37)/G37,0)</f>
        <v>0</v>
      </c>
      <c r="I37" s="1"/>
    </row>
    <row r="38" spans="1:9">
      <c r="A38" s="1"/>
      <c r="B38" s="5">
        <v>45679</v>
      </c>
      <c r="C38" s="3">
        <v>0</v>
      </c>
      <c r="D38" s="3">
        <v>0</v>
      </c>
      <c r="E38" s="3">
        <v>0</v>
      </c>
      <c r="F38" s="10">
        <f t="shared" si="2"/>
        <v>0</v>
      </c>
      <c r="G38" s="3">
        <v>0</v>
      </c>
      <c r="H38" s="31">
        <f t="shared" si="5"/>
        <v>0</v>
      </c>
      <c r="I38" s="1"/>
    </row>
    <row r="39" spans="1:9">
      <c r="A39" s="1"/>
      <c r="B39" s="5">
        <v>45680</v>
      </c>
      <c r="C39" s="3">
        <v>0</v>
      </c>
      <c r="D39" s="3">
        <v>0</v>
      </c>
      <c r="E39" s="3">
        <v>0</v>
      </c>
      <c r="F39" s="10">
        <f t="shared" si="2"/>
        <v>0</v>
      </c>
      <c r="G39" s="3">
        <v>0</v>
      </c>
      <c r="H39" s="31">
        <f t="shared" si="5"/>
        <v>0</v>
      </c>
      <c r="I39" s="1"/>
    </row>
    <row r="40" spans="1:9">
      <c r="A40" s="1"/>
      <c r="B40" s="5">
        <v>45681</v>
      </c>
      <c r="C40" s="3">
        <v>0</v>
      </c>
      <c r="D40" s="3">
        <v>0</v>
      </c>
      <c r="E40" s="3">
        <v>0</v>
      </c>
      <c r="F40" s="10">
        <f t="shared" si="2"/>
        <v>0</v>
      </c>
      <c r="G40" s="3">
        <v>0</v>
      </c>
      <c r="H40" s="31">
        <f t="shared" si="5"/>
        <v>0</v>
      </c>
      <c r="I40" s="1"/>
    </row>
    <row r="41" spans="1:9">
      <c r="A41" s="1"/>
      <c r="B41" s="5">
        <v>45682</v>
      </c>
      <c r="C41" s="3">
        <v>0</v>
      </c>
      <c r="D41" s="3">
        <v>2</v>
      </c>
      <c r="E41" s="3">
        <v>5</v>
      </c>
      <c r="F41" s="10">
        <f t="shared" si="2"/>
        <v>6.0762</v>
      </c>
      <c r="G41" s="3">
        <v>5</v>
      </c>
      <c r="H41" s="31">
        <f t="shared" si="5"/>
        <v>1.2152400000000001</v>
      </c>
      <c r="I41" s="1"/>
    </row>
    <row r="42" spans="1:9">
      <c r="A42" s="1"/>
      <c r="B42" s="5">
        <v>45683</v>
      </c>
      <c r="C42" s="3">
        <v>0</v>
      </c>
      <c r="D42" s="3">
        <v>1</v>
      </c>
      <c r="E42" s="3">
        <v>9</v>
      </c>
      <c r="F42" s="10">
        <f t="shared" si="2"/>
        <v>9.5381</v>
      </c>
      <c r="G42" s="3">
        <v>4</v>
      </c>
      <c r="H42" s="31">
        <f t="shared" si="5"/>
        <v>2.384525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B46:H59"/>
    <mergeCell ref="E5:G5"/>
  </mergeCells>
  <conditionalFormatting sqref="F15:F42">
    <cfRule type="cellIs" dxfId="4" priority="1" operator="greaterThan">
      <formula>21</formula>
    </cfRule>
  </conditionalFormatting>
  <conditionalFormatting sqref="H15:H42">
    <cfRule type="cellIs" dxfId="3" priority="2" operator="greaterThan">
      <formula>7</formula>
    </cfRule>
    <cfRule type="cellIs" dxfId="2" priority="3" operator="greaterThan">
      <formula>8</formula>
    </cfRule>
  </conditionalFormatting>
  <conditionalFormatting sqref="H44">
    <cfRule type="cellIs" dxfId="1" priority="11" operator="greaterThan">
      <formula>7</formula>
    </cfRule>
    <cfRule type="cellIs" dxfId="0" priority="12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35983089AF34FB37A3180361A861E" ma:contentTypeVersion="6" ma:contentTypeDescription="Create a new document." ma:contentTypeScope="" ma:versionID="89e0bcbd69bf6f43d6d53d93a9d220cd">
  <xsd:schema xmlns:xsd="http://www.w3.org/2001/XMLSchema" xmlns:xs="http://www.w3.org/2001/XMLSchema" xmlns:p="http://schemas.microsoft.com/office/2006/metadata/properties" xmlns:ns2="d6becf6c-bef2-4826-bce2-fee1a9220bc7" xmlns:ns3="8a38ae60-3ac4-40b0-a0e0-621b1b904590" targetNamespace="http://schemas.microsoft.com/office/2006/metadata/properties" ma:root="true" ma:fieldsID="4c2f3ce08a6a1e4e2de3e950c9299c6e" ns2:_="" ns3:_="">
    <xsd:import namespace="d6becf6c-bef2-4826-bce2-fee1a9220bc7"/>
    <xsd:import namespace="8a38ae60-3ac4-40b0-a0e0-621b1b9045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ecf6c-bef2-4826-bce2-fee1a9220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8ae60-3ac4-40b0-a0e0-621b1b9045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a38ae60-3ac4-40b0-a0e0-621b1b904590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2844DCD-58A6-4EC6-BC49-D569697EE494}"/>
</file>

<file path=customXml/itemProps2.xml><?xml version="1.0" encoding="utf-8"?>
<ds:datastoreItem xmlns:ds="http://schemas.openxmlformats.org/officeDocument/2006/customXml" ds:itemID="{E15FE78F-ECDF-4754-B9D5-33F595A5E4B7}"/>
</file>

<file path=customXml/itemProps3.xml><?xml version="1.0" encoding="utf-8"?>
<ds:datastoreItem xmlns:ds="http://schemas.openxmlformats.org/officeDocument/2006/customXml" ds:itemID="{1C0A6E0F-CF44-4F81-A16A-27EA364FF5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Mirja Kivikangas</dc:creator>
  <cp:keywords/>
  <dc:description/>
  <cp:lastModifiedBy>Leppänen Satu</cp:lastModifiedBy>
  <cp:revision/>
  <dcterms:created xsi:type="dcterms:W3CDTF">2020-01-10T08:56:08Z</dcterms:created>
  <dcterms:modified xsi:type="dcterms:W3CDTF">2025-03-03T13:10:47Z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0x01010068135983089AF34FB37A3180361A861E</vt:lpwstr>
  </property>
  <property fmtid="{D5CDD505-2E9C-101B-9397-08002B2CF9AE}" pid="3" name="Order">
    <vt:r8>58100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