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ku.sharepoint.com/sites/SadunjaVesanvalmistelua/Shared Documents/General/AVI Selvitys LSAVI-2400-2025/"/>
    </mc:Choice>
  </mc:AlternateContent>
  <xr:revisionPtr revIDLastSave="8" documentId="13_ncr:1_{618F387A-C97B-4417-9ED3-C24C9C428639}" xr6:coauthVersionLast="47" xr6:coauthVersionMax="47" xr10:uidLastSave="{A64F1536-B60F-4380-ACB8-CA5A86E6575F}"/>
  <bookViews>
    <workbookView xWindow="-19310" yWindow="-110" windowWidth="19420" windowHeight="10420" tabRatio="807" firstSheet="3" xr2:uid="{9F8050BF-D31B-48A4-BD91-868553549419}"/>
  </bookViews>
  <sheets>
    <sheet name="Vimuntie 1" sheetId="4" r:id="rId1"/>
    <sheet name="Auringot" sheetId="11" r:id="rId2"/>
    <sheet name="Pyrstötähdet" sheetId="7" r:id="rId3"/>
    <sheet name="Päivänsäteet" sheetId="10" r:id="rId4"/>
    <sheet name="Sateenkaaret" sheetId="5" r:id="rId5"/>
    <sheet name="Tähdet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F20" i="4"/>
  <c r="F21" i="4"/>
  <c r="G21" i="4" s="1"/>
  <c r="F22" i="4"/>
  <c r="F23" i="4"/>
  <c r="F24" i="4"/>
  <c r="F25" i="4"/>
  <c r="F26" i="4"/>
  <c r="F27" i="4"/>
  <c r="F28" i="4"/>
  <c r="F29" i="4"/>
  <c r="F30" i="4"/>
  <c r="F31" i="4"/>
  <c r="F32" i="4"/>
  <c r="G32" i="4" s="1"/>
  <c r="F33" i="4"/>
  <c r="G33" i="4" s="1"/>
  <c r="F34" i="4"/>
  <c r="F35" i="4"/>
  <c r="F36" i="4"/>
  <c r="F37" i="4"/>
  <c r="F38" i="4"/>
  <c r="F39" i="4"/>
  <c r="F40" i="4"/>
  <c r="F41" i="4"/>
  <c r="F14" i="4"/>
  <c r="E15" i="4"/>
  <c r="G15" i="4" s="1"/>
  <c r="E16" i="4"/>
  <c r="E17" i="4"/>
  <c r="E18" i="4"/>
  <c r="E19" i="4"/>
  <c r="E20" i="4"/>
  <c r="E21" i="4"/>
  <c r="E22" i="4"/>
  <c r="E23" i="4"/>
  <c r="E24" i="4"/>
  <c r="E25" i="4"/>
  <c r="G25" i="4" s="1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G38" i="4" s="1"/>
  <c r="E39" i="4"/>
  <c r="G39" i="4" s="1"/>
  <c r="E40" i="4"/>
  <c r="E41" i="4"/>
  <c r="E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G37" i="4" s="1"/>
  <c r="D38" i="4"/>
  <c r="D39" i="4"/>
  <c r="D40" i="4"/>
  <c r="D41" i="4"/>
  <c r="D14" i="4"/>
  <c r="C15" i="4"/>
  <c r="C16" i="4"/>
  <c r="C17" i="4"/>
  <c r="C18" i="4"/>
  <c r="C19" i="4"/>
  <c r="C20" i="4"/>
  <c r="G20" i="4" s="1"/>
  <c r="C21" i="4"/>
  <c r="C22" i="4"/>
  <c r="G22" i="4" s="1"/>
  <c r="C23" i="4"/>
  <c r="C24" i="4"/>
  <c r="C25" i="4"/>
  <c r="C26" i="4"/>
  <c r="C27" i="4"/>
  <c r="C28" i="4"/>
  <c r="C29" i="4"/>
  <c r="C30" i="4"/>
  <c r="C31" i="4"/>
  <c r="C32" i="4"/>
  <c r="C33" i="4"/>
  <c r="C34" i="4"/>
  <c r="G34" i="4" s="1"/>
  <c r="C35" i="4"/>
  <c r="C36" i="4"/>
  <c r="C37" i="4"/>
  <c r="C38" i="4"/>
  <c r="C39" i="4"/>
  <c r="C40" i="4"/>
  <c r="C41" i="4"/>
  <c r="C14" i="4"/>
  <c r="G14" i="4" s="1"/>
  <c r="H42" i="11"/>
  <c r="F42" i="11"/>
  <c r="H41" i="11"/>
  <c r="F41" i="11"/>
  <c r="H40" i="11"/>
  <c r="F40" i="11"/>
  <c r="H39" i="11"/>
  <c r="F39" i="11"/>
  <c r="H38" i="11"/>
  <c r="F38" i="11"/>
  <c r="H37" i="11"/>
  <c r="F37" i="11"/>
  <c r="H36" i="11"/>
  <c r="F36" i="11"/>
  <c r="H35" i="11"/>
  <c r="F35" i="11"/>
  <c r="H34" i="11"/>
  <c r="F34" i="11"/>
  <c r="H33" i="11"/>
  <c r="F33" i="11"/>
  <c r="H32" i="11"/>
  <c r="F32" i="11"/>
  <c r="H31" i="11"/>
  <c r="F31" i="11"/>
  <c r="H30" i="11"/>
  <c r="F30" i="11"/>
  <c r="H29" i="11"/>
  <c r="F29" i="11"/>
  <c r="H28" i="11"/>
  <c r="F28" i="11"/>
  <c r="H27" i="11"/>
  <c r="F27" i="11"/>
  <c r="H26" i="11"/>
  <c r="F26" i="11"/>
  <c r="H25" i="11"/>
  <c r="F25" i="11"/>
  <c r="H24" i="11"/>
  <c r="F24" i="11"/>
  <c r="H23" i="11"/>
  <c r="F23" i="11"/>
  <c r="H22" i="11"/>
  <c r="F22" i="11"/>
  <c r="H21" i="11"/>
  <c r="F21" i="11"/>
  <c r="H20" i="11"/>
  <c r="F20" i="11"/>
  <c r="H19" i="11"/>
  <c r="F19" i="11"/>
  <c r="H18" i="11"/>
  <c r="F18" i="11"/>
  <c r="H17" i="11"/>
  <c r="F17" i="11"/>
  <c r="H16" i="11"/>
  <c r="F16" i="11"/>
  <c r="H15" i="11"/>
  <c r="F15" i="11"/>
  <c r="G8" i="11"/>
  <c r="H42" i="10"/>
  <c r="F42" i="10"/>
  <c r="H41" i="10"/>
  <c r="F41" i="10"/>
  <c r="H40" i="10"/>
  <c r="F40" i="10"/>
  <c r="H39" i="10"/>
  <c r="F39" i="10"/>
  <c r="H38" i="10"/>
  <c r="F38" i="10"/>
  <c r="H37" i="10"/>
  <c r="F37" i="10"/>
  <c r="H36" i="10"/>
  <c r="F36" i="10"/>
  <c r="H35" i="10"/>
  <c r="F35" i="10"/>
  <c r="H34" i="10"/>
  <c r="F34" i="10"/>
  <c r="H33" i="10"/>
  <c r="F33" i="10"/>
  <c r="H32" i="10"/>
  <c r="F32" i="10"/>
  <c r="H31" i="10"/>
  <c r="F31" i="10"/>
  <c r="H30" i="10"/>
  <c r="F30" i="10"/>
  <c r="H29" i="10"/>
  <c r="F29" i="10"/>
  <c r="H28" i="10"/>
  <c r="F28" i="10"/>
  <c r="H27" i="10"/>
  <c r="F27" i="10"/>
  <c r="H26" i="10"/>
  <c r="F26" i="10"/>
  <c r="H25" i="10"/>
  <c r="F25" i="10"/>
  <c r="H24" i="10"/>
  <c r="F24" i="10"/>
  <c r="H23" i="10"/>
  <c r="F23" i="10"/>
  <c r="H22" i="10"/>
  <c r="F22" i="10"/>
  <c r="H21" i="10"/>
  <c r="F21" i="10"/>
  <c r="H20" i="10"/>
  <c r="F20" i="10"/>
  <c r="H19" i="10"/>
  <c r="F19" i="10"/>
  <c r="H18" i="10"/>
  <c r="F18" i="10"/>
  <c r="H17" i="10"/>
  <c r="F17" i="10"/>
  <c r="H16" i="10"/>
  <c r="F16" i="10"/>
  <c r="H15" i="10"/>
  <c r="F15" i="10"/>
  <c r="G8" i="10"/>
  <c r="H42" i="8"/>
  <c r="F42" i="8"/>
  <c r="H41" i="8"/>
  <c r="F41" i="8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F33" i="8"/>
  <c r="H32" i="8"/>
  <c r="F32" i="8"/>
  <c r="H31" i="8"/>
  <c r="F31" i="8"/>
  <c r="H30" i="8"/>
  <c r="F30" i="8"/>
  <c r="H29" i="8"/>
  <c r="F29" i="8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G8" i="8"/>
  <c r="H42" i="7"/>
  <c r="F42" i="7"/>
  <c r="H41" i="7"/>
  <c r="F41" i="7"/>
  <c r="H40" i="7"/>
  <c r="F40" i="7"/>
  <c r="H39" i="7"/>
  <c r="F39" i="7"/>
  <c r="H38" i="7"/>
  <c r="F38" i="7"/>
  <c r="H37" i="7"/>
  <c r="F37" i="7"/>
  <c r="H36" i="7"/>
  <c r="F36" i="7"/>
  <c r="H35" i="7"/>
  <c r="F35" i="7"/>
  <c r="H34" i="7"/>
  <c r="F34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G8" i="7"/>
  <c r="H36" i="5"/>
  <c r="G8" i="5"/>
  <c r="H42" i="5"/>
  <c r="F42" i="5"/>
  <c r="H41" i="5"/>
  <c r="F41" i="5"/>
  <c r="H40" i="5"/>
  <c r="F40" i="5"/>
  <c r="H39" i="5"/>
  <c r="F39" i="5"/>
  <c r="H38" i="5"/>
  <c r="F38" i="5"/>
  <c r="H37" i="5"/>
  <c r="F37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F16" i="5"/>
  <c r="F17" i="5"/>
  <c r="F18" i="5"/>
  <c r="F19" i="5"/>
  <c r="F20" i="5"/>
  <c r="F21" i="5"/>
  <c r="H15" i="5"/>
  <c r="F15" i="5"/>
  <c r="H21" i="5"/>
  <c r="H20" i="5"/>
  <c r="H19" i="5"/>
  <c r="H18" i="5"/>
  <c r="H17" i="5"/>
  <c r="H16" i="5"/>
  <c r="G26" i="4" l="1"/>
  <c r="G31" i="4"/>
  <c r="G19" i="4"/>
  <c r="G36" i="4"/>
  <c r="G24" i="4"/>
  <c r="G16" i="4"/>
  <c r="G18" i="4"/>
  <c r="G17" i="4"/>
  <c r="G35" i="4"/>
  <c r="G23" i="4"/>
  <c r="G27" i="4"/>
  <c r="G30" i="4"/>
  <c r="G41" i="4"/>
  <c r="G29" i="4"/>
  <c r="G40" i="4"/>
  <c r="G28" i="4"/>
</calcChain>
</file>

<file path=xl/sharedStrings.xml><?xml version="1.0" encoding="utf-8"?>
<sst xmlns="http://schemas.openxmlformats.org/spreadsheetml/2006/main" count="111" uniqueCount="33">
  <si>
    <t>Päiväkodin henkilöstömitoitus</t>
  </si>
  <si>
    <t>Kunta</t>
  </si>
  <si>
    <t>Turku</t>
  </si>
  <si>
    <t>Päiväkodin nimi</t>
  </si>
  <si>
    <t>Hannunniitun päiväkoti, virmuntie 1</t>
  </si>
  <si>
    <t>Vuorohoitoyksikkö (kyllä/ei)</t>
  </si>
  <si>
    <t>ei</t>
  </si>
  <si>
    <t>Päiväkodissa on lapsiryhmiä (lkm)</t>
  </si>
  <si>
    <t>Mitoitukseen laskettava henkilöstö (lkm)</t>
  </si>
  <si>
    <t>Täytetään vain valkoiset solut</t>
  </si>
  <si>
    <t>Pvm</t>
  </si>
  <si>
    <t>Alle 3v</t>
  </si>
  <si>
    <r>
      <t xml:space="preserve">Yli 3v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5 h
osapäivä</t>
    </r>
  </si>
  <si>
    <t>Yli 3v &gt; 5 h
kokopäivä</t>
  </si>
  <si>
    <t>Henkilökunta</t>
  </si>
  <si>
    <t>Suhdeluku</t>
  </si>
  <si>
    <t>Lapsiryhmän toteutuneet läsnäolot</t>
  </si>
  <si>
    <t>Ryhmän nimi</t>
  </si>
  <si>
    <t>Auringot</t>
  </si>
  <si>
    <t>Ryhmän lapsimäärä alle 3-vuotiaat (lkm)</t>
  </si>
  <si>
    <t>Ryhmän lapsimäärä yli 3-vuotiaat (lkm)</t>
  </si>
  <si>
    <t>Ryhmän lapsimäärä</t>
  </si>
  <si>
    <t>Vuorohoitoryhmä (kyllä/ei)</t>
  </si>
  <si>
    <t>Alle 3-v</t>
  </si>
  <si>
    <r>
      <t xml:space="preserve">Yli 3-v, </t>
    </r>
    <r>
      <rPr>
        <b/>
        <sz val="10"/>
        <color theme="1"/>
        <rFont val="Calibri"/>
        <family val="2"/>
      </rPr>
      <t>≤</t>
    </r>
    <r>
      <rPr>
        <b/>
        <sz val="10"/>
        <color theme="1"/>
        <rFont val="Calibri"/>
        <family val="2"/>
        <scheme val="minor"/>
      </rPr>
      <t xml:space="preserve"> 5h
osapäivä</t>
    </r>
  </si>
  <si>
    <t>Yli 3-v, &gt; 5 h
kokopäivä</t>
  </si>
  <si>
    <t>Lasten määrä</t>
  </si>
  <si>
    <t xml:space="preserve"> </t>
  </si>
  <si>
    <t>Selvitys, miksi ryhmän lasten määrä yhteensä/suhdeluku on ylittynyt:</t>
  </si>
  <si>
    <t>Pyrstötähdet</t>
  </si>
  <si>
    <t>Päivänsäteet</t>
  </si>
  <si>
    <t>Sateenkaaret</t>
  </si>
  <si>
    <t>Tähdet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</si>
</sst>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1" xfId="0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4" fontId="0" fillId="4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7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/>
    <xf numFmtId="2" fontId="0" fillId="4" borderId="1" xfId="0" applyNumberForma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8" fillId="2" borderId="0" xfId="0" applyFont="1" applyFill="1"/>
    <xf numFmtId="0" fontId="12" fillId="2" borderId="0" xfId="0" applyFont="1" applyFill="1"/>
    <xf numFmtId="0" fontId="15" fillId="2" borderId="0" xfId="0" applyFont="1" applyFill="1"/>
    <xf numFmtId="14" fontId="0" fillId="4" borderId="14" xfId="0" applyNumberForma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2" fontId="0" fillId="4" borderId="14" xfId="0" applyNumberFormat="1" applyFill="1" applyBorder="1" applyAlignment="1">
      <alignment horizontal="left"/>
    </xf>
    <xf numFmtId="14" fontId="0" fillId="4" borderId="13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2" fontId="0" fillId="4" borderId="13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right"/>
      <protection locked="0"/>
    </xf>
    <xf numFmtId="0" fontId="13" fillId="2" borderId="0" xfId="0" applyFont="1" applyFill="1"/>
    <xf numFmtId="0" fontId="2" fillId="2" borderId="0" xfId="0" applyFont="1" applyFill="1"/>
    <xf numFmtId="0" fontId="12" fillId="2" borderId="0" xfId="0" applyFont="1" applyFill="1" applyAlignment="1">
      <alignment horizontal="left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0" fillId="2" borderId="1" xfId="0" applyFont="1" applyFill="1" applyBorder="1"/>
    <xf numFmtId="2" fontId="11" fillId="4" borderId="1" xfId="0" applyNumberFormat="1" applyFont="1" applyFill="1" applyBorder="1" applyAlignment="1">
      <alignment horizontal="left"/>
    </xf>
    <xf numFmtId="0" fontId="0" fillId="2" borderId="0" xfId="0" applyFill="1" applyAlignment="1">
      <alignment shrinkToFit="1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6" fillId="2" borderId="0" xfId="0" applyFont="1" applyFill="1"/>
    <xf numFmtId="0" fontId="14" fillId="2" borderId="0" xfId="0" applyFont="1" applyFill="1"/>
    <xf numFmtId="16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</cellXfs>
  <cellStyles count="1">
    <cellStyle name="Normaali" xfId="0" builtinId="0"/>
  </cellStyles>
  <dxfs count="2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B170-5F0F-4167-A576-FF4B1550B2C1}">
  <dimension ref="A1:H44"/>
  <sheetViews>
    <sheetView showGridLines="0" tabSelected="1" topLeftCell="D5" zoomScaleNormal="100" workbookViewId="0">
      <selection activeCell="D6" sqref="D6:F6"/>
    </sheetView>
  </sheetViews>
  <sheetFormatPr defaultRowHeight="15"/>
  <cols>
    <col min="2" max="5" width="10.5703125" customWidth="1"/>
    <col min="6" max="6" width="12.7109375" customWidth="1"/>
    <col min="7" max="7" width="10.5703125" customWidth="1"/>
    <col min="8" max="8" width="8.855468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8.75">
      <c r="A3" s="1"/>
      <c r="B3" s="7" t="s">
        <v>0</v>
      </c>
      <c r="C3" s="2"/>
      <c r="D3" s="2"/>
      <c r="E3" s="2"/>
      <c r="F3" s="2"/>
      <c r="G3" s="2"/>
      <c r="H3" s="2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 t="s">
        <v>1</v>
      </c>
      <c r="C5" s="1"/>
      <c r="D5" s="39" t="s">
        <v>2</v>
      </c>
      <c r="E5" s="39"/>
      <c r="F5" s="39"/>
      <c r="G5" s="15"/>
      <c r="H5" s="1"/>
    </row>
    <row r="6" spans="1:8">
      <c r="A6" s="1"/>
      <c r="B6" s="1" t="s">
        <v>3</v>
      </c>
      <c r="C6" s="1"/>
      <c r="D6" s="39" t="s">
        <v>4</v>
      </c>
      <c r="E6" s="39"/>
      <c r="F6" s="39"/>
      <c r="G6" s="8"/>
      <c r="H6" s="1"/>
    </row>
    <row r="7" spans="1:8">
      <c r="A7" s="1"/>
      <c r="B7" s="1" t="s">
        <v>5</v>
      </c>
      <c r="C7" s="1"/>
      <c r="D7" s="1"/>
      <c r="E7" s="4"/>
      <c r="F7" s="6" t="s">
        <v>6</v>
      </c>
      <c r="G7" s="1"/>
      <c r="H7" s="1"/>
    </row>
    <row r="8" spans="1:8">
      <c r="A8" s="1"/>
      <c r="B8" s="1" t="s">
        <v>7</v>
      </c>
      <c r="C8" s="1"/>
      <c r="D8" s="1"/>
      <c r="E8" s="2"/>
      <c r="F8" s="6">
        <v>6</v>
      </c>
      <c r="G8" s="1"/>
      <c r="H8" s="1"/>
    </row>
    <row r="9" spans="1:8">
      <c r="A9" s="1"/>
      <c r="B9" s="1" t="s">
        <v>8</v>
      </c>
      <c r="C9" s="1"/>
      <c r="D9" s="1"/>
      <c r="E9" s="2"/>
      <c r="F9" s="6">
        <v>14</v>
      </c>
      <c r="G9" s="1"/>
      <c r="H9" s="1"/>
    </row>
    <row r="10" spans="1:8">
      <c r="A10" s="1"/>
      <c r="B10" s="1"/>
      <c r="C10" s="1"/>
      <c r="D10" s="1"/>
      <c r="E10" s="2"/>
      <c r="F10" s="13"/>
      <c r="G10" s="14"/>
      <c r="H10" s="1"/>
    </row>
    <row r="11" spans="1:8">
      <c r="A11" s="1"/>
      <c r="B11" s="9" t="s">
        <v>9</v>
      </c>
      <c r="C11" s="9"/>
      <c r="D11" s="9"/>
      <c r="E11" s="1"/>
      <c r="F11" s="1"/>
      <c r="G11" s="1"/>
      <c r="H11" s="1"/>
    </row>
    <row r="12" spans="1:8">
      <c r="A12" s="1"/>
      <c r="B12" s="9"/>
      <c r="C12" s="9"/>
      <c r="D12" s="9"/>
      <c r="E12" s="1"/>
      <c r="F12" s="1"/>
      <c r="G12" s="1"/>
      <c r="H12" s="1"/>
    </row>
    <row r="13" spans="1:8" ht="35.1" customHeight="1">
      <c r="A13" s="1"/>
      <c r="B13" s="11" t="s">
        <v>10</v>
      </c>
      <c r="C13" s="11" t="s">
        <v>11</v>
      </c>
      <c r="D13" s="12" t="s">
        <v>12</v>
      </c>
      <c r="E13" s="12" t="s">
        <v>13</v>
      </c>
      <c r="F13" s="11" t="s">
        <v>14</v>
      </c>
      <c r="G13" s="11" t="s">
        <v>15</v>
      </c>
      <c r="H13" s="1"/>
    </row>
    <row r="14" spans="1:8">
      <c r="A14" s="1"/>
      <c r="B14" s="5">
        <v>45607</v>
      </c>
      <c r="C14" s="3">
        <f>Auringot!C15+Pyrstötähdet!C15+Päivänsäteet!C15+Sateenkaaret!C15+Tähdet!C15</f>
        <v>10</v>
      </c>
      <c r="D14" s="3">
        <f>Auringot!D15+Pyrstötähdet!D15+Päivänsäteet!D15+Sateenkaaret!D15+Tähdet!D15</f>
        <v>2</v>
      </c>
      <c r="E14" s="3">
        <f>Auringot!E15+Pyrstötähdet!E15+Päivänsäteet!E15+Sateenkaaret!E15+Tähdet!E15</f>
        <v>54</v>
      </c>
      <c r="F14" s="3">
        <f>Auringot!G15+Pyrstötähdet!G15+Päivänsäteet!G15+Sateenkaaret!G15+Tähdet!G15</f>
        <v>45683</v>
      </c>
      <c r="G14" s="10">
        <f>IFERROR(SUM(C14*1.75,D14*0.5381,E14)/F14,0)</f>
        <v>1.5886916358382769E-3</v>
      </c>
      <c r="H14" s="1"/>
    </row>
    <row r="15" spans="1:8">
      <c r="A15" s="1"/>
      <c r="B15" s="5">
        <v>45608</v>
      </c>
      <c r="C15" s="3">
        <f>Auringot!C16+Pyrstötähdet!C16+Päivänsäteet!C16+Sateenkaaret!C16+Tähdet!C16</f>
        <v>11</v>
      </c>
      <c r="D15" s="3">
        <f>Auringot!D16+Pyrstötähdet!D16+Päivänsäteet!D16+Sateenkaaret!D16+Tähdet!D16</f>
        <v>1</v>
      </c>
      <c r="E15" s="3">
        <f>Auringot!E16+Pyrstötähdet!E16+Päivänsäteet!E16+Sateenkaaret!E16+Tähdet!E16</f>
        <v>59</v>
      </c>
      <c r="F15" s="3">
        <f>Auringot!G16+Pyrstötähdet!G16+Päivänsäteet!G16+Sateenkaaret!G16+Tähdet!G16</f>
        <v>15</v>
      </c>
      <c r="G15" s="10">
        <f t="shared" ref="G15:G20" si="0">IFERROR(SUM(C15*1.75,D15*0.5381,E15)/F15,0)</f>
        <v>5.2525399999999998</v>
      </c>
      <c r="H15" s="1"/>
    </row>
    <row r="16" spans="1:8">
      <c r="A16" s="1"/>
      <c r="B16" s="5">
        <v>45609</v>
      </c>
      <c r="C16" s="3">
        <f>Auringot!C17+Pyrstötähdet!C17+Päivänsäteet!C17+Sateenkaaret!C17+Tähdet!C17</f>
        <v>10</v>
      </c>
      <c r="D16" s="3">
        <f>Auringot!D17+Pyrstötähdet!D17+Päivänsäteet!D17+Sateenkaaret!D17+Tähdet!D17</f>
        <v>1</v>
      </c>
      <c r="E16" s="3">
        <f>Auringot!E17+Pyrstötähdet!E17+Päivänsäteet!E17+Sateenkaaret!E17+Tähdet!E17</f>
        <v>58</v>
      </c>
      <c r="F16" s="3">
        <f>Auringot!G17+Pyrstötähdet!G17+Päivänsäteet!G17+Sateenkaaret!G17+Tähdet!G17</f>
        <v>15</v>
      </c>
      <c r="G16" s="10">
        <f t="shared" si="0"/>
        <v>5.0692066666666671</v>
      </c>
      <c r="H16" s="1"/>
    </row>
    <row r="17" spans="1:8">
      <c r="A17" s="1"/>
      <c r="B17" s="5">
        <v>45610</v>
      </c>
      <c r="C17" s="3">
        <f>Auringot!C18+Pyrstötähdet!C18+Päivänsäteet!C18+Sateenkaaret!C18+Tähdet!C18</f>
        <v>11</v>
      </c>
      <c r="D17" s="3">
        <f>Auringot!D18+Pyrstötähdet!D18+Päivänsäteet!D18+Sateenkaaret!D18+Tähdet!D18</f>
        <v>1</v>
      </c>
      <c r="E17" s="3">
        <f>Auringot!E18+Pyrstötähdet!E18+Päivänsäteet!E18+Sateenkaaret!E18+Tähdet!E18</f>
        <v>61</v>
      </c>
      <c r="F17" s="3">
        <f>Auringot!G18+Pyrstötähdet!G18+Päivänsäteet!G18+Sateenkaaret!G18+Tähdet!G18</f>
        <v>15</v>
      </c>
      <c r="G17" s="10">
        <f t="shared" si="0"/>
        <v>5.3858733333333335</v>
      </c>
      <c r="H17" s="1"/>
    </row>
    <row r="18" spans="1:8">
      <c r="A18" s="1"/>
      <c r="B18" s="5">
        <v>45611</v>
      </c>
      <c r="C18" s="3">
        <f>Auringot!C19+Pyrstötähdet!C19+Päivänsäteet!C19+Sateenkaaret!C19+Tähdet!C19</f>
        <v>12</v>
      </c>
      <c r="D18" s="3">
        <f>Auringot!D19+Pyrstötähdet!D19+Päivänsäteet!D19+Sateenkaaret!D19+Tähdet!D19</f>
        <v>1</v>
      </c>
      <c r="E18" s="3">
        <f>Auringot!E19+Pyrstötähdet!E19+Päivänsäteet!E19+Sateenkaaret!E19+Tähdet!E19</f>
        <v>55</v>
      </c>
      <c r="F18" s="3">
        <f>Auringot!G19+Pyrstötähdet!G19+Päivänsäteet!G19+Sateenkaaret!G19+Tähdet!G19</f>
        <v>15</v>
      </c>
      <c r="G18" s="10">
        <f t="shared" si="0"/>
        <v>5.1025400000000003</v>
      </c>
      <c r="H18" s="1"/>
    </row>
    <row r="19" spans="1:8">
      <c r="A19" s="1"/>
      <c r="B19" s="5">
        <v>45612</v>
      </c>
      <c r="C19" s="3">
        <f>Auringot!C20+Pyrstötähdet!C20+Päivänsäteet!C20+Sateenkaaret!C20+Tähdet!C20</f>
        <v>0</v>
      </c>
      <c r="D19" s="3">
        <f>Auringot!D20+Pyrstötähdet!D20+Päivänsäteet!D20+Sateenkaaret!D20+Tähdet!D20</f>
        <v>0</v>
      </c>
      <c r="E19" s="3">
        <f>Auringot!E20+Pyrstötähdet!E20+Päivänsäteet!E20+Sateenkaaret!E20+Tähdet!E20</f>
        <v>0</v>
      </c>
      <c r="F19" s="3">
        <f>Auringot!G20+Pyrstötähdet!G20+Päivänsäteet!G20+Sateenkaaret!G20+Tähdet!G20</f>
        <v>0</v>
      </c>
      <c r="G19" s="10">
        <f t="shared" si="0"/>
        <v>0</v>
      </c>
      <c r="H19" s="1"/>
    </row>
    <row r="20" spans="1:8" ht="15.75" thickBot="1">
      <c r="A20" s="1"/>
      <c r="B20" s="19">
        <v>45613</v>
      </c>
      <c r="C20" s="20">
        <f>Auringot!C21+Pyrstötähdet!C21+Päivänsäteet!C21+Sateenkaaret!C21+Tähdet!C21</f>
        <v>0</v>
      </c>
      <c r="D20" s="20">
        <f>Auringot!D21+Pyrstötähdet!D21+Päivänsäteet!D21+Sateenkaaret!D21+Tähdet!D21</f>
        <v>0</v>
      </c>
      <c r="E20" s="20">
        <f>Auringot!E21+Pyrstötähdet!E21+Päivänsäteet!E21+Sateenkaaret!E21+Tähdet!E21</f>
        <v>0</v>
      </c>
      <c r="F20" s="20">
        <f>Auringot!G21+Pyrstötähdet!G21+Päivänsäteet!G21+Sateenkaaret!G21+Tähdet!G21</f>
        <v>0</v>
      </c>
      <c r="G20" s="21">
        <f t="shared" si="0"/>
        <v>0</v>
      </c>
      <c r="H20" s="1"/>
    </row>
    <row r="21" spans="1:8">
      <c r="A21" s="1"/>
      <c r="B21" s="5">
        <v>45614</v>
      </c>
      <c r="C21" s="17">
        <f>Auringot!C22+Pyrstötähdet!C22+Päivänsäteet!C22+Sateenkaaret!C22+Tähdet!C22</f>
        <v>8</v>
      </c>
      <c r="D21" s="17">
        <f>Auringot!D22+Pyrstötähdet!D22+Päivänsäteet!D22+Sateenkaaret!D22+Tähdet!D22</f>
        <v>1</v>
      </c>
      <c r="E21" s="17">
        <f>Auringot!E22+Pyrstötähdet!E22+Päivänsäteet!E22+Sateenkaaret!E22+Tähdet!E22</f>
        <v>57</v>
      </c>
      <c r="F21" s="17">
        <f>Auringot!G22+Pyrstötähdet!G22+Päivänsäteet!G22+Sateenkaaret!G22+Tähdet!G22</f>
        <v>16</v>
      </c>
      <c r="G21" s="18">
        <f>IFERROR(SUM(C21*1.75,D21*0.5381,E21)/F21,0)</f>
        <v>4.47113125</v>
      </c>
      <c r="H21" s="1"/>
    </row>
    <row r="22" spans="1:8">
      <c r="A22" s="1"/>
      <c r="B22" s="5">
        <v>45615</v>
      </c>
      <c r="C22" s="3">
        <f>Auringot!C23+Pyrstötähdet!C23+Päivänsäteet!C23+Sateenkaaret!C23+Tähdet!C23</f>
        <v>9</v>
      </c>
      <c r="D22" s="3">
        <f>Auringot!D23+Pyrstötähdet!D23+Päivänsäteet!D23+Sateenkaaret!D23+Tähdet!D23</f>
        <v>1</v>
      </c>
      <c r="E22" s="3">
        <f>Auringot!E23+Pyrstötähdet!E23+Päivänsäteet!E23+Sateenkaaret!E23+Tähdet!E23</f>
        <v>60</v>
      </c>
      <c r="F22" s="3">
        <f>Auringot!G23+Pyrstötähdet!G23+Päivänsäteet!G23+Sateenkaaret!G23+Tähdet!G23</f>
        <v>14</v>
      </c>
      <c r="G22" s="10">
        <f t="shared" ref="G22:G27" si="1">IFERROR(SUM(C22*1.75,D22*0.5381,E22)/F22,0)</f>
        <v>5.4491500000000004</v>
      </c>
      <c r="H22" s="1"/>
    </row>
    <row r="23" spans="1:8">
      <c r="A23" s="1"/>
      <c r="B23" s="5">
        <v>45616</v>
      </c>
      <c r="C23" s="3">
        <f>Auringot!C24+Pyrstötähdet!C24+Päivänsäteet!C24+Sateenkaaret!C24+Tähdet!C24</f>
        <v>6</v>
      </c>
      <c r="D23" s="3">
        <f>Auringot!D24+Pyrstötähdet!D24+Päivänsäteet!D24+Sateenkaaret!D24+Tähdet!D24</f>
        <v>2</v>
      </c>
      <c r="E23" s="3">
        <f>Auringot!E24+Pyrstötähdet!E24+Päivänsäteet!E24+Sateenkaaret!E24+Tähdet!E24</f>
        <v>55</v>
      </c>
      <c r="F23" s="3">
        <f>Auringot!G24+Pyrstötähdet!G24+Päivänsäteet!G24+Sateenkaaret!G24+Tähdet!G24</f>
        <v>13</v>
      </c>
      <c r="G23" s="10">
        <f t="shared" si="1"/>
        <v>5.1212461538461538</v>
      </c>
      <c r="H23" s="1"/>
    </row>
    <row r="24" spans="1:8">
      <c r="A24" s="1"/>
      <c r="B24" s="5">
        <v>45617</v>
      </c>
      <c r="C24" s="3">
        <f>Auringot!C25+Pyrstötähdet!C25+Päivänsäteet!C25+Sateenkaaret!C25+Tähdet!C25</f>
        <v>9</v>
      </c>
      <c r="D24" s="3">
        <f>Auringot!D25+Pyrstötähdet!D25+Päivänsäteet!D25+Sateenkaaret!D25+Tähdet!D25</f>
        <v>1</v>
      </c>
      <c r="E24" s="3">
        <f>Auringot!E25+Pyrstötähdet!E25+Päivänsäteet!E25+Sateenkaaret!E25+Tähdet!E25</f>
        <v>57</v>
      </c>
      <c r="F24" s="3">
        <f>Auringot!G25+Pyrstötähdet!G25+Päivänsäteet!G25+Sateenkaaret!G25+Tähdet!G25</f>
        <v>15</v>
      </c>
      <c r="G24" s="10">
        <f t="shared" si="1"/>
        <v>4.8858733333333335</v>
      </c>
      <c r="H24" s="1"/>
    </row>
    <row r="25" spans="1:8">
      <c r="A25" s="1"/>
      <c r="B25" s="5">
        <v>45618</v>
      </c>
      <c r="C25" s="3">
        <f>Auringot!C26+Pyrstötähdet!C26+Päivänsäteet!C26+Sateenkaaret!C26+Tähdet!C26</f>
        <v>7</v>
      </c>
      <c r="D25" s="3">
        <f>Auringot!D26+Pyrstötähdet!D26+Päivänsäteet!D26+Sateenkaaret!D26+Tähdet!D26</f>
        <v>1</v>
      </c>
      <c r="E25" s="3">
        <f>Auringot!E26+Pyrstötähdet!E26+Päivänsäteet!E26+Sateenkaaret!E26+Tähdet!E26</f>
        <v>53</v>
      </c>
      <c r="F25" s="3">
        <f>Auringot!G26+Pyrstötähdet!G26+Päivänsäteet!G26+Sateenkaaret!G26+Tähdet!G26</f>
        <v>13</v>
      </c>
      <c r="G25" s="10">
        <f t="shared" si="1"/>
        <v>5.0606230769230773</v>
      </c>
      <c r="H25" s="1"/>
    </row>
    <row r="26" spans="1:8">
      <c r="A26" s="1"/>
      <c r="B26" s="5">
        <v>45619</v>
      </c>
      <c r="C26" s="3">
        <f>Auringot!C27+Pyrstötähdet!C27+Päivänsäteet!C27+Sateenkaaret!C27+Tähdet!C27</f>
        <v>0</v>
      </c>
      <c r="D26" s="3">
        <f>Auringot!D27+Pyrstötähdet!D27+Päivänsäteet!D27+Sateenkaaret!D27+Tähdet!D27</f>
        <v>0</v>
      </c>
      <c r="E26" s="3">
        <f>Auringot!E27+Pyrstötähdet!E27+Päivänsäteet!E27+Sateenkaaret!E27+Tähdet!E27</f>
        <v>0</v>
      </c>
      <c r="F26" s="3">
        <f>Auringot!G27+Pyrstötähdet!G27+Päivänsäteet!G27+Sateenkaaret!G27+Tähdet!G27</f>
        <v>0</v>
      </c>
      <c r="G26" s="10">
        <f t="shared" si="1"/>
        <v>0</v>
      </c>
      <c r="H26" s="1"/>
    </row>
    <row r="27" spans="1:8" ht="15.75" thickBot="1">
      <c r="A27" s="1"/>
      <c r="B27" s="19">
        <v>45620</v>
      </c>
      <c r="C27" s="20">
        <f>Auringot!C28+Pyrstötähdet!C28+Päivänsäteet!C28+Sateenkaaret!C28+Tähdet!C28</f>
        <v>0</v>
      </c>
      <c r="D27" s="20">
        <f>Auringot!D28+Pyrstötähdet!D28+Päivänsäteet!D28+Sateenkaaret!D28+Tähdet!D28</f>
        <v>0</v>
      </c>
      <c r="E27" s="20">
        <f>Auringot!E28+Pyrstötähdet!E28+Päivänsäteet!E28+Sateenkaaret!E28+Tähdet!E28</f>
        <v>0</v>
      </c>
      <c r="F27" s="20">
        <f>Auringot!G28+Pyrstötähdet!G28+Päivänsäteet!G28+Sateenkaaret!G28+Tähdet!G28</f>
        <v>0</v>
      </c>
      <c r="G27" s="21">
        <f t="shared" si="1"/>
        <v>0</v>
      </c>
      <c r="H27" s="1"/>
    </row>
    <row r="28" spans="1:8">
      <c r="A28" s="1"/>
      <c r="B28" s="16">
        <v>45670</v>
      </c>
      <c r="C28" s="17">
        <f>Auringot!C29+Pyrstötähdet!C29+Päivänsäteet!C29+Sateenkaaret!C29+Tähdet!C29</f>
        <v>9</v>
      </c>
      <c r="D28" s="17">
        <f>Auringot!D29+Pyrstötähdet!D29+Päivänsäteet!D29+Sateenkaaret!D29+Tähdet!D29</f>
        <v>3</v>
      </c>
      <c r="E28" s="17">
        <f>Auringot!E29+Pyrstötähdet!E29+Päivänsäteet!E29+Sateenkaaret!E29+Tähdet!E29</f>
        <v>60</v>
      </c>
      <c r="F28" s="17">
        <f>Auringot!G29+Pyrstötähdet!G29+Päivänsäteet!G29+Sateenkaaret!G29+Tähdet!G29</f>
        <v>13</v>
      </c>
      <c r="G28" s="18">
        <f>IFERROR(SUM(C28*1.75,D28*0.5381,E28)/F28,0)</f>
        <v>5.9511000000000003</v>
      </c>
      <c r="H28" s="1"/>
    </row>
    <row r="29" spans="1:8">
      <c r="A29" s="1"/>
      <c r="B29" s="5">
        <v>45671</v>
      </c>
      <c r="C29" s="3">
        <f>Auringot!C30+Pyrstötähdet!C30+Päivänsäteet!C30+Sateenkaaret!C30+Tähdet!C30</f>
        <v>10</v>
      </c>
      <c r="D29" s="3">
        <f>Auringot!D30+Pyrstötähdet!D30+Päivänsäteet!D30+Sateenkaaret!D30+Tähdet!D30</f>
        <v>2</v>
      </c>
      <c r="E29" s="3">
        <f>Auringot!E30+Pyrstötähdet!E30+Päivänsäteet!E30+Sateenkaaret!E30+Tähdet!E30</f>
        <v>63</v>
      </c>
      <c r="F29" s="3">
        <f>Auringot!G30+Pyrstötähdet!G30+Päivänsäteet!G30+Sateenkaaret!G30+Tähdet!G30</f>
        <v>13</v>
      </c>
      <c r="G29" s="10">
        <f t="shared" ref="G29:G34" si="2">IFERROR(SUM(C29*1.75,D29*0.5381,E29)/F29,0)</f>
        <v>6.275092307692308</v>
      </c>
      <c r="H29" s="1"/>
    </row>
    <row r="30" spans="1:8">
      <c r="A30" s="1"/>
      <c r="B30" s="5">
        <v>45672</v>
      </c>
      <c r="C30" s="3">
        <f>Auringot!C31+Pyrstötähdet!C31+Päivänsäteet!C31+Sateenkaaret!C31+Tähdet!C31</f>
        <v>8</v>
      </c>
      <c r="D30" s="3">
        <f>Auringot!D31+Pyrstötähdet!D31+Päivänsäteet!D31+Sateenkaaret!D31+Tähdet!D31</f>
        <v>2</v>
      </c>
      <c r="E30" s="3">
        <f>Auringot!E31+Pyrstötähdet!E31+Päivänsäteet!E31+Sateenkaaret!E31+Tähdet!E31</f>
        <v>62</v>
      </c>
      <c r="F30" s="3">
        <f>Auringot!G31+Pyrstötähdet!G31+Päivänsäteet!G31+Sateenkaaret!G31+Tähdet!G31</f>
        <v>13</v>
      </c>
      <c r="G30" s="10">
        <f t="shared" si="2"/>
        <v>5.9289384615384613</v>
      </c>
      <c r="H30" s="1"/>
    </row>
    <row r="31" spans="1:8">
      <c r="A31" s="1"/>
      <c r="B31" s="5">
        <v>45673</v>
      </c>
      <c r="C31" s="3">
        <f>Auringot!C32+Pyrstötähdet!C32+Päivänsäteet!C32+Sateenkaaret!C32+Tähdet!C32</f>
        <v>9</v>
      </c>
      <c r="D31" s="3">
        <f>Auringot!D32+Pyrstötähdet!D32+Päivänsäteet!D32+Sateenkaaret!D32+Tähdet!D32</f>
        <v>3</v>
      </c>
      <c r="E31" s="3">
        <f>Auringot!E32+Pyrstötähdet!E32+Päivänsäteet!E32+Sateenkaaret!E32+Tähdet!E32</f>
        <v>61</v>
      </c>
      <c r="F31" s="3">
        <f>Auringot!G32+Pyrstötähdet!G32+Päivänsäteet!G32+Sateenkaaret!G32+Tähdet!G32</f>
        <v>13</v>
      </c>
      <c r="G31" s="10">
        <f t="shared" si="2"/>
        <v>6.0280230769230769</v>
      </c>
      <c r="H31" s="1"/>
    </row>
    <row r="32" spans="1:8">
      <c r="A32" s="1"/>
      <c r="B32" s="5">
        <v>45674</v>
      </c>
      <c r="C32" s="3">
        <f>Auringot!C33+Pyrstötähdet!C33+Päivänsäteet!C33+Sateenkaaret!C33+Tähdet!C33</f>
        <v>9</v>
      </c>
      <c r="D32" s="3">
        <f>Auringot!D33+Pyrstötähdet!D33+Päivänsäteet!D33+Sateenkaaret!D33+Tähdet!D33</f>
        <v>2</v>
      </c>
      <c r="E32" s="3">
        <f>Auringot!E33+Pyrstötähdet!E33+Päivänsäteet!E33+Sateenkaaret!E33+Tähdet!E33</f>
        <v>54</v>
      </c>
      <c r="F32" s="3">
        <f>Auringot!G33+Pyrstötähdet!G33+Päivänsäteet!G33+Sateenkaaret!G33+Tähdet!G33</f>
        <v>13</v>
      </c>
      <c r="G32" s="10">
        <f t="shared" si="2"/>
        <v>5.4481692307692304</v>
      </c>
      <c r="H32" s="1"/>
    </row>
    <row r="33" spans="1:8">
      <c r="A33" s="1"/>
      <c r="B33" s="5">
        <v>45675</v>
      </c>
      <c r="C33" s="3">
        <f>Auringot!C34+Pyrstötähdet!C34+Päivänsäteet!C34+Sateenkaaret!C34+Tähdet!C34</f>
        <v>0</v>
      </c>
      <c r="D33" s="3">
        <f>Auringot!D34+Pyrstötähdet!D34+Päivänsäteet!D34+Sateenkaaret!D34+Tähdet!D34</f>
        <v>0</v>
      </c>
      <c r="E33" s="3">
        <f>Auringot!E34+Pyrstötähdet!E34+Päivänsäteet!E34+Sateenkaaret!E34+Tähdet!E34</f>
        <v>0</v>
      </c>
      <c r="F33" s="3">
        <f>Auringot!G34+Pyrstötähdet!G34+Päivänsäteet!G34+Sateenkaaret!G34+Tähdet!G34</f>
        <v>0</v>
      </c>
      <c r="G33" s="10">
        <f t="shared" si="2"/>
        <v>0</v>
      </c>
      <c r="H33" s="1"/>
    </row>
    <row r="34" spans="1:8" ht="15.75" thickBot="1">
      <c r="A34" s="1"/>
      <c r="B34" s="19">
        <v>45676</v>
      </c>
      <c r="C34" s="20">
        <f>Auringot!C35+Pyrstötähdet!C35+Päivänsäteet!C35+Sateenkaaret!C35+Tähdet!C35</f>
        <v>0</v>
      </c>
      <c r="D34" s="20">
        <f>Auringot!D35+Pyrstötähdet!D35+Päivänsäteet!D35+Sateenkaaret!D35+Tähdet!D35</f>
        <v>0</v>
      </c>
      <c r="E34" s="20">
        <f>Auringot!E35+Pyrstötähdet!E35+Päivänsäteet!E35+Sateenkaaret!E35+Tähdet!E35</f>
        <v>0</v>
      </c>
      <c r="F34" s="20">
        <f>Auringot!G35+Pyrstötähdet!G35+Päivänsäteet!G35+Sateenkaaret!G35+Tähdet!G35</f>
        <v>0</v>
      </c>
      <c r="G34" s="21">
        <f t="shared" si="2"/>
        <v>0</v>
      </c>
      <c r="H34" s="1"/>
    </row>
    <row r="35" spans="1:8">
      <c r="A35" s="1"/>
      <c r="B35" s="16">
        <v>45677</v>
      </c>
      <c r="C35" s="17">
        <f>Auringot!C36+Pyrstötähdet!C36+Päivänsäteet!C36+Sateenkaaret!C36+Tähdet!C36</f>
        <v>9</v>
      </c>
      <c r="D35" s="17">
        <f>Auringot!D36+Pyrstötähdet!D36+Päivänsäteet!D36+Sateenkaaret!D36+Tähdet!D36</f>
        <v>4</v>
      </c>
      <c r="E35" s="17">
        <f>Auringot!E36+Pyrstötähdet!E36+Päivänsäteet!E36+Sateenkaaret!E36+Tähdet!E36</f>
        <v>52</v>
      </c>
      <c r="F35" s="17">
        <f>Auringot!G36+Pyrstötähdet!G36+Päivänsäteet!G36+Sateenkaaret!G36+Tähdet!G36</f>
        <v>14</v>
      </c>
      <c r="G35" s="18">
        <f>IFERROR(SUM(C35*1.75,D35*0.5381,E35)/F35,0)</f>
        <v>4.9930285714285718</v>
      </c>
      <c r="H35" s="1"/>
    </row>
    <row r="36" spans="1:8">
      <c r="A36" s="1"/>
      <c r="B36" s="5">
        <v>45678</v>
      </c>
      <c r="C36" s="3">
        <f>Auringot!C37+Pyrstötähdet!C37+Päivänsäteet!C37+Sateenkaaret!C37+Tähdet!C37</f>
        <v>9</v>
      </c>
      <c r="D36" s="3">
        <f>Auringot!D37+Pyrstötähdet!D37+Päivänsäteet!D37+Sateenkaaret!D37+Tähdet!D37</f>
        <v>3</v>
      </c>
      <c r="E36" s="3">
        <f>Auringot!E37+Pyrstötähdet!E37+Päivänsäteet!E37+Sateenkaaret!E37+Tähdet!E37</f>
        <v>54</v>
      </c>
      <c r="F36" s="3">
        <f>Auringot!G37+Pyrstötähdet!G37+Päivänsäteet!G37+Sateenkaaret!G37+Tähdet!G37</f>
        <v>13</v>
      </c>
      <c r="G36" s="10">
        <f t="shared" ref="G36:G41" si="3">IFERROR(SUM(C36*1.75,D36*0.5381,E36)/F36,0)</f>
        <v>5.4895615384615386</v>
      </c>
      <c r="H36" s="1"/>
    </row>
    <row r="37" spans="1:8">
      <c r="A37" s="1"/>
      <c r="B37" s="5">
        <v>45679</v>
      </c>
      <c r="C37" s="3">
        <f>Auringot!C38+Pyrstötähdet!C38+Päivänsäteet!C38+Sateenkaaret!C38+Tähdet!C38</f>
        <v>7</v>
      </c>
      <c r="D37" s="3">
        <f>Auringot!D38+Pyrstötähdet!D38+Päivänsäteet!D38+Sateenkaaret!D38+Tähdet!D38</f>
        <v>4</v>
      </c>
      <c r="E37" s="3">
        <f>Auringot!E38+Pyrstötähdet!E38+Päivänsäteet!E38+Sateenkaaret!E38+Tähdet!E38</f>
        <v>51</v>
      </c>
      <c r="F37" s="3">
        <f>Auringot!G38+Pyrstötähdet!G38+Päivänsäteet!G38+Sateenkaaret!G38+Tähdet!G38</f>
        <v>14</v>
      </c>
      <c r="G37" s="10">
        <f t="shared" si="3"/>
        <v>4.6715999999999998</v>
      </c>
      <c r="H37" s="1"/>
    </row>
    <row r="38" spans="1:8">
      <c r="A38" s="1"/>
      <c r="B38" s="5">
        <v>45680</v>
      </c>
      <c r="C38" s="3">
        <f>Auringot!C39+Pyrstötähdet!C39+Päivänsäteet!C39+Sateenkaaret!C39+Tähdet!C39</f>
        <v>8</v>
      </c>
      <c r="D38" s="3">
        <f>Auringot!D39+Pyrstötähdet!D39+Päivänsäteet!D39+Sateenkaaret!D39+Tähdet!D39</f>
        <v>4</v>
      </c>
      <c r="E38" s="3">
        <f>Auringot!E39+Pyrstötähdet!E39+Päivänsäteet!E39+Sateenkaaret!E39+Tähdet!E39</f>
        <v>52</v>
      </c>
      <c r="F38" s="3">
        <f>Auringot!G39+Pyrstötähdet!G39+Päivänsäteet!G39+Sateenkaaret!G39+Tähdet!G39</f>
        <v>13</v>
      </c>
      <c r="G38" s="10">
        <f t="shared" si="3"/>
        <v>5.2424923076923076</v>
      </c>
      <c r="H38" s="1"/>
    </row>
    <row r="39" spans="1:8">
      <c r="A39" s="1"/>
      <c r="B39" s="5">
        <v>45681</v>
      </c>
      <c r="C39" s="3">
        <f>Auringot!C40+Pyrstötähdet!C40+Päivänsäteet!C40+Sateenkaaret!C40+Tähdet!C40</f>
        <v>8</v>
      </c>
      <c r="D39" s="3">
        <f>Auringot!D40+Pyrstötähdet!D40+Päivänsäteet!D40+Sateenkaaret!D40+Tähdet!D40</f>
        <v>3</v>
      </c>
      <c r="E39" s="3">
        <f>Auringot!E40+Pyrstötähdet!E40+Päivänsäteet!E40+Sateenkaaret!E40+Tähdet!E40</f>
        <v>54</v>
      </c>
      <c r="F39" s="3">
        <f>Auringot!G40+Pyrstötähdet!G40+Päivänsäteet!G40+Sateenkaaret!G40+Tähdet!G40</f>
        <v>14</v>
      </c>
      <c r="G39" s="10">
        <f t="shared" si="3"/>
        <v>4.9724500000000003</v>
      </c>
      <c r="H39" s="1"/>
    </row>
    <row r="40" spans="1:8">
      <c r="A40" s="1"/>
      <c r="B40" s="5">
        <v>45682</v>
      </c>
      <c r="C40" s="3">
        <f>Auringot!C41+Pyrstötähdet!C41+Päivänsäteet!C41+Sateenkaaret!C41+Tähdet!C41</f>
        <v>0</v>
      </c>
      <c r="D40" s="3">
        <f>Auringot!D41+Pyrstötähdet!D41+Päivänsäteet!D41+Sateenkaaret!D41+Tähdet!D41</f>
        <v>0</v>
      </c>
      <c r="E40" s="3">
        <f>Auringot!E41+Pyrstötähdet!E41+Päivänsäteet!E41+Sateenkaaret!E41+Tähdet!E41</f>
        <v>0</v>
      </c>
      <c r="F40" s="3">
        <f>Auringot!G41+Pyrstötähdet!G41+Päivänsäteet!G41+Sateenkaaret!G41+Tähdet!G41</f>
        <v>0</v>
      </c>
      <c r="G40" s="10">
        <f t="shared" si="3"/>
        <v>0</v>
      </c>
      <c r="H40" s="1"/>
    </row>
    <row r="41" spans="1:8" ht="15.75" thickBot="1">
      <c r="A41" s="1"/>
      <c r="B41" s="19">
        <v>45683</v>
      </c>
      <c r="C41" s="3">
        <f>Auringot!C42+Pyrstötähdet!C42+Päivänsäteet!C42+Sateenkaaret!C42+Tähdet!C42</f>
        <v>0</v>
      </c>
      <c r="D41" s="3">
        <f>Auringot!D42+Pyrstötähdet!D42+Päivänsäteet!D42+Sateenkaaret!D42+Tähdet!D42</f>
        <v>0</v>
      </c>
      <c r="E41" s="3">
        <f>Auringot!E42+Pyrstötähdet!E42+Päivänsäteet!E42+Sateenkaaret!E42+Tähdet!E42</f>
        <v>0</v>
      </c>
      <c r="F41" s="3">
        <f>Auringot!G42+Pyrstötähdet!G42+Päivänsäteet!G42+Sateenkaaret!G42+Tähdet!G42</f>
        <v>0</v>
      </c>
      <c r="G41" s="10">
        <f t="shared" si="3"/>
        <v>0</v>
      </c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</sheetData>
  <sheetProtection sheet="1" objects="1" scenarios="1"/>
  <protectedRanges>
    <protectedRange sqref="D5:F6 F7:F9 C14:F41" name="Alue1"/>
  </protectedRanges>
  <mergeCells count="2">
    <mergeCell ref="D5:F5"/>
    <mergeCell ref="D6:F6"/>
  </mergeCells>
  <conditionalFormatting sqref="G14:G41">
    <cfRule type="cellIs" dxfId="26" priority="1" operator="greaterThan">
      <formula>7</formula>
    </cfRule>
    <cfRule type="cellIs" dxfId="25" priority="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54E17-3C62-42D5-A35D-F44FB7D70D6E}">
  <dimension ref="A1:J61"/>
  <sheetViews>
    <sheetView topLeftCell="A10" zoomScaleNormal="100" workbookViewId="0">
      <selection activeCell="G15" sqref="G15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18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13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13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2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13</v>
      </c>
      <c r="F15" s="10">
        <f t="shared" ref="F15:F42" si="0">(C15*1.75)+(D15*0.5381)+E15</f>
        <v>13</v>
      </c>
      <c r="G15" s="3">
        <v>3</v>
      </c>
      <c r="H15" s="31">
        <f>IFERROR(SUM(C15*1.75,D15*0.5381,E15)/G15,0)</f>
        <v>4.333333333333333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13</v>
      </c>
      <c r="F16" s="10">
        <f t="shared" si="0"/>
        <v>13</v>
      </c>
      <c r="G16" s="3">
        <v>3</v>
      </c>
      <c r="H16" s="31">
        <f t="shared" ref="H16:H21" si="1">IFERROR(SUM(C16*1.75,D16*0.5381,E16)/G16,0)</f>
        <v>4.333333333333333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12</v>
      </c>
      <c r="F17" s="10">
        <f t="shared" si="0"/>
        <v>12</v>
      </c>
      <c r="G17" s="3">
        <v>3</v>
      </c>
      <c r="H17" s="31">
        <f t="shared" si="1"/>
        <v>4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13</v>
      </c>
      <c r="F18" s="10">
        <f t="shared" si="0"/>
        <v>13</v>
      </c>
      <c r="G18" s="3">
        <v>3</v>
      </c>
      <c r="H18" s="31">
        <f t="shared" si="1"/>
        <v>4.333333333333333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12</v>
      </c>
      <c r="F19" s="10">
        <f t="shared" si="0"/>
        <v>12</v>
      </c>
      <c r="G19" s="3">
        <v>3</v>
      </c>
      <c r="H19" s="31">
        <f t="shared" si="1"/>
        <v>4</v>
      </c>
      <c r="I19" s="32"/>
    </row>
    <row r="20" spans="1:10">
      <c r="A20" s="1"/>
      <c r="B20" s="5">
        <v>45612</v>
      </c>
      <c r="C20" s="3"/>
      <c r="D20" s="3"/>
      <c r="E20" s="3"/>
      <c r="F20" s="10">
        <f t="shared" si="0"/>
        <v>0</v>
      </c>
      <c r="G20" s="3"/>
      <c r="H20" s="31">
        <f t="shared" si="1"/>
        <v>0</v>
      </c>
      <c r="I20" s="1"/>
    </row>
    <row r="21" spans="1:10">
      <c r="A21" s="1"/>
      <c r="B21" s="5">
        <v>45613</v>
      </c>
      <c r="C21" s="3"/>
      <c r="D21" s="3"/>
      <c r="E21" s="3"/>
      <c r="F21" s="10">
        <f t="shared" si="0"/>
        <v>0</v>
      </c>
      <c r="G21" s="3"/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12</v>
      </c>
      <c r="F22" s="10">
        <f t="shared" si="0"/>
        <v>12</v>
      </c>
      <c r="G22" s="3">
        <v>3</v>
      </c>
      <c r="H22" s="31">
        <f>IFERROR(SUM(C22*1.75,D22*0.5381,E22)/G22,0)</f>
        <v>4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13</v>
      </c>
      <c r="F23" s="10">
        <f t="shared" si="0"/>
        <v>13</v>
      </c>
      <c r="G23" s="3">
        <v>3</v>
      </c>
      <c r="H23" s="31">
        <f t="shared" ref="H23:H28" si="2">IFERROR(SUM(C23*1.75,D23*0.5381,E23)/G23,0)</f>
        <v>4.333333333333333</v>
      </c>
      <c r="I23" s="1"/>
    </row>
    <row r="24" spans="1:10">
      <c r="A24" s="1"/>
      <c r="B24" s="5">
        <v>45616</v>
      </c>
      <c r="C24" s="3">
        <v>0</v>
      </c>
      <c r="D24" s="3">
        <v>1</v>
      </c>
      <c r="E24" s="3">
        <v>12</v>
      </c>
      <c r="F24" s="10">
        <f t="shared" si="0"/>
        <v>12.5381</v>
      </c>
      <c r="G24" s="3">
        <v>2</v>
      </c>
      <c r="H24" s="31">
        <f t="shared" si="2"/>
        <v>6.26905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12</v>
      </c>
      <c r="F25" s="10">
        <f t="shared" si="0"/>
        <v>12</v>
      </c>
      <c r="G25" s="3">
        <v>4</v>
      </c>
      <c r="H25" s="31">
        <f t="shared" si="2"/>
        <v>3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0</v>
      </c>
      <c r="E26" s="3">
        <v>12</v>
      </c>
      <c r="F26" s="10">
        <f t="shared" si="0"/>
        <v>12</v>
      </c>
      <c r="G26" s="3">
        <v>2</v>
      </c>
      <c r="H26" s="31">
        <f t="shared" si="2"/>
        <v>6</v>
      </c>
      <c r="I26" s="1"/>
    </row>
    <row r="27" spans="1:10">
      <c r="A27" s="1"/>
      <c r="B27" s="5">
        <v>45619</v>
      </c>
      <c r="C27" s="3"/>
      <c r="D27" s="3"/>
      <c r="E27" s="3"/>
      <c r="F27" s="10">
        <f t="shared" si="0"/>
        <v>0</v>
      </c>
      <c r="G27" s="3"/>
      <c r="H27" s="31">
        <f t="shared" si="2"/>
        <v>0</v>
      </c>
      <c r="I27" s="1"/>
    </row>
    <row r="28" spans="1:10">
      <c r="A28" s="1"/>
      <c r="B28" s="5">
        <v>45620</v>
      </c>
      <c r="C28" s="3"/>
      <c r="D28" s="3"/>
      <c r="E28" s="3"/>
      <c r="F28" s="10">
        <f t="shared" si="0"/>
        <v>0</v>
      </c>
      <c r="G28" s="3"/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12</v>
      </c>
      <c r="F29" s="10">
        <f t="shared" si="0"/>
        <v>12</v>
      </c>
      <c r="G29" s="3">
        <v>2</v>
      </c>
      <c r="H29" s="31">
        <f>IFERROR(SUM(C29*1.75,D29*0.5381,E29)/G29,0)</f>
        <v>6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11</v>
      </c>
      <c r="F30" s="10">
        <f t="shared" si="0"/>
        <v>11</v>
      </c>
      <c r="G30" s="3">
        <v>2</v>
      </c>
      <c r="H30" s="31">
        <f t="shared" ref="H30:H35" si="3">IFERROR(SUM(C30*1.75,D30*0.5381,E30)/G30,0)</f>
        <v>5.5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10</v>
      </c>
      <c r="F31" s="10">
        <f t="shared" si="0"/>
        <v>10</v>
      </c>
      <c r="G31" s="3">
        <v>2</v>
      </c>
      <c r="H31" s="31">
        <f t="shared" si="3"/>
        <v>5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11</v>
      </c>
      <c r="F32" s="10">
        <f t="shared" si="0"/>
        <v>11</v>
      </c>
      <c r="G32" s="3">
        <v>2</v>
      </c>
      <c r="H32" s="31">
        <f t="shared" si="3"/>
        <v>5.5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11</v>
      </c>
      <c r="F33" s="10">
        <f t="shared" si="0"/>
        <v>11</v>
      </c>
      <c r="G33" s="3">
        <v>2</v>
      </c>
      <c r="H33" s="31">
        <f t="shared" si="3"/>
        <v>5.5</v>
      </c>
      <c r="I33" s="1"/>
    </row>
    <row r="34" spans="1:9">
      <c r="A34" s="1"/>
      <c r="B34" s="5">
        <v>45675</v>
      </c>
      <c r="C34" s="3"/>
      <c r="D34" s="3"/>
      <c r="E34" s="3"/>
      <c r="F34" s="10">
        <f t="shared" si="0"/>
        <v>0</v>
      </c>
      <c r="G34" s="3"/>
      <c r="H34" s="31">
        <f t="shared" si="3"/>
        <v>0</v>
      </c>
      <c r="I34" s="1"/>
    </row>
    <row r="35" spans="1:9">
      <c r="A35" s="1"/>
      <c r="B35" s="5">
        <v>45676</v>
      </c>
      <c r="C35" s="3"/>
      <c r="D35" s="3"/>
      <c r="E35" s="3"/>
      <c r="F35" s="10">
        <f t="shared" si="0"/>
        <v>0</v>
      </c>
      <c r="G35" s="3"/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12</v>
      </c>
      <c r="F36" s="10">
        <f t="shared" si="0"/>
        <v>12</v>
      </c>
      <c r="G36" s="3">
        <v>3</v>
      </c>
      <c r="H36" s="31">
        <f>IFERROR(SUM(C36*1.75,D36*0.5381,E36)/G36,0)</f>
        <v>4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11</v>
      </c>
      <c r="F37" s="10">
        <f t="shared" si="0"/>
        <v>11</v>
      </c>
      <c r="G37" s="3">
        <v>2</v>
      </c>
      <c r="H37" s="31">
        <f t="shared" ref="H37:H42" si="4">IFERROR(SUM(C37*1.75,D37*0.5381,E37)/G37,0)</f>
        <v>5.5</v>
      </c>
      <c r="I37" s="1"/>
    </row>
    <row r="38" spans="1:9">
      <c r="A38" s="1"/>
      <c r="B38" s="5">
        <v>45679</v>
      </c>
      <c r="C38" s="3">
        <v>0</v>
      </c>
      <c r="D38" s="3">
        <v>1</v>
      </c>
      <c r="E38" s="3">
        <v>11</v>
      </c>
      <c r="F38" s="10">
        <f t="shared" si="0"/>
        <v>11.5381</v>
      </c>
      <c r="G38" s="3">
        <v>3</v>
      </c>
      <c r="H38" s="31">
        <f t="shared" si="4"/>
        <v>3.8460333333333332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10</v>
      </c>
      <c r="F39" s="10">
        <f t="shared" si="0"/>
        <v>10</v>
      </c>
      <c r="G39" s="3">
        <v>2</v>
      </c>
      <c r="H39" s="31">
        <f t="shared" si="4"/>
        <v>5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10</v>
      </c>
      <c r="F40" s="10">
        <f t="shared" si="0"/>
        <v>10</v>
      </c>
      <c r="G40" s="3">
        <v>3</v>
      </c>
      <c r="H40" s="31">
        <f t="shared" si="4"/>
        <v>3.3333333333333335</v>
      </c>
      <c r="I40" s="1"/>
    </row>
    <row r="41" spans="1:9">
      <c r="A41" s="1"/>
      <c r="B41" s="5">
        <v>45682</v>
      </c>
      <c r="C41" s="3"/>
      <c r="D41" s="3"/>
      <c r="E41" s="3"/>
      <c r="F41" s="10">
        <f t="shared" si="0"/>
        <v>0</v>
      </c>
      <c r="G41" s="3"/>
      <c r="H41" s="31">
        <f t="shared" si="4"/>
        <v>0</v>
      </c>
      <c r="I41" s="1"/>
    </row>
    <row r="42" spans="1:9">
      <c r="A42" s="1"/>
      <c r="B42" s="5">
        <v>45683</v>
      </c>
      <c r="C42" s="3"/>
      <c r="D42" s="3"/>
      <c r="E42" s="3"/>
      <c r="F42" s="10">
        <f t="shared" si="0"/>
        <v>0</v>
      </c>
      <c r="G42" s="3"/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24" priority="1" operator="greaterThan">
      <formula>21</formula>
    </cfRule>
  </conditionalFormatting>
  <conditionalFormatting sqref="H15:H42">
    <cfRule type="cellIs" dxfId="23" priority="2" operator="greaterThan">
      <formula>7</formula>
    </cfRule>
    <cfRule type="cellIs" dxfId="22" priority="3" operator="greaterThan">
      <formula>8</formula>
    </cfRule>
  </conditionalFormatting>
  <conditionalFormatting sqref="H44">
    <cfRule type="cellIs" dxfId="21" priority="4" operator="greaterThan">
      <formula>7</formula>
    </cfRule>
    <cfRule type="cellIs" dxfId="2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73A4-52ED-4DAD-B614-FB131998D3FE}">
  <dimension ref="A1:J61"/>
  <sheetViews>
    <sheetView topLeftCell="A18" zoomScaleNormal="100" workbookViewId="0">
      <selection activeCell="G32" sqref="G32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29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21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21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16</v>
      </c>
      <c r="F15" s="10">
        <f t="shared" ref="F15:F42" si="0">(C15*1.75)+(D15*0.5381)+E15</f>
        <v>16</v>
      </c>
      <c r="G15" s="38">
        <v>45672</v>
      </c>
      <c r="H15" s="31">
        <f>IFERROR(SUM(C15*1.75,D15*0.5381,E15)/G15,0)</f>
        <v>3.5032404974601509E-4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19</v>
      </c>
      <c r="F16" s="10">
        <f t="shared" si="0"/>
        <v>19</v>
      </c>
      <c r="G16" s="3">
        <v>4</v>
      </c>
      <c r="H16" s="31">
        <f t="shared" ref="H16:H21" si="1">IFERROR(SUM(C16*1.75,D16*0.5381,E16)/G16,0)</f>
        <v>4.75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19</v>
      </c>
      <c r="F17" s="10">
        <f t="shared" si="0"/>
        <v>19</v>
      </c>
      <c r="G17" s="3">
        <v>4</v>
      </c>
      <c r="H17" s="31">
        <f t="shared" si="1"/>
        <v>4.75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18</v>
      </c>
      <c r="F18" s="10">
        <f t="shared" si="0"/>
        <v>18</v>
      </c>
      <c r="G18" s="3">
        <v>4</v>
      </c>
      <c r="H18" s="31">
        <f t="shared" si="1"/>
        <v>4.5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18</v>
      </c>
      <c r="F19" s="10">
        <f t="shared" si="0"/>
        <v>18</v>
      </c>
      <c r="G19" s="3">
        <v>4</v>
      </c>
      <c r="H19" s="31">
        <f t="shared" si="1"/>
        <v>4.5</v>
      </c>
      <c r="I19" s="32"/>
    </row>
    <row r="20" spans="1:10">
      <c r="A20" s="1"/>
      <c r="B20" s="5">
        <v>45612</v>
      </c>
      <c r="C20" s="3"/>
      <c r="D20" s="3"/>
      <c r="E20" s="3"/>
      <c r="F20" s="10">
        <f t="shared" si="0"/>
        <v>0</v>
      </c>
      <c r="G20" s="3"/>
      <c r="H20" s="31">
        <f t="shared" si="1"/>
        <v>0</v>
      </c>
      <c r="I20" s="1"/>
    </row>
    <row r="21" spans="1:10">
      <c r="A21" s="1"/>
      <c r="B21" s="5">
        <v>45613</v>
      </c>
      <c r="C21" s="3"/>
      <c r="D21" s="3"/>
      <c r="E21" s="3"/>
      <c r="F21" s="10">
        <f t="shared" si="0"/>
        <v>0</v>
      </c>
      <c r="G21" s="3"/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17</v>
      </c>
      <c r="F22" s="10">
        <f t="shared" si="0"/>
        <v>17</v>
      </c>
      <c r="G22" s="3">
        <v>4</v>
      </c>
      <c r="H22" s="31">
        <f>IFERROR(SUM(C22*1.75,D22*0.5381,E22)/G22,0)</f>
        <v>4.25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17</v>
      </c>
      <c r="F23" s="10">
        <f t="shared" si="0"/>
        <v>17</v>
      </c>
      <c r="G23" s="3">
        <v>3</v>
      </c>
      <c r="H23" s="31">
        <f t="shared" ref="H23:H28" si="2">IFERROR(SUM(C23*1.75,D23*0.5381,E23)/G23,0)</f>
        <v>5.666666666666667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15</v>
      </c>
      <c r="F24" s="10">
        <f t="shared" si="0"/>
        <v>15</v>
      </c>
      <c r="G24" s="3">
        <v>3</v>
      </c>
      <c r="H24" s="31">
        <f t="shared" si="2"/>
        <v>5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16</v>
      </c>
      <c r="F25" s="10">
        <f t="shared" si="0"/>
        <v>16</v>
      </c>
      <c r="G25" s="3">
        <v>3</v>
      </c>
      <c r="H25" s="31">
        <f t="shared" si="2"/>
        <v>5.333333333333333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0</v>
      </c>
      <c r="E26" s="3">
        <v>14</v>
      </c>
      <c r="F26" s="10">
        <f t="shared" si="0"/>
        <v>14</v>
      </c>
      <c r="G26" s="3">
        <v>3</v>
      </c>
      <c r="H26" s="31">
        <f t="shared" si="2"/>
        <v>4.666666666666667</v>
      </c>
      <c r="I26" s="1"/>
    </row>
    <row r="27" spans="1:10">
      <c r="A27" s="1"/>
      <c r="B27" s="5">
        <v>45619</v>
      </c>
      <c r="C27" s="3"/>
      <c r="D27" s="3"/>
      <c r="E27" s="3"/>
      <c r="F27" s="10">
        <f t="shared" si="0"/>
        <v>0</v>
      </c>
      <c r="G27" s="3"/>
      <c r="H27" s="31">
        <f t="shared" si="2"/>
        <v>0</v>
      </c>
      <c r="I27" s="1"/>
    </row>
    <row r="28" spans="1:10">
      <c r="A28" s="1"/>
      <c r="B28" s="5">
        <v>45620</v>
      </c>
      <c r="C28" s="3"/>
      <c r="D28" s="3"/>
      <c r="E28" s="3"/>
      <c r="F28" s="10">
        <f t="shared" si="0"/>
        <v>0</v>
      </c>
      <c r="G28" s="3"/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1</v>
      </c>
      <c r="E29" s="3">
        <v>17</v>
      </c>
      <c r="F29" s="10">
        <f t="shared" si="0"/>
        <v>17.5381</v>
      </c>
      <c r="G29" s="3">
        <v>3</v>
      </c>
      <c r="H29" s="31">
        <f>IFERROR(SUM(C29*1.75,D29*0.5381,E29)/G29,0)</f>
        <v>5.8460333333333336</v>
      </c>
      <c r="I29" s="1"/>
    </row>
    <row r="30" spans="1:10">
      <c r="A30" s="1"/>
      <c r="B30" s="5">
        <v>45671</v>
      </c>
      <c r="C30" s="3">
        <v>0</v>
      </c>
      <c r="D30" s="3">
        <v>1</v>
      </c>
      <c r="E30" s="3">
        <v>20</v>
      </c>
      <c r="F30" s="10">
        <f t="shared" si="0"/>
        <v>20.5381</v>
      </c>
      <c r="G30" s="3">
        <v>3</v>
      </c>
      <c r="H30" s="31">
        <f t="shared" ref="H30:H35" si="3">IFERROR(SUM(C30*1.75,D30*0.5381,E30)/G30,0)</f>
        <v>6.8460333333333336</v>
      </c>
      <c r="I30" s="1"/>
    </row>
    <row r="31" spans="1:10">
      <c r="A31" s="1"/>
      <c r="B31" s="5">
        <v>45672</v>
      </c>
      <c r="C31" s="3">
        <v>0</v>
      </c>
      <c r="D31" s="3">
        <v>1</v>
      </c>
      <c r="E31" s="3">
        <v>19</v>
      </c>
      <c r="F31" s="10">
        <f t="shared" si="0"/>
        <v>19.5381</v>
      </c>
      <c r="G31" s="3">
        <v>3</v>
      </c>
      <c r="H31" s="31">
        <f t="shared" si="3"/>
        <v>6.5126999999999997</v>
      </c>
      <c r="I31" s="1"/>
    </row>
    <row r="32" spans="1:10">
      <c r="A32" s="1"/>
      <c r="B32" s="5">
        <v>45673</v>
      </c>
      <c r="C32" s="3">
        <v>0</v>
      </c>
      <c r="D32" s="3">
        <v>2</v>
      </c>
      <c r="E32" s="3">
        <v>17</v>
      </c>
      <c r="F32" s="10">
        <f t="shared" si="0"/>
        <v>18.0762</v>
      </c>
      <c r="G32" s="3">
        <v>3</v>
      </c>
      <c r="H32" s="31">
        <f t="shared" si="3"/>
        <v>6.0254000000000003</v>
      </c>
      <c r="I32" s="1"/>
    </row>
    <row r="33" spans="1:9">
      <c r="A33" s="1"/>
      <c r="B33" s="5">
        <v>45674</v>
      </c>
      <c r="C33" s="3">
        <v>0</v>
      </c>
      <c r="D33" s="3">
        <v>1</v>
      </c>
      <c r="E33" s="3">
        <v>15</v>
      </c>
      <c r="F33" s="10">
        <f t="shared" si="0"/>
        <v>15.5381</v>
      </c>
      <c r="G33" s="3">
        <v>3</v>
      </c>
      <c r="H33" s="31">
        <f t="shared" si="3"/>
        <v>5.1793666666666667</v>
      </c>
      <c r="I33" s="1"/>
    </row>
    <row r="34" spans="1:9">
      <c r="A34" s="1"/>
      <c r="B34" s="5">
        <v>45675</v>
      </c>
      <c r="C34" s="3"/>
      <c r="D34" s="3"/>
      <c r="E34" s="3"/>
      <c r="F34" s="10">
        <f t="shared" si="0"/>
        <v>0</v>
      </c>
      <c r="G34" s="3"/>
      <c r="H34" s="31">
        <f t="shared" si="3"/>
        <v>0</v>
      </c>
      <c r="I34" s="1"/>
    </row>
    <row r="35" spans="1:9">
      <c r="A35" s="1"/>
      <c r="B35" s="5">
        <v>45676</v>
      </c>
      <c r="C35" s="3"/>
      <c r="D35" s="3"/>
      <c r="E35" s="3"/>
      <c r="F35" s="10">
        <f t="shared" si="0"/>
        <v>0</v>
      </c>
      <c r="G35" s="3"/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1</v>
      </c>
      <c r="E36" s="3">
        <v>14</v>
      </c>
      <c r="F36" s="10">
        <f t="shared" si="0"/>
        <v>14.5381</v>
      </c>
      <c r="G36" s="3">
        <v>3</v>
      </c>
      <c r="H36" s="31">
        <f>IFERROR(SUM(C36*1.75,D36*0.5381,E36)/G36,0)</f>
        <v>4.8460333333333336</v>
      </c>
      <c r="I36" s="1"/>
    </row>
    <row r="37" spans="1:9">
      <c r="A37" s="1"/>
      <c r="B37" s="5">
        <v>45678</v>
      </c>
      <c r="C37" s="3">
        <v>0</v>
      </c>
      <c r="D37" s="3">
        <v>1</v>
      </c>
      <c r="E37" s="3">
        <v>15</v>
      </c>
      <c r="F37" s="10">
        <f t="shared" si="0"/>
        <v>15.5381</v>
      </c>
      <c r="G37" s="3">
        <v>3</v>
      </c>
      <c r="H37" s="31">
        <f t="shared" ref="H37:H42" si="4">IFERROR(SUM(C37*1.75,D37*0.5381,E37)/G37,0)</f>
        <v>5.1793666666666667</v>
      </c>
      <c r="I37" s="1"/>
    </row>
    <row r="38" spans="1:9">
      <c r="A38" s="1"/>
      <c r="B38" s="5">
        <v>45679</v>
      </c>
      <c r="C38" s="3">
        <v>0</v>
      </c>
      <c r="D38" s="3">
        <v>1</v>
      </c>
      <c r="E38" s="3">
        <v>15</v>
      </c>
      <c r="F38" s="10">
        <f t="shared" si="0"/>
        <v>15.5381</v>
      </c>
      <c r="G38" s="3">
        <v>3</v>
      </c>
      <c r="H38" s="31">
        <f t="shared" si="4"/>
        <v>5.1793666666666667</v>
      </c>
      <c r="I38" s="1"/>
    </row>
    <row r="39" spans="1:9">
      <c r="A39" s="1"/>
      <c r="B39" s="5">
        <v>45680</v>
      </c>
      <c r="C39" s="3">
        <v>0</v>
      </c>
      <c r="D39" s="3">
        <v>1</v>
      </c>
      <c r="E39" s="3">
        <v>18</v>
      </c>
      <c r="F39" s="10">
        <f t="shared" si="0"/>
        <v>18.5381</v>
      </c>
      <c r="G39" s="3">
        <v>3</v>
      </c>
      <c r="H39" s="31">
        <f t="shared" si="4"/>
        <v>6.1793666666666667</v>
      </c>
      <c r="I39" s="1"/>
    </row>
    <row r="40" spans="1:9">
      <c r="A40" s="1"/>
      <c r="B40" s="5">
        <v>45681</v>
      </c>
      <c r="C40" s="3">
        <v>0</v>
      </c>
      <c r="D40" s="3">
        <v>1</v>
      </c>
      <c r="E40" s="3">
        <v>18</v>
      </c>
      <c r="F40" s="10">
        <f t="shared" si="0"/>
        <v>18.5381</v>
      </c>
      <c r="G40" s="3">
        <v>3</v>
      </c>
      <c r="H40" s="31">
        <f t="shared" si="4"/>
        <v>6.1793666666666667</v>
      </c>
      <c r="I40" s="1"/>
    </row>
    <row r="41" spans="1:9">
      <c r="A41" s="1"/>
      <c r="B41" s="5">
        <v>45682</v>
      </c>
      <c r="C41" s="3"/>
      <c r="D41" s="3"/>
      <c r="E41" s="3"/>
      <c r="F41" s="10">
        <f t="shared" si="0"/>
        <v>0</v>
      </c>
      <c r="G41" s="3"/>
      <c r="H41" s="31">
        <f t="shared" si="4"/>
        <v>0</v>
      </c>
      <c r="I41" s="1"/>
    </row>
    <row r="42" spans="1:9">
      <c r="A42" s="1"/>
      <c r="B42" s="5">
        <v>45683</v>
      </c>
      <c r="C42" s="3"/>
      <c r="D42" s="3"/>
      <c r="E42" s="3"/>
      <c r="F42" s="10">
        <f t="shared" si="0"/>
        <v>0</v>
      </c>
      <c r="G42" s="3"/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9" priority="1" operator="greaterThan">
      <formula>21</formula>
    </cfRule>
  </conditionalFormatting>
  <conditionalFormatting sqref="H15:H42">
    <cfRule type="cellIs" dxfId="18" priority="2" operator="greaterThan">
      <formula>7</formula>
    </cfRule>
    <cfRule type="cellIs" dxfId="17" priority="3" operator="greaterThan">
      <formula>8</formula>
    </cfRule>
  </conditionalFormatting>
  <conditionalFormatting sqref="H44">
    <cfRule type="cellIs" dxfId="16" priority="4" operator="greaterThan">
      <formula>7</formula>
    </cfRule>
    <cfRule type="cellIs" dxfId="1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72570-F8E0-4C0C-A963-03C8557183E7}">
  <dimension ref="A1:J61"/>
  <sheetViews>
    <sheetView topLeftCell="A14" zoomScaleNormal="100" workbookViewId="0">
      <selection activeCell="G25" sqref="G25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30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11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12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9</v>
      </c>
      <c r="D15" s="3">
        <v>0</v>
      </c>
      <c r="E15" s="3">
        <v>0</v>
      </c>
      <c r="F15" s="10">
        <f t="shared" ref="F15:F42" si="0">(C15*1.75)+(D15*0.5381)+E15</f>
        <v>15.75</v>
      </c>
      <c r="G15" s="3">
        <v>3</v>
      </c>
      <c r="H15" s="31">
        <f>IFERROR(SUM(C15*1.75,D15*0.5381,E15)/G15,0)</f>
        <v>5.25</v>
      </c>
      <c r="I15" s="1"/>
    </row>
    <row r="16" spans="1:9">
      <c r="A16" s="1"/>
      <c r="B16" s="5">
        <v>45608</v>
      </c>
      <c r="C16" s="3">
        <v>10</v>
      </c>
      <c r="D16" s="3">
        <v>0</v>
      </c>
      <c r="E16" s="3">
        <v>0</v>
      </c>
      <c r="F16" s="10">
        <f t="shared" si="0"/>
        <v>17.5</v>
      </c>
      <c r="G16" s="3">
        <v>3</v>
      </c>
      <c r="H16" s="31">
        <f t="shared" ref="H16:H21" si="1">IFERROR(SUM(C16*1.75,D16*0.5381,E16)/G16,0)</f>
        <v>5.833333333333333</v>
      </c>
      <c r="I16" s="1"/>
    </row>
    <row r="17" spans="1:10">
      <c r="A17" s="1"/>
      <c r="B17" s="5">
        <v>45609</v>
      </c>
      <c r="C17" s="3">
        <v>9</v>
      </c>
      <c r="D17" s="3">
        <v>0</v>
      </c>
      <c r="E17" s="3">
        <v>0</v>
      </c>
      <c r="F17" s="10">
        <f t="shared" si="0"/>
        <v>15.75</v>
      </c>
      <c r="G17" s="3">
        <v>3</v>
      </c>
      <c r="H17" s="31">
        <f t="shared" si="1"/>
        <v>5.25</v>
      </c>
      <c r="I17" s="1"/>
    </row>
    <row r="18" spans="1:10">
      <c r="A18" s="1"/>
      <c r="B18" s="5">
        <v>45610</v>
      </c>
      <c r="C18" s="3">
        <v>10</v>
      </c>
      <c r="D18" s="3">
        <v>0</v>
      </c>
      <c r="E18" s="3">
        <v>0</v>
      </c>
      <c r="F18" s="10">
        <f t="shared" si="0"/>
        <v>17.5</v>
      </c>
      <c r="G18" s="3">
        <v>3</v>
      </c>
      <c r="H18" s="31">
        <f t="shared" si="1"/>
        <v>5.833333333333333</v>
      </c>
      <c r="I18" s="32"/>
    </row>
    <row r="19" spans="1:10">
      <c r="A19" s="1"/>
      <c r="B19" s="5">
        <v>45611</v>
      </c>
      <c r="C19" s="3">
        <v>11</v>
      </c>
      <c r="D19" s="3">
        <v>0</v>
      </c>
      <c r="E19" s="3">
        <v>0</v>
      </c>
      <c r="F19" s="10">
        <f t="shared" si="0"/>
        <v>19.25</v>
      </c>
      <c r="G19" s="3">
        <v>3</v>
      </c>
      <c r="H19" s="31">
        <f t="shared" si="1"/>
        <v>6.416666666666667</v>
      </c>
      <c r="I19" s="32"/>
    </row>
    <row r="20" spans="1:10">
      <c r="A20" s="1"/>
      <c r="B20" s="5">
        <v>45612</v>
      </c>
      <c r="C20" s="3"/>
      <c r="D20" s="3"/>
      <c r="E20" s="3"/>
      <c r="F20" s="10">
        <f t="shared" si="0"/>
        <v>0</v>
      </c>
      <c r="G20" s="3"/>
      <c r="H20" s="31">
        <f t="shared" si="1"/>
        <v>0</v>
      </c>
      <c r="I20" s="1"/>
    </row>
    <row r="21" spans="1:10">
      <c r="A21" s="1"/>
      <c r="B21" s="5">
        <v>45613</v>
      </c>
      <c r="C21" s="3"/>
      <c r="D21" s="3"/>
      <c r="E21" s="3"/>
      <c r="F21" s="10">
        <f t="shared" si="0"/>
        <v>0</v>
      </c>
      <c r="G21" s="3"/>
      <c r="H21" s="31">
        <f t="shared" si="1"/>
        <v>0</v>
      </c>
      <c r="I21" s="1"/>
    </row>
    <row r="22" spans="1:10">
      <c r="A22" s="1"/>
      <c r="B22" s="5">
        <v>45614</v>
      </c>
      <c r="C22" s="3">
        <v>7</v>
      </c>
      <c r="D22" s="3">
        <v>0</v>
      </c>
      <c r="E22" s="3">
        <v>1</v>
      </c>
      <c r="F22" s="10">
        <f t="shared" si="0"/>
        <v>13.25</v>
      </c>
      <c r="G22" s="3">
        <v>3</v>
      </c>
      <c r="H22" s="31">
        <f>IFERROR(SUM(C22*1.75,D22*0.5381,E22)/G22,0)</f>
        <v>4.416666666666667</v>
      </c>
      <c r="I22" s="1"/>
    </row>
    <row r="23" spans="1:10">
      <c r="A23" s="1"/>
      <c r="B23" s="5">
        <v>45615</v>
      </c>
      <c r="C23" s="3">
        <v>8</v>
      </c>
      <c r="D23" s="3">
        <v>0</v>
      </c>
      <c r="E23" s="3">
        <v>1</v>
      </c>
      <c r="F23" s="10">
        <f t="shared" si="0"/>
        <v>15</v>
      </c>
      <c r="G23" s="3">
        <v>3</v>
      </c>
      <c r="H23" s="31">
        <f t="shared" ref="H23:H28" si="2">IFERROR(SUM(C23*1.75,D23*0.5381,E23)/G23,0)</f>
        <v>5</v>
      </c>
      <c r="I23" s="1"/>
    </row>
    <row r="24" spans="1:10">
      <c r="A24" s="1"/>
      <c r="B24" s="5">
        <v>45616</v>
      </c>
      <c r="C24" s="3">
        <v>5</v>
      </c>
      <c r="D24" s="3">
        <v>0</v>
      </c>
      <c r="E24" s="3">
        <v>1</v>
      </c>
      <c r="F24" s="10">
        <f t="shared" si="0"/>
        <v>9.75</v>
      </c>
      <c r="G24" s="3">
        <v>3</v>
      </c>
      <c r="H24" s="31">
        <f t="shared" si="2"/>
        <v>3.25</v>
      </c>
      <c r="I24" s="1"/>
    </row>
    <row r="25" spans="1:10">
      <c r="A25" s="1"/>
      <c r="B25" s="5">
        <v>45617</v>
      </c>
      <c r="C25" s="3">
        <v>8</v>
      </c>
      <c r="D25" s="3">
        <v>0</v>
      </c>
      <c r="E25" s="3">
        <v>1</v>
      </c>
      <c r="F25" s="10">
        <f t="shared" si="0"/>
        <v>15</v>
      </c>
      <c r="G25" s="3">
        <v>3</v>
      </c>
      <c r="H25" s="31">
        <f t="shared" si="2"/>
        <v>5</v>
      </c>
      <c r="I25" s="1"/>
      <c r="J25" t="s">
        <v>27</v>
      </c>
    </row>
    <row r="26" spans="1:10">
      <c r="A26" s="1"/>
      <c r="B26" s="5">
        <v>45618</v>
      </c>
      <c r="C26" s="3">
        <v>6</v>
      </c>
      <c r="D26" s="3">
        <v>0</v>
      </c>
      <c r="E26" s="3">
        <v>1</v>
      </c>
      <c r="F26" s="10">
        <f t="shared" si="0"/>
        <v>11.5</v>
      </c>
      <c r="G26" s="3">
        <v>3</v>
      </c>
      <c r="H26" s="31">
        <f t="shared" si="2"/>
        <v>3.8333333333333335</v>
      </c>
      <c r="I26" s="1"/>
    </row>
    <row r="27" spans="1:10">
      <c r="A27" s="1"/>
      <c r="B27" s="5">
        <v>45619</v>
      </c>
      <c r="C27" s="3"/>
      <c r="D27" s="3"/>
      <c r="E27" s="3"/>
      <c r="F27" s="10">
        <f t="shared" si="0"/>
        <v>0</v>
      </c>
      <c r="G27" s="3"/>
      <c r="H27" s="31">
        <f t="shared" si="2"/>
        <v>0</v>
      </c>
      <c r="I27" s="1"/>
    </row>
    <row r="28" spans="1:10">
      <c r="A28" s="1"/>
      <c r="B28" s="5">
        <v>45620</v>
      </c>
      <c r="C28" s="3"/>
      <c r="D28" s="3"/>
      <c r="E28" s="3"/>
      <c r="F28" s="10">
        <f t="shared" si="0"/>
        <v>0</v>
      </c>
      <c r="G28" s="3"/>
      <c r="H28" s="31">
        <f t="shared" si="2"/>
        <v>0</v>
      </c>
      <c r="I28" s="1"/>
    </row>
    <row r="29" spans="1:10">
      <c r="A29" s="1"/>
      <c r="B29" s="5">
        <v>45670</v>
      </c>
      <c r="C29" s="3">
        <v>9</v>
      </c>
      <c r="D29" s="3">
        <v>0</v>
      </c>
      <c r="E29" s="3">
        <v>1</v>
      </c>
      <c r="F29" s="10">
        <f t="shared" si="0"/>
        <v>16.75</v>
      </c>
      <c r="G29" s="3">
        <v>3</v>
      </c>
      <c r="H29" s="31">
        <f>IFERROR(SUM(C29*1.75,D29*0.5381,E29)/G29,0)</f>
        <v>5.583333333333333</v>
      </c>
      <c r="I29" s="1"/>
    </row>
    <row r="30" spans="1:10">
      <c r="A30" s="1"/>
      <c r="B30" s="5">
        <v>45671</v>
      </c>
      <c r="C30" s="3">
        <v>10</v>
      </c>
      <c r="D30" s="3">
        <v>0</v>
      </c>
      <c r="E30" s="3">
        <v>1</v>
      </c>
      <c r="F30" s="10">
        <f t="shared" si="0"/>
        <v>18.5</v>
      </c>
      <c r="G30" s="3">
        <v>3</v>
      </c>
      <c r="H30" s="31">
        <f t="shared" ref="H30:H35" si="3">IFERROR(SUM(C30*1.75,D30*0.5381,E30)/G30,0)</f>
        <v>6.166666666666667</v>
      </c>
      <c r="I30" s="1"/>
    </row>
    <row r="31" spans="1:10">
      <c r="A31" s="1"/>
      <c r="B31" s="5">
        <v>45672</v>
      </c>
      <c r="C31" s="3">
        <v>8</v>
      </c>
      <c r="D31" s="3">
        <v>0</v>
      </c>
      <c r="E31" s="3">
        <v>1</v>
      </c>
      <c r="F31" s="10">
        <f t="shared" si="0"/>
        <v>15</v>
      </c>
      <c r="G31" s="3">
        <v>3</v>
      </c>
      <c r="H31" s="31">
        <f t="shared" si="3"/>
        <v>5</v>
      </c>
      <c r="I31" s="1"/>
    </row>
    <row r="32" spans="1:10">
      <c r="A32" s="1"/>
      <c r="B32" s="5">
        <v>45673</v>
      </c>
      <c r="C32" s="3">
        <v>9</v>
      </c>
      <c r="D32" s="3">
        <v>0</v>
      </c>
      <c r="E32" s="3">
        <v>1</v>
      </c>
      <c r="F32" s="10">
        <f t="shared" si="0"/>
        <v>16.75</v>
      </c>
      <c r="G32" s="3">
        <v>3</v>
      </c>
      <c r="H32" s="31">
        <f t="shared" si="3"/>
        <v>5.583333333333333</v>
      </c>
      <c r="I32" s="1"/>
    </row>
    <row r="33" spans="1:9">
      <c r="A33" s="1"/>
      <c r="B33" s="5">
        <v>45674</v>
      </c>
      <c r="C33" s="3">
        <v>9</v>
      </c>
      <c r="D33" s="3">
        <v>0</v>
      </c>
      <c r="E33" s="3">
        <v>1</v>
      </c>
      <c r="F33" s="10">
        <f t="shared" si="0"/>
        <v>16.75</v>
      </c>
      <c r="G33" s="3">
        <v>3</v>
      </c>
      <c r="H33" s="31">
        <f t="shared" si="3"/>
        <v>5.583333333333333</v>
      </c>
      <c r="I33" s="1"/>
    </row>
    <row r="34" spans="1:9">
      <c r="A34" s="1"/>
      <c r="B34" s="5">
        <v>45675</v>
      </c>
      <c r="C34" s="3"/>
      <c r="D34" s="3"/>
      <c r="E34" s="3"/>
      <c r="F34" s="10">
        <f t="shared" si="0"/>
        <v>0</v>
      </c>
      <c r="G34" s="3"/>
      <c r="H34" s="31">
        <f t="shared" si="3"/>
        <v>0</v>
      </c>
      <c r="I34" s="1"/>
    </row>
    <row r="35" spans="1:9">
      <c r="A35" s="1"/>
      <c r="B35" s="5">
        <v>45676</v>
      </c>
      <c r="C35" s="3"/>
      <c r="D35" s="3"/>
      <c r="E35" s="3"/>
      <c r="F35" s="10">
        <f t="shared" si="0"/>
        <v>0</v>
      </c>
      <c r="G35" s="3"/>
      <c r="H35" s="31">
        <f t="shared" si="3"/>
        <v>0</v>
      </c>
      <c r="I35" s="1"/>
    </row>
    <row r="36" spans="1:9">
      <c r="A36" s="1"/>
      <c r="B36" s="5">
        <v>45677</v>
      </c>
      <c r="C36" s="3">
        <v>9</v>
      </c>
      <c r="D36" s="3">
        <v>0</v>
      </c>
      <c r="E36" s="3">
        <v>1</v>
      </c>
      <c r="F36" s="10">
        <f t="shared" si="0"/>
        <v>16.75</v>
      </c>
      <c r="G36" s="3">
        <v>3</v>
      </c>
      <c r="H36" s="31">
        <f>IFERROR(SUM(C36*1.75,D36*0.5381,E36)/G36,0)</f>
        <v>5.583333333333333</v>
      </c>
      <c r="I36" s="1"/>
    </row>
    <row r="37" spans="1:9">
      <c r="A37" s="1"/>
      <c r="B37" s="5">
        <v>45678</v>
      </c>
      <c r="C37" s="3">
        <v>9</v>
      </c>
      <c r="D37" s="3">
        <v>0</v>
      </c>
      <c r="E37" s="3">
        <v>1</v>
      </c>
      <c r="F37" s="10">
        <f t="shared" si="0"/>
        <v>16.75</v>
      </c>
      <c r="G37" s="3">
        <v>3</v>
      </c>
      <c r="H37" s="31">
        <f t="shared" ref="H37:H42" si="4">IFERROR(SUM(C37*1.75,D37*0.5381,E37)/G37,0)</f>
        <v>5.583333333333333</v>
      </c>
      <c r="I37" s="1"/>
    </row>
    <row r="38" spans="1:9">
      <c r="A38" s="1"/>
      <c r="B38" s="5">
        <v>45679</v>
      </c>
      <c r="C38" s="3">
        <v>7</v>
      </c>
      <c r="D38" s="3">
        <v>0</v>
      </c>
      <c r="E38" s="3">
        <v>1</v>
      </c>
      <c r="F38" s="10">
        <f t="shared" si="0"/>
        <v>13.25</v>
      </c>
      <c r="G38" s="3">
        <v>3</v>
      </c>
      <c r="H38" s="31">
        <f t="shared" si="4"/>
        <v>4.416666666666667</v>
      </c>
      <c r="I38" s="1"/>
    </row>
    <row r="39" spans="1:9">
      <c r="A39" s="1"/>
      <c r="B39" s="5">
        <v>45680</v>
      </c>
      <c r="C39" s="3">
        <v>8</v>
      </c>
      <c r="D39" s="3">
        <v>0</v>
      </c>
      <c r="E39" s="3">
        <v>1</v>
      </c>
      <c r="F39" s="10">
        <f t="shared" si="0"/>
        <v>15</v>
      </c>
      <c r="G39" s="3">
        <v>3</v>
      </c>
      <c r="H39" s="31">
        <f t="shared" si="4"/>
        <v>5</v>
      </c>
      <c r="I39" s="1"/>
    </row>
    <row r="40" spans="1:9">
      <c r="A40" s="1"/>
      <c r="B40" s="5">
        <v>45681</v>
      </c>
      <c r="C40" s="3">
        <v>8</v>
      </c>
      <c r="D40" s="3">
        <v>0</v>
      </c>
      <c r="E40" s="3">
        <v>1</v>
      </c>
      <c r="F40" s="10">
        <f t="shared" si="0"/>
        <v>15</v>
      </c>
      <c r="G40" s="3">
        <v>3</v>
      </c>
      <c r="H40" s="31">
        <f t="shared" si="4"/>
        <v>5</v>
      </c>
      <c r="I40" s="1"/>
    </row>
    <row r="41" spans="1:9">
      <c r="A41" s="1"/>
      <c r="B41" s="5">
        <v>45682</v>
      </c>
      <c r="C41" s="3"/>
      <c r="D41" s="3"/>
      <c r="E41" s="3"/>
      <c r="F41" s="10">
        <f t="shared" si="0"/>
        <v>0</v>
      </c>
      <c r="G41" s="3"/>
      <c r="H41" s="31">
        <f t="shared" si="4"/>
        <v>0</v>
      </c>
      <c r="I41" s="1"/>
    </row>
    <row r="42" spans="1:9">
      <c r="A42" s="1"/>
      <c r="B42" s="5">
        <v>45683</v>
      </c>
      <c r="C42" s="3"/>
      <c r="D42" s="3"/>
      <c r="E42" s="3"/>
      <c r="F42" s="10">
        <f t="shared" si="0"/>
        <v>0</v>
      </c>
      <c r="G42" s="3"/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4" priority="1" operator="greaterThan">
      <formula>21</formula>
    </cfRule>
  </conditionalFormatting>
  <conditionalFormatting sqref="H15:H42">
    <cfRule type="cellIs" dxfId="13" priority="2" operator="greaterThan">
      <formula>7</formula>
    </cfRule>
    <cfRule type="cellIs" dxfId="12" priority="3" operator="greaterThan">
      <formula>8</formula>
    </cfRule>
  </conditionalFormatting>
  <conditionalFormatting sqref="H44">
    <cfRule type="cellIs" dxfId="11" priority="4" operator="greaterThan">
      <formula>7</formula>
    </cfRule>
    <cfRule type="cellIs" dxfId="10" priority="5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68B4-F165-40AD-96D5-9E0EB476C2D5}">
  <dimension ref="A1:J61"/>
  <sheetViews>
    <sheetView topLeftCell="A2" zoomScaleNormal="100" workbookViewId="0">
      <selection activeCell="G15" sqref="G15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31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19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20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1</v>
      </c>
      <c r="D15" s="3">
        <v>1</v>
      </c>
      <c r="E15" s="3">
        <v>14</v>
      </c>
      <c r="F15" s="10">
        <f t="shared" ref="F15:F21" si="0">(C15*1.75)+(D15*0.5381)+E15</f>
        <v>16.2881</v>
      </c>
      <c r="G15" s="3">
        <v>3</v>
      </c>
      <c r="H15" s="31">
        <f>IFERROR(SUM(C15*1.75,D15*0.5381,E15)/G15,0)</f>
        <v>5.4293666666666667</v>
      </c>
      <c r="I15" s="1"/>
    </row>
    <row r="16" spans="1:9">
      <c r="A16" s="1"/>
      <c r="B16" s="5">
        <v>45608</v>
      </c>
      <c r="C16" s="3">
        <v>1</v>
      </c>
      <c r="D16" s="3">
        <v>0</v>
      </c>
      <c r="E16" s="3">
        <v>18</v>
      </c>
      <c r="F16" s="10">
        <f t="shared" si="0"/>
        <v>19.75</v>
      </c>
      <c r="G16" s="3">
        <v>3</v>
      </c>
      <c r="H16" s="31">
        <f t="shared" ref="H16:H21" si="1">IFERROR(SUM(C16*1.75,D16*0.5381,E16)/G16,0)</f>
        <v>6.583333333333333</v>
      </c>
      <c r="I16" s="1"/>
    </row>
    <row r="17" spans="1:10">
      <c r="A17" s="1"/>
      <c r="B17" s="5">
        <v>45609</v>
      </c>
      <c r="C17" s="3">
        <v>1</v>
      </c>
      <c r="D17" s="3">
        <v>0</v>
      </c>
      <c r="E17" s="3">
        <v>19</v>
      </c>
      <c r="F17" s="10">
        <f t="shared" si="0"/>
        <v>20.75</v>
      </c>
      <c r="G17" s="3">
        <v>3</v>
      </c>
      <c r="H17" s="31">
        <f t="shared" si="1"/>
        <v>6.916666666666667</v>
      </c>
      <c r="I17" s="1"/>
    </row>
    <row r="18" spans="1:10">
      <c r="A18" s="1"/>
      <c r="B18" s="5">
        <v>45610</v>
      </c>
      <c r="C18" s="3">
        <v>1</v>
      </c>
      <c r="D18" s="3">
        <v>0</v>
      </c>
      <c r="E18" s="3">
        <v>18</v>
      </c>
      <c r="F18" s="10">
        <f t="shared" si="0"/>
        <v>19.75</v>
      </c>
      <c r="G18" s="3">
        <v>3</v>
      </c>
      <c r="H18" s="31">
        <f t="shared" si="1"/>
        <v>6.583333333333333</v>
      </c>
      <c r="I18" s="32"/>
    </row>
    <row r="19" spans="1:10">
      <c r="A19" s="1"/>
      <c r="B19" s="5">
        <v>45611</v>
      </c>
      <c r="C19" s="3">
        <v>1</v>
      </c>
      <c r="D19" s="3">
        <v>0</v>
      </c>
      <c r="E19" s="3">
        <v>12</v>
      </c>
      <c r="F19" s="10">
        <f t="shared" si="0"/>
        <v>13.75</v>
      </c>
      <c r="G19" s="3">
        <v>3</v>
      </c>
      <c r="H19" s="31">
        <f t="shared" si="1"/>
        <v>4.583333333333333</v>
      </c>
      <c r="I19" s="32"/>
    </row>
    <row r="20" spans="1:10">
      <c r="A20" s="1"/>
      <c r="B20" s="5">
        <v>45612</v>
      </c>
      <c r="C20" s="3"/>
      <c r="D20" s="3"/>
      <c r="E20" s="3"/>
      <c r="F20" s="10">
        <f t="shared" si="0"/>
        <v>0</v>
      </c>
      <c r="G20" s="3"/>
      <c r="H20" s="31">
        <f t="shared" si="1"/>
        <v>0</v>
      </c>
      <c r="I20" s="1"/>
    </row>
    <row r="21" spans="1:10">
      <c r="A21" s="1"/>
      <c r="B21" s="5">
        <v>45613</v>
      </c>
      <c r="C21" s="3"/>
      <c r="D21" s="3"/>
      <c r="E21" s="3"/>
      <c r="F21" s="10">
        <f t="shared" si="0"/>
        <v>0</v>
      </c>
      <c r="G21" s="3"/>
      <c r="H21" s="31">
        <f t="shared" si="1"/>
        <v>0</v>
      </c>
      <c r="I21" s="1"/>
    </row>
    <row r="22" spans="1:10">
      <c r="A22" s="1"/>
      <c r="B22" s="5">
        <v>45614</v>
      </c>
      <c r="C22" s="3">
        <v>1</v>
      </c>
      <c r="D22" s="3">
        <v>0</v>
      </c>
      <c r="E22" s="3">
        <v>14</v>
      </c>
      <c r="F22" s="10">
        <f t="shared" ref="F22:F42" si="2">(C22*1.75)+(D22*0.5381)+E22</f>
        <v>15.75</v>
      </c>
      <c r="G22" s="3">
        <v>4</v>
      </c>
      <c r="H22" s="31">
        <f>IFERROR(SUM(C22*1.75,D22*0.5381,E22)/G22,0)</f>
        <v>3.9375</v>
      </c>
      <c r="I22" s="1"/>
    </row>
    <row r="23" spans="1:10">
      <c r="A23" s="1"/>
      <c r="B23" s="5">
        <v>45615</v>
      </c>
      <c r="C23" s="3">
        <v>1</v>
      </c>
      <c r="D23" s="3">
        <v>0</v>
      </c>
      <c r="E23" s="3">
        <v>18</v>
      </c>
      <c r="F23" s="10">
        <f t="shared" si="2"/>
        <v>19.75</v>
      </c>
      <c r="G23" s="3">
        <v>3</v>
      </c>
      <c r="H23" s="31">
        <f t="shared" ref="H23:H28" si="3">IFERROR(SUM(C23*1.75,D23*0.5381,E23)/G23,0)</f>
        <v>6.583333333333333</v>
      </c>
      <c r="I23" s="1"/>
    </row>
    <row r="24" spans="1:10">
      <c r="A24" s="1"/>
      <c r="B24" s="5">
        <v>45616</v>
      </c>
      <c r="C24" s="3">
        <v>1</v>
      </c>
      <c r="D24" s="3">
        <v>0</v>
      </c>
      <c r="E24" s="3">
        <v>16</v>
      </c>
      <c r="F24" s="10">
        <f t="shared" si="2"/>
        <v>17.75</v>
      </c>
      <c r="G24" s="3">
        <v>3</v>
      </c>
      <c r="H24" s="31">
        <f t="shared" si="3"/>
        <v>5.916666666666667</v>
      </c>
      <c r="I24" s="1"/>
    </row>
    <row r="25" spans="1:10">
      <c r="A25" s="1"/>
      <c r="B25" s="5">
        <v>45617</v>
      </c>
      <c r="C25" s="3">
        <v>1</v>
      </c>
      <c r="D25" s="3">
        <v>0</v>
      </c>
      <c r="E25" s="3">
        <v>16</v>
      </c>
      <c r="F25" s="10">
        <f t="shared" si="2"/>
        <v>17.75</v>
      </c>
      <c r="G25" s="3">
        <v>3</v>
      </c>
      <c r="H25" s="31">
        <f t="shared" si="3"/>
        <v>5.916666666666667</v>
      </c>
      <c r="I25" s="1"/>
      <c r="J25" t="s">
        <v>27</v>
      </c>
    </row>
    <row r="26" spans="1:10">
      <c r="A26" s="1"/>
      <c r="B26" s="5">
        <v>45618</v>
      </c>
      <c r="C26" s="3">
        <v>1</v>
      </c>
      <c r="D26" s="3">
        <v>0</v>
      </c>
      <c r="E26" s="3">
        <v>15</v>
      </c>
      <c r="F26" s="10">
        <f t="shared" si="2"/>
        <v>16.75</v>
      </c>
      <c r="G26" s="3">
        <v>3</v>
      </c>
      <c r="H26" s="31">
        <f t="shared" si="3"/>
        <v>5.583333333333333</v>
      </c>
      <c r="I26" s="1"/>
    </row>
    <row r="27" spans="1:10">
      <c r="A27" s="1"/>
      <c r="B27" s="5">
        <v>45619</v>
      </c>
      <c r="C27" s="3"/>
      <c r="D27" s="3"/>
      <c r="E27" s="3"/>
      <c r="F27" s="10">
        <f t="shared" si="2"/>
        <v>0</v>
      </c>
      <c r="G27" s="3"/>
      <c r="H27" s="31">
        <f t="shared" si="3"/>
        <v>0</v>
      </c>
      <c r="I27" s="1"/>
    </row>
    <row r="28" spans="1:10">
      <c r="A28" s="1"/>
      <c r="B28" s="5">
        <v>45620</v>
      </c>
      <c r="C28" s="3"/>
      <c r="D28" s="3"/>
      <c r="E28" s="3"/>
      <c r="F28" s="10">
        <f t="shared" si="2"/>
        <v>0</v>
      </c>
      <c r="G28" s="3"/>
      <c r="H28" s="31">
        <f t="shared" si="3"/>
        <v>0</v>
      </c>
      <c r="I28" s="1"/>
    </row>
    <row r="29" spans="1:10">
      <c r="A29" s="1"/>
      <c r="B29" s="5">
        <v>45670</v>
      </c>
      <c r="C29" s="3">
        <v>0</v>
      </c>
      <c r="D29" s="3">
        <v>1</v>
      </c>
      <c r="E29" s="3">
        <v>17</v>
      </c>
      <c r="F29" s="10">
        <f t="shared" si="2"/>
        <v>17.5381</v>
      </c>
      <c r="G29" s="3">
        <v>3</v>
      </c>
      <c r="H29" s="31">
        <f>IFERROR(SUM(C29*1.75,D29*0.5381,E29)/G29,0)</f>
        <v>5.8460333333333336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18</v>
      </c>
      <c r="F30" s="10">
        <f t="shared" si="2"/>
        <v>18</v>
      </c>
      <c r="G30" s="3">
        <v>3</v>
      </c>
      <c r="H30" s="31">
        <f t="shared" ref="H30:H35" si="4">IFERROR(SUM(C30*1.75,D30*0.5381,E30)/G30,0)</f>
        <v>6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19</v>
      </c>
      <c r="F31" s="10">
        <f t="shared" si="2"/>
        <v>19</v>
      </c>
      <c r="G31" s="3">
        <v>3</v>
      </c>
      <c r="H31" s="31">
        <f t="shared" si="4"/>
        <v>6.333333333333333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19</v>
      </c>
      <c r="F32" s="10">
        <f t="shared" si="2"/>
        <v>19</v>
      </c>
      <c r="G32" s="3">
        <v>3</v>
      </c>
      <c r="H32" s="31">
        <f t="shared" si="4"/>
        <v>6.333333333333333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15</v>
      </c>
      <c r="F33" s="10">
        <f t="shared" si="2"/>
        <v>15</v>
      </c>
      <c r="G33" s="3">
        <v>3</v>
      </c>
      <c r="H33" s="31">
        <f t="shared" si="4"/>
        <v>5</v>
      </c>
      <c r="I33" s="1"/>
    </row>
    <row r="34" spans="1:9">
      <c r="A34" s="1"/>
      <c r="B34" s="5">
        <v>45675</v>
      </c>
      <c r="C34" s="3"/>
      <c r="D34" s="3"/>
      <c r="E34" s="3"/>
      <c r="F34" s="10">
        <f t="shared" si="2"/>
        <v>0</v>
      </c>
      <c r="G34" s="3"/>
      <c r="H34" s="31">
        <f t="shared" si="4"/>
        <v>0</v>
      </c>
      <c r="I34" s="1"/>
    </row>
    <row r="35" spans="1:9">
      <c r="A35" s="1"/>
      <c r="B35" s="5">
        <v>45676</v>
      </c>
      <c r="C35" s="3"/>
      <c r="D35" s="3"/>
      <c r="E35" s="3"/>
      <c r="F35" s="10">
        <f t="shared" si="2"/>
        <v>0</v>
      </c>
      <c r="G35" s="3"/>
      <c r="H35" s="31">
        <f t="shared" si="4"/>
        <v>0</v>
      </c>
      <c r="I35" s="1"/>
    </row>
    <row r="36" spans="1:9">
      <c r="A36" s="1"/>
      <c r="B36" s="5">
        <v>45677</v>
      </c>
      <c r="C36" s="3">
        <v>0</v>
      </c>
      <c r="D36" s="3">
        <v>1</v>
      </c>
      <c r="E36" s="3">
        <v>15</v>
      </c>
      <c r="F36" s="10">
        <f t="shared" si="2"/>
        <v>15.5381</v>
      </c>
      <c r="G36" s="3">
        <v>3</v>
      </c>
      <c r="H36" s="31">
        <f>IFERROR(SUM(C36*1.75,D36*0.5381,E36)/G36,0)</f>
        <v>5.1793666666666667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18</v>
      </c>
      <c r="F37" s="10">
        <f t="shared" si="2"/>
        <v>18</v>
      </c>
      <c r="G37" s="3">
        <v>3</v>
      </c>
      <c r="H37" s="31">
        <f t="shared" ref="H37:H42" si="5">IFERROR(SUM(C37*1.75,D37*0.5381,E37)/G37,0)</f>
        <v>6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15</v>
      </c>
      <c r="F38" s="10">
        <f t="shared" si="2"/>
        <v>15</v>
      </c>
      <c r="G38" s="3">
        <v>3</v>
      </c>
      <c r="H38" s="31">
        <f t="shared" si="5"/>
        <v>5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12</v>
      </c>
      <c r="F39" s="10">
        <f t="shared" si="2"/>
        <v>12</v>
      </c>
      <c r="G39" s="3">
        <v>3</v>
      </c>
      <c r="H39" s="31">
        <f t="shared" si="5"/>
        <v>4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16</v>
      </c>
      <c r="F40" s="10">
        <f t="shared" si="2"/>
        <v>16</v>
      </c>
      <c r="G40" s="3">
        <v>3</v>
      </c>
      <c r="H40" s="31">
        <f t="shared" si="5"/>
        <v>5.333333333333333</v>
      </c>
      <c r="I40" s="1"/>
    </row>
    <row r="41" spans="1:9">
      <c r="A41" s="1"/>
      <c r="B41" s="5">
        <v>45682</v>
      </c>
      <c r="C41" s="3"/>
      <c r="D41" s="3"/>
      <c r="E41" s="3"/>
      <c r="F41" s="10">
        <f t="shared" si="2"/>
        <v>0</v>
      </c>
      <c r="G41" s="3"/>
      <c r="H41" s="31">
        <f t="shared" si="5"/>
        <v>0</v>
      </c>
      <c r="I41" s="1"/>
    </row>
    <row r="42" spans="1:9">
      <c r="A42" s="1"/>
      <c r="B42" s="5">
        <v>45683</v>
      </c>
      <c r="C42" s="3"/>
      <c r="D42" s="3"/>
      <c r="E42" s="3"/>
      <c r="F42" s="10">
        <f t="shared" si="2"/>
        <v>0</v>
      </c>
      <c r="G42" s="3"/>
      <c r="H42" s="31">
        <f t="shared" si="5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B46:H59"/>
    <mergeCell ref="E5:G5"/>
  </mergeCells>
  <conditionalFormatting sqref="F15:F42">
    <cfRule type="cellIs" dxfId="9" priority="1" operator="greaterThan">
      <formula>21</formula>
    </cfRule>
  </conditionalFormatting>
  <conditionalFormatting sqref="H15:H42">
    <cfRule type="cellIs" dxfId="8" priority="2" operator="greaterThan">
      <formula>7</formula>
    </cfRule>
    <cfRule type="cellIs" dxfId="7" priority="3" operator="greaterThan">
      <formula>8</formula>
    </cfRule>
  </conditionalFormatting>
  <conditionalFormatting sqref="H44">
    <cfRule type="cellIs" dxfId="6" priority="11" operator="greaterThan">
      <formula>7</formula>
    </cfRule>
    <cfRule type="cellIs" dxfId="5" priority="1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EFCF-BCFA-44CE-AB44-22DA6928E324}">
  <dimension ref="A1:J61"/>
  <sheetViews>
    <sheetView topLeftCell="A10" zoomScaleNormal="100" workbookViewId="0">
      <selection activeCell="G15" sqref="G15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40" t="s">
        <v>32</v>
      </c>
      <c r="F5" s="41"/>
      <c r="G5" s="42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14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14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2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1</v>
      </c>
      <c r="E15" s="3">
        <v>11</v>
      </c>
      <c r="F15" s="10">
        <f t="shared" ref="F15:F42" si="0">(C15*1.75)+(D15*0.5381)+E15</f>
        <v>11.5381</v>
      </c>
      <c r="G15" s="3">
        <v>2</v>
      </c>
      <c r="H15" s="31">
        <f>IFERROR(SUM(C15*1.75,D15*0.5381,E15)/G15,0)</f>
        <v>5.76905</v>
      </c>
      <c r="I15" s="1"/>
    </row>
    <row r="16" spans="1:9">
      <c r="A16" s="1"/>
      <c r="B16" s="5">
        <v>45608</v>
      </c>
      <c r="C16" s="3">
        <v>0</v>
      </c>
      <c r="D16" s="3">
        <v>1</v>
      </c>
      <c r="E16" s="3">
        <v>9</v>
      </c>
      <c r="F16" s="10">
        <f t="shared" si="0"/>
        <v>9.5381</v>
      </c>
      <c r="G16" s="3">
        <v>2</v>
      </c>
      <c r="H16" s="31">
        <f t="shared" ref="H16:H21" si="1">IFERROR(SUM(C16*1.75,D16*0.5381,E16)/G16,0)</f>
        <v>4.76905</v>
      </c>
      <c r="I16" s="1"/>
    </row>
    <row r="17" spans="1:10">
      <c r="A17" s="1"/>
      <c r="B17" s="5">
        <v>45609</v>
      </c>
      <c r="C17" s="3">
        <v>0</v>
      </c>
      <c r="D17" s="3">
        <v>1</v>
      </c>
      <c r="E17" s="3">
        <v>8</v>
      </c>
      <c r="F17" s="10">
        <f t="shared" si="0"/>
        <v>8.5381</v>
      </c>
      <c r="G17" s="3">
        <v>2</v>
      </c>
      <c r="H17" s="31">
        <f t="shared" si="1"/>
        <v>4.26905</v>
      </c>
      <c r="I17" s="1"/>
    </row>
    <row r="18" spans="1:10">
      <c r="A18" s="1"/>
      <c r="B18" s="5">
        <v>45610</v>
      </c>
      <c r="C18" s="3">
        <v>0</v>
      </c>
      <c r="D18" s="3">
        <v>1</v>
      </c>
      <c r="E18" s="3">
        <v>12</v>
      </c>
      <c r="F18" s="10">
        <f t="shared" si="0"/>
        <v>12.5381</v>
      </c>
      <c r="G18" s="3">
        <v>2</v>
      </c>
      <c r="H18" s="31">
        <f t="shared" si="1"/>
        <v>6.26905</v>
      </c>
      <c r="I18" s="32"/>
    </row>
    <row r="19" spans="1:10">
      <c r="A19" s="1"/>
      <c r="B19" s="5">
        <v>45611</v>
      </c>
      <c r="C19" s="3">
        <v>0</v>
      </c>
      <c r="D19" s="3">
        <v>1</v>
      </c>
      <c r="E19" s="3">
        <v>13</v>
      </c>
      <c r="F19" s="10">
        <f t="shared" si="0"/>
        <v>13.5381</v>
      </c>
      <c r="G19" s="3">
        <v>2</v>
      </c>
      <c r="H19" s="31">
        <f t="shared" si="1"/>
        <v>6.76905</v>
      </c>
      <c r="I19" s="32"/>
    </row>
    <row r="20" spans="1:10">
      <c r="A20" s="1"/>
      <c r="B20" s="5">
        <v>45612</v>
      </c>
      <c r="C20" s="3"/>
      <c r="D20" s="3"/>
      <c r="E20" s="3"/>
      <c r="F20" s="10">
        <f t="shared" si="0"/>
        <v>0</v>
      </c>
      <c r="G20" s="3"/>
      <c r="H20" s="31">
        <f t="shared" si="1"/>
        <v>0</v>
      </c>
      <c r="I20" s="1"/>
    </row>
    <row r="21" spans="1:10">
      <c r="A21" s="1"/>
      <c r="B21" s="5">
        <v>45613</v>
      </c>
      <c r="C21" s="3"/>
      <c r="D21" s="3"/>
      <c r="E21" s="3"/>
      <c r="F21" s="10">
        <f t="shared" si="0"/>
        <v>0</v>
      </c>
      <c r="G21" s="3"/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1</v>
      </c>
      <c r="E22" s="3">
        <v>13</v>
      </c>
      <c r="F22" s="10">
        <f t="shared" si="0"/>
        <v>13.5381</v>
      </c>
      <c r="G22" s="3">
        <v>2</v>
      </c>
      <c r="H22" s="31">
        <f>IFERROR(SUM(C22*1.75,D22*0.5381,E22)/G22,0)</f>
        <v>6.76905</v>
      </c>
      <c r="I22" s="1"/>
    </row>
    <row r="23" spans="1:10">
      <c r="A23" s="1"/>
      <c r="B23" s="5">
        <v>45615</v>
      </c>
      <c r="C23" s="3">
        <v>0</v>
      </c>
      <c r="D23" s="3">
        <v>1</v>
      </c>
      <c r="E23" s="3">
        <v>11</v>
      </c>
      <c r="F23" s="10">
        <f t="shared" si="0"/>
        <v>11.5381</v>
      </c>
      <c r="G23" s="3">
        <v>2</v>
      </c>
      <c r="H23" s="31">
        <f t="shared" ref="H23:H28" si="2">IFERROR(SUM(C23*1.75,D23*0.5381,E23)/G23,0)</f>
        <v>5.76905</v>
      </c>
      <c r="I23" s="1"/>
    </row>
    <row r="24" spans="1:10">
      <c r="A24" s="1"/>
      <c r="B24" s="5">
        <v>45616</v>
      </c>
      <c r="C24" s="3">
        <v>0</v>
      </c>
      <c r="D24" s="3">
        <v>1</v>
      </c>
      <c r="E24" s="3">
        <v>11</v>
      </c>
      <c r="F24" s="10">
        <f t="shared" si="0"/>
        <v>11.5381</v>
      </c>
      <c r="G24" s="3">
        <v>2</v>
      </c>
      <c r="H24" s="31">
        <f t="shared" si="2"/>
        <v>5.76905</v>
      </c>
      <c r="I24" s="1"/>
    </row>
    <row r="25" spans="1:10">
      <c r="A25" s="1"/>
      <c r="B25" s="5">
        <v>45617</v>
      </c>
      <c r="C25" s="3">
        <v>0</v>
      </c>
      <c r="D25" s="3">
        <v>1</v>
      </c>
      <c r="E25" s="3">
        <v>12</v>
      </c>
      <c r="F25" s="10">
        <f t="shared" si="0"/>
        <v>12.5381</v>
      </c>
      <c r="G25" s="3">
        <v>2</v>
      </c>
      <c r="H25" s="31">
        <f t="shared" si="2"/>
        <v>6.26905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1</v>
      </c>
      <c r="E26" s="3">
        <v>11</v>
      </c>
      <c r="F26" s="10">
        <f t="shared" si="0"/>
        <v>11.5381</v>
      </c>
      <c r="G26" s="3">
        <v>2</v>
      </c>
      <c r="H26" s="31">
        <f t="shared" si="2"/>
        <v>5.76905</v>
      </c>
      <c r="I26" s="1"/>
    </row>
    <row r="27" spans="1:10">
      <c r="A27" s="1"/>
      <c r="B27" s="5">
        <v>45619</v>
      </c>
      <c r="C27" s="3"/>
      <c r="D27" s="3"/>
      <c r="E27" s="3"/>
      <c r="F27" s="10">
        <f t="shared" si="0"/>
        <v>0</v>
      </c>
      <c r="G27" s="3"/>
      <c r="H27" s="31">
        <f t="shared" si="2"/>
        <v>0</v>
      </c>
      <c r="I27" s="1"/>
    </row>
    <row r="28" spans="1:10">
      <c r="A28" s="1"/>
      <c r="B28" s="5">
        <v>45620</v>
      </c>
      <c r="C28" s="3"/>
      <c r="D28" s="3"/>
      <c r="E28" s="3"/>
      <c r="F28" s="10">
        <f t="shared" si="0"/>
        <v>0</v>
      </c>
      <c r="G28" s="3"/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1</v>
      </c>
      <c r="E29" s="3">
        <v>13</v>
      </c>
      <c r="F29" s="10">
        <f t="shared" si="0"/>
        <v>13.5381</v>
      </c>
      <c r="G29" s="3">
        <v>2</v>
      </c>
      <c r="H29" s="31">
        <f>IFERROR(SUM(C29*1.75,D29*0.5381,E29)/G29,0)</f>
        <v>6.76905</v>
      </c>
      <c r="I29" s="1"/>
    </row>
    <row r="30" spans="1:10">
      <c r="A30" s="1"/>
      <c r="B30" s="5">
        <v>45671</v>
      </c>
      <c r="C30" s="3">
        <v>0</v>
      </c>
      <c r="D30" s="3">
        <v>1</v>
      </c>
      <c r="E30" s="3">
        <v>13</v>
      </c>
      <c r="F30" s="10">
        <f t="shared" si="0"/>
        <v>13.5381</v>
      </c>
      <c r="G30" s="3">
        <v>2</v>
      </c>
      <c r="H30" s="31">
        <f t="shared" ref="H30:H35" si="3">IFERROR(SUM(C30*1.75,D30*0.5381,E30)/G30,0)</f>
        <v>6.76905</v>
      </c>
      <c r="I30" s="1"/>
    </row>
    <row r="31" spans="1:10">
      <c r="A31" s="1"/>
      <c r="B31" s="5">
        <v>45672</v>
      </c>
      <c r="C31" s="3">
        <v>0</v>
      </c>
      <c r="D31" s="3">
        <v>1</v>
      </c>
      <c r="E31" s="3">
        <v>13</v>
      </c>
      <c r="F31" s="10">
        <f t="shared" si="0"/>
        <v>13.5381</v>
      </c>
      <c r="G31" s="3">
        <v>2</v>
      </c>
      <c r="H31" s="31">
        <f t="shared" si="3"/>
        <v>6.76905</v>
      </c>
      <c r="I31" s="1"/>
    </row>
    <row r="32" spans="1:10">
      <c r="A32" s="1"/>
      <c r="B32" s="5">
        <v>45673</v>
      </c>
      <c r="C32" s="3">
        <v>0</v>
      </c>
      <c r="D32" s="3">
        <v>1</v>
      </c>
      <c r="E32" s="3">
        <v>13</v>
      </c>
      <c r="F32" s="10">
        <f t="shared" si="0"/>
        <v>13.5381</v>
      </c>
      <c r="G32" s="3">
        <v>2</v>
      </c>
      <c r="H32" s="31">
        <f t="shared" si="3"/>
        <v>6.76905</v>
      </c>
      <c r="I32" s="1"/>
    </row>
    <row r="33" spans="1:9">
      <c r="A33" s="1"/>
      <c r="B33" s="5">
        <v>45674</v>
      </c>
      <c r="C33" s="3">
        <v>0</v>
      </c>
      <c r="D33" s="3">
        <v>1</v>
      </c>
      <c r="E33" s="3">
        <v>12</v>
      </c>
      <c r="F33" s="10">
        <f t="shared" si="0"/>
        <v>12.5381</v>
      </c>
      <c r="G33" s="3">
        <v>2</v>
      </c>
      <c r="H33" s="31">
        <f t="shared" si="3"/>
        <v>6.26905</v>
      </c>
      <c r="I33" s="1"/>
    </row>
    <row r="34" spans="1:9">
      <c r="A34" s="1"/>
      <c r="B34" s="5">
        <v>45675</v>
      </c>
      <c r="C34" s="3"/>
      <c r="D34" s="3"/>
      <c r="E34" s="3"/>
      <c r="F34" s="10">
        <f t="shared" si="0"/>
        <v>0</v>
      </c>
      <c r="G34" s="3"/>
      <c r="H34" s="31">
        <f t="shared" si="3"/>
        <v>0</v>
      </c>
      <c r="I34" s="1"/>
    </row>
    <row r="35" spans="1:9">
      <c r="A35" s="1"/>
      <c r="B35" s="5">
        <v>45676</v>
      </c>
      <c r="C35" s="3"/>
      <c r="D35" s="3"/>
      <c r="E35" s="3"/>
      <c r="F35" s="10">
        <f t="shared" si="0"/>
        <v>0</v>
      </c>
      <c r="G35" s="3"/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2</v>
      </c>
      <c r="E36" s="3">
        <v>10</v>
      </c>
      <c r="F36" s="10">
        <f t="shared" si="0"/>
        <v>11.0762</v>
      </c>
      <c r="G36" s="3">
        <v>2</v>
      </c>
      <c r="H36" s="31">
        <f>IFERROR(SUM(C36*1.75,D36*0.5381,E36)/G36,0)</f>
        <v>5.5381</v>
      </c>
      <c r="I36" s="1"/>
    </row>
    <row r="37" spans="1:9">
      <c r="A37" s="1"/>
      <c r="B37" s="5">
        <v>45678</v>
      </c>
      <c r="C37" s="3">
        <v>0</v>
      </c>
      <c r="D37" s="3">
        <v>2</v>
      </c>
      <c r="E37" s="3">
        <v>9</v>
      </c>
      <c r="F37" s="10">
        <f t="shared" si="0"/>
        <v>10.0762</v>
      </c>
      <c r="G37" s="3">
        <v>2</v>
      </c>
      <c r="H37" s="31">
        <f t="shared" ref="H37:H42" si="4">IFERROR(SUM(C37*1.75,D37*0.5381,E37)/G37,0)</f>
        <v>5.0381</v>
      </c>
      <c r="I37" s="1"/>
    </row>
    <row r="38" spans="1:9">
      <c r="A38" s="1"/>
      <c r="B38" s="5">
        <v>45679</v>
      </c>
      <c r="C38" s="3">
        <v>0</v>
      </c>
      <c r="D38" s="3">
        <v>2</v>
      </c>
      <c r="E38" s="3">
        <v>9</v>
      </c>
      <c r="F38" s="10">
        <f t="shared" si="0"/>
        <v>10.0762</v>
      </c>
      <c r="G38" s="3">
        <v>2</v>
      </c>
      <c r="H38" s="31">
        <f t="shared" si="4"/>
        <v>5.0381</v>
      </c>
      <c r="I38" s="1"/>
    </row>
    <row r="39" spans="1:9">
      <c r="A39" s="1"/>
      <c r="B39" s="5">
        <v>45680</v>
      </c>
      <c r="C39" s="3">
        <v>0</v>
      </c>
      <c r="D39" s="3">
        <v>3</v>
      </c>
      <c r="E39" s="3">
        <v>11</v>
      </c>
      <c r="F39" s="10">
        <f t="shared" si="0"/>
        <v>12.6143</v>
      </c>
      <c r="G39" s="3">
        <v>2</v>
      </c>
      <c r="H39" s="31">
        <f t="shared" si="4"/>
        <v>6.30715</v>
      </c>
      <c r="I39" s="1"/>
    </row>
    <row r="40" spans="1:9">
      <c r="A40" s="1"/>
      <c r="B40" s="5">
        <v>45681</v>
      </c>
      <c r="C40" s="3">
        <v>0</v>
      </c>
      <c r="D40" s="3">
        <v>2</v>
      </c>
      <c r="E40" s="3">
        <v>9</v>
      </c>
      <c r="F40" s="10">
        <f t="shared" si="0"/>
        <v>10.0762</v>
      </c>
      <c r="G40" s="3">
        <v>2</v>
      </c>
      <c r="H40" s="31">
        <f t="shared" si="4"/>
        <v>5.0381</v>
      </c>
      <c r="I40" s="1"/>
    </row>
    <row r="41" spans="1:9">
      <c r="A41" s="1"/>
      <c r="B41" s="5">
        <v>45682</v>
      </c>
      <c r="C41" s="3"/>
      <c r="D41" s="3"/>
      <c r="E41" s="3"/>
      <c r="F41" s="10">
        <f t="shared" si="0"/>
        <v>0</v>
      </c>
      <c r="G41" s="3"/>
      <c r="H41" s="31">
        <f t="shared" si="4"/>
        <v>0</v>
      </c>
      <c r="I41" s="1"/>
    </row>
    <row r="42" spans="1:9">
      <c r="A42" s="1"/>
      <c r="B42" s="5">
        <v>45683</v>
      </c>
      <c r="C42" s="3"/>
      <c r="D42" s="3"/>
      <c r="E42" s="3"/>
      <c r="F42" s="10">
        <f t="shared" si="0"/>
        <v>0</v>
      </c>
      <c r="G42" s="3"/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3"/>
      <c r="C46" s="44"/>
      <c r="D46" s="44"/>
      <c r="E46" s="44"/>
      <c r="F46" s="44"/>
      <c r="G46" s="44"/>
      <c r="H46" s="45"/>
      <c r="I46" s="14"/>
    </row>
    <row r="47" spans="1:9">
      <c r="A47" s="14"/>
      <c r="B47" s="46"/>
      <c r="C47" s="47"/>
      <c r="D47" s="47"/>
      <c r="E47" s="47"/>
      <c r="F47" s="47"/>
      <c r="G47" s="47"/>
      <c r="H47" s="48"/>
      <c r="I47" s="14"/>
    </row>
    <row r="48" spans="1:9">
      <c r="A48" s="14"/>
      <c r="B48" s="46"/>
      <c r="C48" s="47"/>
      <c r="D48" s="47"/>
      <c r="E48" s="47"/>
      <c r="F48" s="47"/>
      <c r="G48" s="47"/>
      <c r="H48" s="48"/>
      <c r="I48" s="14"/>
    </row>
    <row r="49" spans="1:9">
      <c r="A49" s="14"/>
      <c r="B49" s="46"/>
      <c r="C49" s="47"/>
      <c r="D49" s="47"/>
      <c r="E49" s="47"/>
      <c r="F49" s="47"/>
      <c r="G49" s="47"/>
      <c r="H49" s="48"/>
      <c r="I49" s="14"/>
    </row>
    <row r="50" spans="1:9">
      <c r="A50" s="14"/>
      <c r="B50" s="46"/>
      <c r="C50" s="47"/>
      <c r="D50" s="47"/>
      <c r="E50" s="47"/>
      <c r="F50" s="47"/>
      <c r="G50" s="47"/>
      <c r="H50" s="48"/>
      <c r="I50" s="14"/>
    </row>
    <row r="51" spans="1:9">
      <c r="A51" s="14"/>
      <c r="B51" s="46"/>
      <c r="C51" s="47"/>
      <c r="D51" s="47"/>
      <c r="E51" s="47"/>
      <c r="F51" s="47"/>
      <c r="G51" s="47"/>
      <c r="H51" s="48"/>
      <c r="I51" s="14"/>
    </row>
    <row r="52" spans="1:9">
      <c r="A52" s="14"/>
      <c r="B52" s="46"/>
      <c r="C52" s="47"/>
      <c r="D52" s="47"/>
      <c r="E52" s="47"/>
      <c r="F52" s="47"/>
      <c r="G52" s="47"/>
      <c r="H52" s="48"/>
      <c r="I52" s="14"/>
    </row>
    <row r="53" spans="1:9">
      <c r="A53" s="14"/>
      <c r="B53" s="46"/>
      <c r="C53" s="47"/>
      <c r="D53" s="47"/>
      <c r="E53" s="47"/>
      <c r="F53" s="47"/>
      <c r="G53" s="47"/>
      <c r="H53" s="48"/>
      <c r="I53" s="14"/>
    </row>
    <row r="54" spans="1:9">
      <c r="A54" s="14"/>
      <c r="B54" s="46"/>
      <c r="C54" s="47"/>
      <c r="D54" s="47"/>
      <c r="E54" s="47"/>
      <c r="F54" s="47"/>
      <c r="G54" s="47"/>
      <c r="H54" s="48"/>
      <c r="I54" s="14"/>
    </row>
    <row r="55" spans="1:9">
      <c r="A55" s="14"/>
      <c r="B55" s="46"/>
      <c r="C55" s="47"/>
      <c r="D55" s="47"/>
      <c r="E55" s="47"/>
      <c r="F55" s="47"/>
      <c r="G55" s="47"/>
      <c r="H55" s="48"/>
      <c r="I55" s="14"/>
    </row>
    <row r="56" spans="1:9">
      <c r="A56" s="14"/>
      <c r="B56" s="46"/>
      <c r="C56" s="47"/>
      <c r="D56" s="47"/>
      <c r="E56" s="47"/>
      <c r="F56" s="47"/>
      <c r="G56" s="47"/>
      <c r="H56" s="48"/>
      <c r="I56" s="14"/>
    </row>
    <row r="57" spans="1:9">
      <c r="A57" s="14"/>
      <c r="B57" s="46"/>
      <c r="C57" s="47"/>
      <c r="D57" s="47"/>
      <c r="E57" s="47"/>
      <c r="F57" s="47"/>
      <c r="G57" s="47"/>
      <c r="H57" s="48"/>
      <c r="I57" s="14"/>
    </row>
    <row r="58" spans="1:9">
      <c r="A58" s="14"/>
      <c r="B58" s="46"/>
      <c r="C58" s="47"/>
      <c r="D58" s="47"/>
      <c r="E58" s="47"/>
      <c r="F58" s="47"/>
      <c r="G58" s="47"/>
      <c r="H58" s="48"/>
      <c r="I58" s="14"/>
    </row>
    <row r="59" spans="1:9">
      <c r="A59" s="14"/>
      <c r="B59" s="49"/>
      <c r="C59" s="50"/>
      <c r="D59" s="50"/>
      <c r="E59" s="50"/>
      <c r="F59" s="50"/>
      <c r="G59" s="50"/>
      <c r="H59" s="51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4" priority="1" operator="greaterThan">
      <formula>21</formula>
    </cfRule>
  </conditionalFormatting>
  <conditionalFormatting sqref="H15:H42">
    <cfRule type="cellIs" dxfId="3" priority="2" operator="greaterThan">
      <formula>7</formula>
    </cfRule>
    <cfRule type="cellIs" dxfId="2" priority="3" operator="greaterThan">
      <formula>8</formula>
    </cfRule>
  </conditionalFormatting>
  <conditionalFormatting sqref="H44">
    <cfRule type="cellIs" dxfId="1" priority="4" operator="greaterThan">
      <formula>7</formula>
    </cfRule>
    <cfRule type="cellIs" dxfId="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38ae60-3ac4-40b0-a0e0-621b1b90459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35983089AF34FB37A3180361A861E" ma:contentTypeVersion="6" ma:contentTypeDescription="Create a new document." ma:contentTypeScope="" ma:versionID="89e0bcbd69bf6f43d6d53d93a9d220cd">
  <xsd:schema xmlns:xsd="http://www.w3.org/2001/XMLSchema" xmlns:xs="http://www.w3.org/2001/XMLSchema" xmlns:p="http://schemas.microsoft.com/office/2006/metadata/properties" xmlns:ns2="d6becf6c-bef2-4826-bce2-fee1a9220bc7" xmlns:ns3="8a38ae60-3ac4-40b0-a0e0-621b1b904590" targetNamespace="http://schemas.microsoft.com/office/2006/metadata/properties" ma:root="true" ma:fieldsID="4c2f3ce08a6a1e4e2de3e950c9299c6e" ns2:_="" ns3:_="">
    <xsd:import namespace="d6becf6c-bef2-4826-bce2-fee1a9220bc7"/>
    <xsd:import namespace="8a38ae60-3ac4-40b0-a0e0-621b1b904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ecf6c-bef2-4826-bce2-fee1a9220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8ae60-3ac4-40b0-a0e0-621b1b9045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5FE78F-ECDF-4754-B9D5-33F595A5E4B7}"/>
</file>

<file path=customXml/itemProps2.xml><?xml version="1.0" encoding="utf-8"?>
<ds:datastoreItem xmlns:ds="http://schemas.openxmlformats.org/officeDocument/2006/customXml" ds:itemID="{1C0A6E0F-CF44-4F81-A16A-27EA364FF545}"/>
</file>

<file path=customXml/itemProps3.xml><?xml version="1.0" encoding="utf-8"?>
<ds:datastoreItem xmlns:ds="http://schemas.openxmlformats.org/officeDocument/2006/customXml" ds:itemID="{F6D708AB-659F-4604-942E-7B5D375261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Mirja Kivikangas</dc:creator>
  <cp:keywords/>
  <dc:description/>
  <cp:lastModifiedBy>Leppänen Satu</cp:lastModifiedBy>
  <cp:revision/>
  <dcterms:created xsi:type="dcterms:W3CDTF">2020-01-10T08:56:08Z</dcterms:created>
  <dcterms:modified xsi:type="dcterms:W3CDTF">2025-03-17T11:24:01Z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0x01010068135983089AF34FB37A3180361A861E</vt:lpwstr>
  </property>
  <property fmtid="{D5CDD505-2E9C-101B-9397-08002B2CF9AE}" pid="3" name="Order">
    <vt:r8>63400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