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ku.sharepoint.com/sites/SadunjaVesanvalmistelua/Shared Documents/General/AVI Selvitys LSAVI-2400-2025/"/>
    </mc:Choice>
  </mc:AlternateContent>
  <xr:revisionPtr revIDLastSave="24" documentId="13_ncr:1_{275DA482-10F2-4D74-8974-72DF66000F50}" xr6:coauthVersionLast="47" xr6:coauthVersionMax="47" xr10:uidLastSave="{4A2844F9-5594-4B39-B4B2-2E110BF5EB65}"/>
  <bookViews>
    <workbookView xWindow="-19310" yWindow="-110" windowWidth="19420" windowHeight="10420" xr2:uid="{9F8050BF-D31B-48A4-BD91-868553549419}"/>
  </bookViews>
  <sheets>
    <sheet name="Ritavuorenkuja" sheetId="4" r:id="rId1"/>
    <sheet name="Kurret" sheetId="8" r:id="rId2"/>
    <sheet name="Nallet" sheetId="7" r:id="rId3"/>
    <sheet name="Puput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4" l="1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14" i="4"/>
  <c r="G15" i="4"/>
  <c r="G17" i="4"/>
  <c r="G27" i="4"/>
  <c r="G28" i="4"/>
  <c r="G29" i="4"/>
  <c r="G23" i="4"/>
  <c r="G24" i="4"/>
  <c r="G35" i="4"/>
  <c r="G36" i="4"/>
  <c r="G20" i="4"/>
  <c r="G40" i="4"/>
  <c r="G16" i="4"/>
  <c r="G18" i="4"/>
  <c r="G14" i="4"/>
  <c r="H42" i="8"/>
  <c r="F42" i="8"/>
  <c r="H41" i="8"/>
  <c r="F41" i="8"/>
  <c r="H40" i="8"/>
  <c r="F40" i="8"/>
  <c r="H39" i="8"/>
  <c r="F39" i="8"/>
  <c r="H38" i="8"/>
  <c r="F38" i="8"/>
  <c r="H37" i="8"/>
  <c r="F37" i="8"/>
  <c r="H36" i="8"/>
  <c r="F36" i="8"/>
  <c r="H35" i="8"/>
  <c r="F35" i="8"/>
  <c r="H34" i="8"/>
  <c r="F34" i="8"/>
  <c r="H33" i="8"/>
  <c r="F33" i="8"/>
  <c r="H32" i="8"/>
  <c r="F32" i="8"/>
  <c r="H31" i="8"/>
  <c r="F31" i="8"/>
  <c r="H30" i="8"/>
  <c r="F30" i="8"/>
  <c r="H29" i="8"/>
  <c r="F29" i="8"/>
  <c r="H28" i="8"/>
  <c r="F28" i="8"/>
  <c r="H27" i="8"/>
  <c r="F27" i="8"/>
  <c r="H26" i="8"/>
  <c r="F26" i="8"/>
  <c r="H25" i="8"/>
  <c r="F25" i="8"/>
  <c r="H24" i="8"/>
  <c r="F24" i="8"/>
  <c r="H23" i="8"/>
  <c r="F23" i="8"/>
  <c r="H22" i="8"/>
  <c r="F22" i="8"/>
  <c r="H21" i="8"/>
  <c r="F21" i="8"/>
  <c r="H20" i="8"/>
  <c r="F20" i="8"/>
  <c r="H19" i="8"/>
  <c r="F19" i="8"/>
  <c r="H18" i="8"/>
  <c r="F18" i="8"/>
  <c r="H17" i="8"/>
  <c r="F17" i="8"/>
  <c r="H16" i="8"/>
  <c r="F16" i="8"/>
  <c r="H15" i="8"/>
  <c r="F15" i="8"/>
  <c r="G8" i="8"/>
  <c r="H42" i="7"/>
  <c r="F42" i="7"/>
  <c r="H41" i="7"/>
  <c r="F41" i="7"/>
  <c r="H40" i="7"/>
  <c r="F40" i="7"/>
  <c r="H39" i="7"/>
  <c r="F39" i="7"/>
  <c r="H38" i="7"/>
  <c r="F38" i="7"/>
  <c r="H37" i="7"/>
  <c r="F37" i="7"/>
  <c r="H36" i="7"/>
  <c r="F36" i="7"/>
  <c r="H35" i="7"/>
  <c r="F35" i="7"/>
  <c r="H34" i="7"/>
  <c r="F34" i="7"/>
  <c r="H33" i="7"/>
  <c r="F33" i="7"/>
  <c r="H32" i="7"/>
  <c r="F32" i="7"/>
  <c r="H31" i="7"/>
  <c r="F31" i="7"/>
  <c r="H30" i="7"/>
  <c r="F30" i="7"/>
  <c r="H29" i="7"/>
  <c r="F29" i="7"/>
  <c r="H28" i="7"/>
  <c r="F28" i="7"/>
  <c r="H27" i="7"/>
  <c r="F27" i="7"/>
  <c r="H26" i="7"/>
  <c r="F26" i="7"/>
  <c r="H25" i="7"/>
  <c r="F25" i="7"/>
  <c r="H24" i="7"/>
  <c r="F24" i="7"/>
  <c r="H23" i="7"/>
  <c r="F23" i="7"/>
  <c r="H22" i="7"/>
  <c r="F22" i="7"/>
  <c r="H21" i="7"/>
  <c r="F21" i="7"/>
  <c r="H20" i="7"/>
  <c r="F20" i="7"/>
  <c r="H19" i="7"/>
  <c r="F19" i="7"/>
  <c r="H18" i="7"/>
  <c r="F18" i="7"/>
  <c r="H17" i="7"/>
  <c r="F17" i="7"/>
  <c r="H16" i="7"/>
  <c r="F16" i="7"/>
  <c r="H15" i="7"/>
  <c r="F15" i="7"/>
  <c r="G8" i="7"/>
  <c r="H36" i="5"/>
  <c r="G8" i="5"/>
  <c r="H42" i="5"/>
  <c r="F42" i="5"/>
  <c r="H41" i="5"/>
  <c r="F41" i="5"/>
  <c r="H40" i="5"/>
  <c r="F40" i="5"/>
  <c r="H39" i="5"/>
  <c r="F39" i="5"/>
  <c r="H38" i="5"/>
  <c r="F38" i="5"/>
  <c r="H37" i="5"/>
  <c r="F37" i="5"/>
  <c r="F36" i="5"/>
  <c r="H35" i="5"/>
  <c r="F35" i="5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  <c r="H22" i="5"/>
  <c r="F22" i="5"/>
  <c r="F16" i="5"/>
  <c r="F17" i="5"/>
  <c r="F18" i="5"/>
  <c r="F19" i="5"/>
  <c r="F20" i="5"/>
  <c r="F21" i="5"/>
  <c r="H15" i="5"/>
  <c r="F15" i="5"/>
  <c r="G19" i="4"/>
  <c r="H21" i="5"/>
  <c r="H20" i="5"/>
  <c r="H19" i="5"/>
  <c r="H18" i="5"/>
  <c r="H17" i="5"/>
  <c r="H16" i="5"/>
  <c r="G30" i="4" l="1"/>
  <c r="G41" i="4"/>
  <c r="G39" i="4"/>
  <c r="G38" i="4"/>
  <c r="G26" i="4"/>
  <c r="G25" i="4"/>
  <c r="G37" i="4"/>
  <c r="G34" i="4"/>
  <c r="G22" i="4"/>
  <c r="G33" i="4"/>
  <c r="G21" i="4"/>
  <c r="G32" i="4"/>
  <c r="G31" i="4"/>
</calcChain>
</file>

<file path=xl/sharedStrings.xml><?xml version="1.0" encoding="utf-8"?>
<sst xmlns="http://schemas.openxmlformats.org/spreadsheetml/2006/main" count="73" uniqueCount="31">
  <si>
    <t>Päiväkodin henkilöstömitoitus</t>
  </si>
  <si>
    <t>Kunta</t>
  </si>
  <si>
    <t>Turku</t>
  </si>
  <si>
    <t>Päiväkodin nimi</t>
  </si>
  <si>
    <t>Hannunniitun päiväkoti, Ritavuorenkuja 6</t>
  </si>
  <si>
    <t>Vuorohoitoyksikkö (kyllä/ei)</t>
  </si>
  <si>
    <t>ei</t>
  </si>
  <si>
    <t>Päiväkodissa on lapsiryhmiä (lkm)</t>
  </si>
  <si>
    <t>Mitoitukseen laskettava henkilöstö (lkm)</t>
  </si>
  <si>
    <t>Täytetään vain valkoiset solut</t>
  </si>
  <si>
    <t>Pvm</t>
  </si>
  <si>
    <t>Alle 3v</t>
  </si>
  <si>
    <r>
      <t xml:space="preserve">Yli 3v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5 h
osapäivä</t>
    </r>
  </si>
  <si>
    <t>Yli 3v &gt; 5 h
kokopäivä</t>
  </si>
  <si>
    <t>Henkilökunta</t>
  </si>
  <si>
    <t>Suhdeluku</t>
  </si>
  <si>
    <t>Lapsiryhmän toteutuneet läsnäolot</t>
  </si>
  <si>
    <t>Ryhmän nimi</t>
  </si>
  <si>
    <t>Kurret</t>
  </si>
  <si>
    <t>Ryhmän lapsimäärä alle 3-vuotiaat (lkm)</t>
  </si>
  <si>
    <t>Ryhmän lapsimäärä yli 3-vuotiaat (lkm)</t>
  </si>
  <si>
    <t>Ryhmän lapsimäärä</t>
  </si>
  <si>
    <t>Vuorohoitoryhmä (kyllä/ei)</t>
  </si>
  <si>
    <t>Alle 3-v</t>
  </si>
  <si>
    <r>
      <t xml:space="preserve">Yli 3-v, </t>
    </r>
    <r>
      <rPr>
        <b/>
        <sz val="10"/>
        <color theme="1"/>
        <rFont val="Calibri"/>
        <family val="2"/>
      </rPr>
      <t>≤</t>
    </r>
    <r>
      <rPr>
        <b/>
        <sz val="10"/>
        <color theme="1"/>
        <rFont val="Calibri"/>
        <family val="2"/>
        <scheme val="minor"/>
      </rPr>
      <t xml:space="preserve"> 5h
osapäivä</t>
    </r>
  </si>
  <si>
    <t>Yli 3-v, &gt; 5 h
kokopäivä</t>
  </si>
  <si>
    <t>Lasten määrä</t>
  </si>
  <si>
    <t xml:space="preserve"> </t>
  </si>
  <si>
    <t>Selvitys, miksi ryhmän lasten määrä yhteensä/suhdeluku on ylittynyt:</t>
  </si>
  <si>
    <t>Nallet</t>
  </si>
  <si>
    <t>Puput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</si>
</sst>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1" xfId="0" applyFill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4" fontId="0" fillId="4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  <xf numFmtId="0" fontId="7" fillId="2" borderId="0" xfId="0" applyFont="1" applyFill="1"/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/>
    <xf numFmtId="2" fontId="0" fillId="4" borderId="1" xfId="0" applyNumberForma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8" fillId="2" borderId="0" xfId="0" applyFont="1" applyFill="1"/>
    <xf numFmtId="0" fontId="12" fillId="2" borderId="0" xfId="0" applyFont="1" applyFill="1"/>
    <xf numFmtId="0" fontId="15" fillId="2" borderId="0" xfId="0" applyFont="1" applyFill="1"/>
    <xf numFmtId="14" fontId="0" fillId="4" borderId="14" xfId="0" applyNumberForma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2" fontId="0" fillId="4" borderId="14" xfId="0" applyNumberFormat="1" applyFill="1" applyBorder="1" applyAlignment="1">
      <alignment horizontal="left"/>
    </xf>
    <xf numFmtId="14" fontId="0" fillId="4" borderId="13" xfId="0" applyNumberFormat="1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2" fontId="0" fillId="4" borderId="13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right"/>
      <protection locked="0"/>
    </xf>
    <xf numFmtId="0" fontId="11" fillId="3" borderId="1" xfId="0" applyFont="1" applyFill="1" applyBorder="1" applyAlignment="1" applyProtection="1">
      <alignment horizontal="right"/>
      <protection locked="0"/>
    </xf>
    <xf numFmtId="0" fontId="13" fillId="2" borderId="0" xfId="0" applyFont="1" applyFill="1"/>
    <xf numFmtId="0" fontId="2" fillId="2" borderId="0" xfId="0" applyFont="1" applyFill="1"/>
    <xf numFmtId="0" fontId="12" fillId="2" borderId="0" xfId="0" applyFont="1" applyFill="1" applyAlignment="1">
      <alignment horizontal="left"/>
    </xf>
    <xf numFmtId="0" fontId="0" fillId="2" borderId="1" xfId="0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0" fillId="2" borderId="1" xfId="0" applyFont="1" applyFill="1" applyBorder="1"/>
    <xf numFmtId="2" fontId="11" fillId="4" borderId="1" xfId="0" applyNumberFormat="1" applyFont="1" applyFill="1" applyBorder="1" applyAlignment="1">
      <alignment horizontal="left"/>
    </xf>
    <xf numFmtId="0" fontId="0" fillId="2" borderId="0" xfId="0" applyFill="1" applyAlignment="1">
      <alignment shrinkToFit="1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left"/>
    </xf>
    <xf numFmtId="0" fontId="6" fillId="2" borderId="0" xfId="0" applyFont="1" applyFill="1"/>
    <xf numFmtId="0" fontId="14" fillId="2" borderId="0" xfId="0" applyFont="1" applyFill="1"/>
    <xf numFmtId="0" fontId="0" fillId="3" borderId="1" xfId="0" applyFill="1" applyBorder="1" applyAlignment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 applyProtection="1">
      <alignment vertical="top" wrapText="1"/>
      <protection locked="0"/>
    </xf>
  </cellXfs>
  <cellStyles count="1">
    <cellStyle name="Normaali" xfId="0" builtinId="0"/>
  </cellStyles>
  <dxfs count="1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B170-5F0F-4167-A576-FF4B1550B2C1}">
  <dimension ref="A1:H44"/>
  <sheetViews>
    <sheetView showGridLines="0" tabSelected="1" zoomScaleNormal="100" workbookViewId="0">
      <selection activeCell="F37" sqref="F37"/>
    </sheetView>
  </sheetViews>
  <sheetFormatPr defaultRowHeight="15"/>
  <cols>
    <col min="2" max="5" width="10.5703125" customWidth="1"/>
    <col min="6" max="6" width="12.7109375" customWidth="1"/>
    <col min="7" max="7" width="10.5703125" customWidth="1"/>
    <col min="8" max="8" width="8.8554687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ht="18.75">
      <c r="A3" s="1"/>
      <c r="B3" s="7" t="s">
        <v>0</v>
      </c>
      <c r="C3" s="2"/>
      <c r="D3" s="2"/>
      <c r="E3" s="2"/>
      <c r="F3" s="2"/>
      <c r="G3" s="2"/>
      <c r="H3" s="2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 t="s">
        <v>1</v>
      </c>
      <c r="C5" s="1"/>
      <c r="D5" s="38" t="s">
        <v>2</v>
      </c>
      <c r="E5" s="38"/>
      <c r="F5" s="38"/>
      <c r="G5" s="15"/>
      <c r="H5" s="1"/>
    </row>
    <row r="6" spans="1:8">
      <c r="A6" s="1"/>
      <c r="B6" s="1" t="s">
        <v>3</v>
      </c>
      <c r="C6" s="1"/>
      <c r="D6" s="38" t="s">
        <v>4</v>
      </c>
      <c r="E6" s="38"/>
      <c r="F6" s="38"/>
      <c r="G6" s="8"/>
      <c r="H6" s="1"/>
    </row>
    <row r="7" spans="1:8">
      <c r="A7" s="1"/>
      <c r="B7" s="1" t="s">
        <v>5</v>
      </c>
      <c r="C7" s="1"/>
      <c r="D7" s="1"/>
      <c r="E7" s="4"/>
      <c r="F7" s="6" t="s">
        <v>6</v>
      </c>
      <c r="G7" s="1"/>
      <c r="H7" s="1"/>
    </row>
    <row r="8" spans="1:8">
      <c r="A8" s="1"/>
      <c r="B8" s="1" t="s">
        <v>7</v>
      </c>
      <c r="C8" s="1"/>
      <c r="D8" s="1"/>
      <c r="E8" s="2"/>
      <c r="F8" s="6">
        <v>3</v>
      </c>
      <c r="G8" s="1"/>
      <c r="H8" s="1"/>
    </row>
    <row r="9" spans="1:8">
      <c r="A9" s="1"/>
      <c r="B9" s="1" t="s">
        <v>8</v>
      </c>
      <c r="C9" s="1"/>
      <c r="D9" s="1"/>
      <c r="E9" s="2"/>
      <c r="F9" s="6">
        <v>9</v>
      </c>
      <c r="G9" s="1"/>
      <c r="H9" s="1"/>
    </row>
    <row r="10" spans="1:8">
      <c r="A10" s="1"/>
      <c r="B10" s="1"/>
      <c r="C10" s="1"/>
      <c r="D10" s="1"/>
      <c r="E10" s="2"/>
      <c r="F10" s="13"/>
      <c r="G10" s="14"/>
      <c r="H10" s="1"/>
    </row>
    <row r="11" spans="1:8">
      <c r="A11" s="1"/>
      <c r="B11" s="9" t="s">
        <v>9</v>
      </c>
      <c r="C11" s="9"/>
      <c r="D11" s="9"/>
      <c r="E11" s="1"/>
      <c r="F11" s="1"/>
      <c r="G11" s="1"/>
      <c r="H11" s="1"/>
    </row>
    <row r="12" spans="1:8">
      <c r="A12" s="1"/>
      <c r="B12" s="9"/>
      <c r="C12" s="9"/>
      <c r="D12" s="9"/>
      <c r="E12" s="1"/>
      <c r="F12" s="1"/>
      <c r="G12" s="1"/>
      <c r="H12" s="1"/>
    </row>
    <row r="13" spans="1:8" ht="35.1" customHeight="1">
      <c r="A13" s="1"/>
      <c r="B13" s="11" t="s">
        <v>10</v>
      </c>
      <c r="C13" s="11" t="s">
        <v>11</v>
      </c>
      <c r="D13" s="12" t="s">
        <v>12</v>
      </c>
      <c r="E13" s="12" t="s">
        <v>13</v>
      </c>
      <c r="F13" s="11" t="s">
        <v>14</v>
      </c>
      <c r="G13" s="11" t="s">
        <v>15</v>
      </c>
      <c r="H13" s="1"/>
    </row>
    <row r="14" spans="1:8">
      <c r="A14" s="1"/>
      <c r="B14" s="5">
        <v>45607</v>
      </c>
      <c r="C14" s="3">
        <f>Kurret!C15+Nallet!C15+Puput!C15</f>
        <v>11</v>
      </c>
      <c r="D14" s="3">
        <f>Kurret!D15+Nallet!D15+Puput!D15</f>
        <v>4</v>
      </c>
      <c r="E14" s="3">
        <f>Kurret!E15+Nallet!E15+Puput!E15</f>
        <v>33</v>
      </c>
      <c r="F14" s="3">
        <f>Kurret!G15+Nallet!G15+Puput!G15</f>
        <v>9</v>
      </c>
      <c r="G14" s="10">
        <f>IFERROR(SUM(C14*1.75,D14*0.5381,E14)/F14,0)</f>
        <v>6.0447111111111109</v>
      </c>
      <c r="H14" s="1"/>
    </row>
    <row r="15" spans="1:8">
      <c r="A15" s="1"/>
      <c r="B15" s="5">
        <v>45608</v>
      </c>
      <c r="C15" s="3">
        <f>Kurret!C16+Nallet!C16+Puput!C16</f>
        <v>10</v>
      </c>
      <c r="D15" s="3">
        <f>Kurret!D16+Nallet!D16+Puput!D16</f>
        <v>2</v>
      </c>
      <c r="E15" s="3">
        <f>Kurret!E16+Nallet!E16+Puput!E16</f>
        <v>38</v>
      </c>
      <c r="F15" s="3">
        <f>Kurret!G16+Nallet!G16+Puput!G16</f>
        <v>9</v>
      </c>
      <c r="G15" s="10">
        <f t="shared" ref="G15:G20" si="0">IFERROR(SUM(C15*1.75,D15*0.5381,E15)/F15,0)</f>
        <v>6.2862444444444447</v>
      </c>
      <c r="H15" s="1"/>
    </row>
    <row r="16" spans="1:8">
      <c r="A16" s="1"/>
      <c r="B16" s="5">
        <v>45609</v>
      </c>
      <c r="C16" s="3">
        <f>Kurret!C17+Nallet!C17+Puput!C17</f>
        <v>8</v>
      </c>
      <c r="D16" s="3">
        <f>Kurret!D17+Nallet!D17+Puput!D17</f>
        <v>3</v>
      </c>
      <c r="E16" s="3">
        <f>Kurret!E17+Nallet!E17+Puput!E17</f>
        <v>34</v>
      </c>
      <c r="F16" s="3">
        <f>Kurret!G17+Nallet!G17+Puput!G17</f>
        <v>9</v>
      </c>
      <c r="G16" s="10">
        <f t="shared" si="0"/>
        <v>5.5126999999999997</v>
      </c>
      <c r="H16" s="1"/>
    </row>
    <row r="17" spans="1:8">
      <c r="A17" s="1"/>
      <c r="B17" s="5">
        <v>45610</v>
      </c>
      <c r="C17" s="3">
        <f>Kurret!C18+Nallet!C18+Puput!C18</f>
        <v>11</v>
      </c>
      <c r="D17" s="3">
        <f>Kurret!D18+Nallet!D18+Puput!D18</f>
        <v>2</v>
      </c>
      <c r="E17" s="3">
        <f>Kurret!E18+Nallet!E18+Puput!E18</f>
        <v>35</v>
      </c>
      <c r="F17" s="3">
        <f>Kurret!G18+Nallet!G18+Puput!G18</f>
        <v>10</v>
      </c>
      <c r="G17" s="10">
        <f t="shared" si="0"/>
        <v>5.5326199999999996</v>
      </c>
      <c r="H17" s="1"/>
    </row>
    <row r="18" spans="1:8">
      <c r="A18" s="1"/>
      <c r="B18" s="5">
        <v>45611</v>
      </c>
      <c r="C18" s="3">
        <f>Kurret!C19+Nallet!C19+Puput!C19</f>
        <v>8</v>
      </c>
      <c r="D18" s="3">
        <f>Kurret!D19+Nallet!D19+Puput!D19</f>
        <v>4</v>
      </c>
      <c r="E18" s="3">
        <f>Kurret!E19+Nallet!E19+Puput!E19</f>
        <v>33</v>
      </c>
      <c r="F18" s="3">
        <f>Kurret!G19+Nallet!G19+Puput!G19</f>
        <v>10</v>
      </c>
      <c r="G18" s="10">
        <f t="shared" si="0"/>
        <v>4.9152399999999998</v>
      </c>
      <c r="H18" s="1"/>
    </row>
    <row r="19" spans="1:8">
      <c r="A19" s="1"/>
      <c r="B19" s="5">
        <v>45612</v>
      </c>
      <c r="C19" s="3">
        <f>Kurret!C20+Nallet!C20+Puput!C20</f>
        <v>0</v>
      </c>
      <c r="D19" s="3">
        <f>Kurret!D20+Nallet!D20+Puput!D20</f>
        <v>0</v>
      </c>
      <c r="E19" s="3">
        <f>Kurret!E20+Nallet!E20+Puput!E20</f>
        <v>0</v>
      </c>
      <c r="F19" s="3">
        <f>Kurret!G20+Nallet!G20+Puput!G20</f>
        <v>0</v>
      </c>
      <c r="G19" s="10">
        <f t="shared" si="0"/>
        <v>0</v>
      </c>
      <c r="H19" s="1"/>
    </row>
    <row r="20" spans="1:8" ht="15.75" thickBot="1">
      <c r="A20" s="1"/>
      <c r="B20" s="19">
        <v>45613</v>
      </c>
      <c r="C20" s="20">
        <f>Kurret!C21+Nallet!C21+Puput!C21</f>
        <v>0</v>
      </c>
      <c r="D20" s="20">
        <f>Kurret!D21+Nallet!D21+Puput!D21</f>
        <v>0</v>
      </c>
      <c r="E20" s="20">
        <f>Kurret!E21+Nallet!E21+Puput!E21</f>
        <v>0</v>
      </c>
      <c r="F20" s="20">
        <f>Kurret!G21+Nallet!G21+Puput!G21</f>
        <v>0</v>
      </c>
      <c r="G20" s="21">
        <f t="shared" si="0"/>
        <v>0</v>
      </c>
      <c r="H20" s="1"/>
    </row>
    <row r="21" spans="1:8">
      <c r="A21" s="1"/>
      <c r="B21" s="5">
        <v>45614</v>
      </c>
      <c r="C21" s="17">
        <f>Kurret!C22+Nallet!C22+Puput!C22</f>
        <v>10</v>
      </c>
      <c r="D21" s="17">
        <f>Kurret!D22+Nallet!D22+Puput!D22</f>
        <v>3</v>
      </c>
      <c r="E21" s="17">
        <f>Kurret!E22+Nallet!E22+Puput!E22</f>
        <v>32</v>
      </c>
      <c r="F21" s="17">
        <f>Kurret!G22+Nallet!G22+Puput!G22</f>
        <v>10</v>
      </c>
      <c r="G21" s="18">
        <f>IFERROR(SUM(C21*1.75,D21*0.5381,E21)/F21,0)</f>
        <v>5.1114300000000004</v>
      </c>
      <c r="H21" s="1"/>
    </row>
    <row r="22" spans="1:8">
      <c r="A22" s="1"/>
      <c r="B22" s="5">
        <v>45615</v>
      </c>
      <c r="C22" s="3">
        <f>Kurret!C23+Nallet!C23+Puput!C23</f>
        <v>10</v>
      </c>
      <c r="D22" s="3">
        <f>Kurret!D23+Nallet!D23+Puput!D23</f>
        <v>1</v>
      </c>
      <c r="E22" s="3">
        <f>Kurret!E23+Nallet!E23+Puput!E23</f>
        <v>30</v>
      </c>
      <c r="F22" s="3">
        <f>Kurret!G23+Nallet!G23+Puput!G23</f>
        <v>9</v>
      </c>
      <c r="G22" s="10">
        <f t="shared" ref="G22:G27" si="1">IFERROR(SUM(C22*1.75,D22*0.5381,E22)/F22,0)</f>
        <v>5.3375666666666666</v>
      </c>
      <c r="H22" s="1"/>
    </row>
    <row r="23" spans="1:8">
      <c r="A23" s="1"/>
      <c r="B23" s="5">
        <v>45616</v>
      </c>
      <c r="C23" s="3">
        <f>Kurret!C24+Nallet!C24+Puput!C24</f>
        <v>6</v>
      </c>
      <c r="D23" s="3">
        <f>Kurret!D24+Nallet!D24+Puput!D24</f>
        <v>1</v>
      </c>
      <c r="E23" s="3">
        <f>Kurret!E24+Nallet!E24+Puput!E24</f>
        <v>38</v>
      </c>
      <c r="F23" s="3">
        <f>Kurret!G24+Nallet!G24+Puput!G24</f>
        <v>9</v>
      </c>
      <c r="G23" s="10">
        <f t="shared" si="1"/>
        <v>5.4486777777777782</v>
      </c>
      <c r="H23" s="1"/>
    </row>
    <row r="24" spans="1:8">
      <c r="A24" s="1"/>
      <c r="B24" s="5">
        <v>45617</v>
      </c>
      <c r="C24" s="3">
        <f>Kurret!C25+Nallet!C25+Puput!C25</f>
        <v>9</v>
      </c>
      <c r="D24" s="3">
        <f>Kurret!D25+Nallet!D25+Puput!D25</f>
        <v>1</v>
      </c>
      <c r="E24" s="3">
        <f>Kurret!E25+Nallet!E25+Puput!E25</f>
        <v>34</v>
      </c>
      <c r="F24" s="3">
        <f>Kurret!G25+Nallet!G25+Puput!G25</f>
        <v>9</v>
      </c>
      <c r="G24" s="10">
        <f t="shared" si="1"/>
        <v>5.5875666666666666</v>
      </c>
      <c r="H24" s="1"/>
    </row>
    <row r="25" spans="1:8">
      <c r="A25" s="1"/>
      <c r="B25" s="5">
        <v>45618</v>
      </c>
      <c r="C25" s="3">
        <f>Kurret!C26+Nallet!C26+Puput!C26</f>
        <v>6</v>
      </c>
      <c r="D25" s="3">
        <f>Kurret!D26+Nallet!D26+Puput!D26</f>
        <v>2</v>
      </c>
      <c r="E25" s="3">
        <f>Kurret!E26+Nallet!E26+Puput!E26</f>
        <v>34</v>
      </c>
      <c r="F25" s="3">
        <f>Kurret!G26+Nallet!G26+Puput!G26</f>
        <v>9</v>
      </c>
      <c r="G25" s="10">
        <f t="shared" si="1"/>
        <v>5.0640222222222224</v>
      </c>
      <c r="H25" s="1"/>
    </row>
    <row r="26" spans="1:8">
      <c r="A26" s="1"/>
      <c r="B26" s="5">
        <v>45619</v>
      </c>
      <c r="C26" s="3">
        <f>Kurret!C27+Nallet!C27+Puput!C27</f>
        <v>0</v>
      </c>
      <c r="D26" s="3">
        <f>Kurret!D27+Nallet!D27+Puput!D27</f>
        <v>0</v>
      </c>
      <c r="E26" s="3">
        <f>Kurret!E27+Nallet!E27+Puput!E27</f>
        <v>0</v>
      </c>
      <c r="F26" s="3">
        <f>Kurret!G27+Nallet!G27+Puput!G27</f>
        <v>0</v>
      </c>
      <c r="G26" s="10">
        <f t="shared" si="1"/>
        <v>0</v>
      </c>
      <c r="H26" s="1"/>
    </row>
    <row r="27" spans="1:8" ht="15.75" thickBot="1">
      <c r="A27" s="1"/>
      <c r="B27" s="19">
        <v>45620</v>
      </c>
      <c r="C27" s="20">
        <f>Kurret!C28+Nallet!C28+Puput!C28</f>
        <v>0</v>
      </c>
      <c r="D27" s="20">
        <f>Kurret!D28+Nallet!D28+Puput!D28</f>
        <v>0</v>
      </c>
      <c r="E27" s="20">
        <f>Kurret!E28+Nallet!E28+Puput!E28</f>
        <v>0</v>
      </c>
      <c r="F27" s="20">
        <f>Kurret!G28+Nallet!G28+Puput!G28</f>
        <v>0</v>
      </c>
      <c r="G27" s="21">
        <f t="shared" si="1"/>
        <v>0</v>
      </c>
      <c r="H27" s="1"/>
    </row>
    <row r="28" spans="1:8">
      <c r="A28" s="1"/>
      <c r="B28" s="16">
        <v>45670</v>
      </c>
      <c r="C28" s="17">
        <f>Kurret!C29+Nallet!C29+Puput!C29</f>
        <v>11</v>
      </c>
      <c r="D28" s="17">
        <f>Kurret!D29+Nallet!D29+Puput!D29</f>
        <v>6</v>
      </c>
      <c r="E28" s="17">
        <f>Kurret!E29+Nallet!E29+Puput!E29</f>
        <v>29</v>
      </c>
      <c r="F28" s="17">
        <f>Kurret!G29+Nallet!G29+Puput!G29</f>
        <v>10</v>
      </c>
      <c r="G28" s="18">
        <f>IFERROR(SUM(C28*1.75,D28*0.5381,E28)/F28,0)</f>
        <v>5.1478599999999997</v>
      </c>
      <c r="H28" s="1"/>
    </row>
    <row r="29" spans="1:8">
      <c r="A29" s="1"/>
      <c r="B29" s="5">
        <v>45671</v>
      </c>
      <c r="C29" s="3">
        <f>Kurret!C30+Nallet!C30+Puput!C30</f>
        <v>11</v>
      </c>
      <c r="D29" s="3">
        <f>Kurret!D30+Nallet!D30+Puput!D30</f>
        <v>2</v>
      </c>
      <c r="E29" s="3">
        <f>Kurret!E30+Nallet!E30+Puput!E30</f>
        <v>33</v>
      </c>
      <c r="F29" s="3">
        <f>Kurret!G30+Nallet!G30+Puput!G30</f>
        <v>10</v>
      </c>
      <c r="G29" s="10">
        <f t="shared" ref="G29:G34" si="2">IFERROR(SUM(C29*1.75,D29*0.5381,E29)/F29,0)</f>
        <v>5.3326200000000004</v>
      </c>
      <c r="H29" s="1"/>
    </row>
    <row r="30" spans="1:8">
      <c r="A30" s="1"/>
      <c r="B30" s="5">
        <v>45672</v>
      </c>
      <c r="C30" s="3">
        <f>Kurret!C31+Nallet!C31+Puput!C31</f>
        <v>11</v>
      </c>
      <c r="D30" s="3">
        <f>Kurret!D31+Nallet!D31+Puput!D31</f>
        <v>3</v>
      </c>
      <c r="E30" s="3">
        <f>Kurret!E31+Nallet!E31+Puput!E31</f>
        <v>33</v>
      </c>
      <c r="F30" s="3">
        <f>Kurret!G31+Nallet!G31+Puput!G31</f>
        <v>10</v>
      </c>
      <c r="G30" s="10">
        <f t="shared" si="2"/>
        <v>5.3864299999999998</v>
      </c>
      <c r="H30" s="1"/>
    </row>
    <row r="31" spans="1:8">
      <c r="A31" s="1"/>
      <c r="B31" s="5">
        <v>45673</v>
      </c>
      <c r="C31" s="3">
        <f>Kurret!C32+Nallet!C32+Puput!C32</f>
        <v>10</v>
      </c>
      <c r="D31" s="3">
        <f>Kurret!D32+Nallet!D32+Puput!D32</f>
        <v>2</v>
      </c>
      <c r="E31" s="3">
        <f>Kurret!E32+Nallet!E32+Puput!E32</f>
        <v>33</v>
      </c>
      <c r="F31" s="3">
        <f>Kurret!G32+Nallet!G32+Puput!G32</f>
        <v>9</v>
      </c>
      <c r="G31" s="10">
        <f t="shared" si="2"/>
        <v>5.7306888888888885</v>
      </c>
      <c r="H31" s="1"/>
    </row>
    <row r="32" spans="1:8">
      <c r="A32" s="1"/>
      <c r="B32" s="5">
        <v>45674</v>
      </c>
      <c r="C32" s="3">
        <f>Kurret!C33+Nallet!C33+Puput!C33</f>
        <v>8</v>
      </c>
      <c r="D32" s="3">
        <f>Kurret!D33+Nallet!D33+Puput!D33</f>
        <v>7</v>
      </c>
      <c r="E32" s="3">
        <f>Kurret!E33+Nallet!E33+Puput!E33</f>
        <v>30</v>
      </c>
      <c r="F32" s="3">
        <f>Kurret!G33+Nallet!G33+Puput!G33</f>
        <v>9</v>
      </c>
      <c r="G32" s="10">
        <f t="shared" si="2"/>
        <v>5.3074111111111115</v>
      </c>
      <c r="H32" s="1"/>
    </row>
    <row r="33" spans="1:8">
      <c r="A33" s="1"/>
      <c r="B33" s="5">
        <v>45675</v>
      </c>
      <c r="C33" s="3">
        <f>Kurret!C34+Nallet!C34+Puput!C34</f>
        <v>0</v>
      </c>
      <c r="D33" s="3">
        <f>Kurret!D34+Nallet!D34+Puput!D34</f>
        <v>0</v>
      </c>
      <c r="E33" s="3">
        <f>Kurret!E34+Nallet!E34+Puput!E34</f>
        <v>0</v>
      </c>
      <c r="F33" s="3">
        <f>Kurret!G34+Nallet!G34+Puput!G34</f>
        <v>0</v>
      </c>
      <c r="G33" s="10">
        <f t="shared" si="2"/>
        <v>0</v>
      </c>
      <c r="H33" s="1"/>
    </row>
    <row r="34" spans="1:8" ht="15.75" thickBot="1">
      <c r="A34" s="1"/>
      <c r="B34" s="19">
        <v>45676</v>
      </c>
      <c r="C34" s="20">
        <f>Kurret!C35+Nallet!C35+Puput!C35</f>
        <v>0</v>
      </c>
      <c r="D34" s="20">
        <f>Kurret!D35+Nallet!D35+Puput!D35</f>
        <v>0</v>
      </c>
      <c r="E34" s="20">
        <f>Kurret!E35+Nallet!E35+Puput!E35</f>
        <v>0</v>
      </c>
      <c r="F34" s="20">
        <f>Kurret!G35+Nallet!G35+Puput!G35</f>
        <v>0</v>
      </c>
      <c r="G34" s="21">
        <f t="shared" si="2"/>
        <v>0</v>
      </c>
      <c r="H34" s="1"/>
    </row>
    <row r="35" spans="1:8">
      <c r="A35" s="1"/>
      <c r="B35" s="16">
        <v>45677</v>
      </c>
      <c r="C35" s="17">
        <f>Kurret!C36+Nallet!C36+Puput!C36</f>
        <v>11</v>
      </c>
      <c r="D35" s="17">
        <f>Kurret!D36+Nallet!D36+Puput!D36</f>
        <v>4</v>
      </c>
      <c r="E35" s="17">
        <f>Kurret!E36+Nallet!E36+Puput!E36</f>
        <v>35</v>
      </c>
      <c r="F35" s="17">
        <f>Kurret!G36+Nallet!G36+Puput!G36</f>
        <v>9</v>
      </c>
      <c r="G35" s="18">
        <f>IFERROR(SUM(C35*1.75,D35*0.5381,E35)/F35,0)</f>
        <v>6.2669333333333332</v>
      </c>
      <c r="H35" s="1"/>
    </row>
    <row r="36" spans="1:8">
      <c r="A36" s="1"/>
      <c r="B36" s="5">
        <v>45678</v>
      </c>
      <c r="C36" s="3">
        <f>Kurret!C37+Nallet!C37+Puput!C37</f>
        <v>11</v>
      </c>
      <c r="D36" s="3">
        <f>Kurret!D37+Nallet!D37+Puput!D37</f>
        <v>2</v>
      </c>
      <c r="E36" s="3">
        <f>Kurret!E37+Nallet!E37+Puput!E37</f>
        <v>34</v>
      </c>
      <c r="F36" s="3">
        <f>Kurret!G37+Nallet!G37+Puput!G37</f>
        <v>9</v>
      </c>
      <c r="G36" s="10">
        <f t="shared" ref="G36:G41" si="3">IFERROR(SUM(C36*1.75,D36*0.5381,E36)/F36,0)</f>
        <v>6.0362444444444447</v>
      </c>
      <c r="H36" s="1"/>
    </row>
    <row r="37" spans="1:8">
      <c r="A37" s="1"/>
      <c r="B37" s="5">
        <v>45679</v>
      </c>
      <c r="C37" s="3">
        <f>Kurret!C38+Nallet!C38+Puput!C38</f>
        <v>11</v>
      </c>
      <c r="D37" s="3">
        <f>Kurret!D38+Nallet!D38+Puput!D38</f>
        <v>3</v>
      </c>
      <c r="E37" s="3">
        <f>Kurret!E38+Nallet!E38+Puput!E38</f>
        <v>36</v>
      </c>
      <c r="F37" s="3">
        <f>Kurret!G38+Nallet!G38+Puput!G38</f>
        <v>9</v>
      </c>
      <c r="G37" s="10">
        <f t="shared" si="3"/>
        <v>6.318255555555556</v>
      </c>
      <c r="H37" s="1"/>
    </row>
    <row r="38" spans="1:8">
      <c r="A38" s="1"/>
      <c r="B38" s="5">
        <v>45680</v>
      </c>
      <c r="C38" s="3">
        <f>Kurret!C39+Nallet!C39+Puput!C39</f>
        <v>12</v>
      </c>
      <c r="D38" s="3">
        <f>Kurret!D39+Nallet!D39+Puput!D39</f>
        <v>1</v>
      </c>
      <c r="E38" s="3">
        <f>Kurret!E39+Nallet!E39+Puput!E39</f>
        <v>36</v>
      </c>
      <c r="F38" s="3">
        <f>Kurret!G39+Nallet!G39+Puput!G39</f>
        <v>9</v>
      </c>
      <c r="G38" s="10">
        <f t="shared" si="3"/>
        <v>6.3931222222222219</v>
      </c>
      <c r="H38" s="1"/>
    </row>
    <row r="39" spans="1:8">
      <c r="A39" s="1"/>
      <c r="B39" s="5">
        <v>45681</v>
      </c>
      <c r="C39" s="3">
        <f>Kurret!C40+Nallet!C40+Puput!C40</f>
        <v>10</v>
      </c>
      <c r="D39" s="3">
        <f>Kurret!D40+Nallet!D40+Puput!D40</f>
        <v>3</v>
      </c>
      <c r="E39" s="3">
        <f>Kurret!E40+Nallet!E40+Puput!E40</f>
        <v>33</v>
      </c>
      <c r="F39" s="3">
        <f>Kurret!G40+Nallet!G40+Puput!G40</f>
        <v>9</v>
      </c>
      <c r="G39" s="10">
        <f t="shared" si="3"/>
        <v>5.7904777777777774</v>
      </c>
      <c r="H39" s="1"/>
    </row>
    <row r="40" spans="1:8">
      <c r="A40" s="1"/>
      <c r="B40" s="5">
        <v>45682</v>
      </c>
      <c r="C40" s="3">
        <f>Kurret!C41+Nallet!C41+Puput!C41</f>
        <v>0</v>
      </c>
      <c r="D40" s="3">
        <f>Kurret!D41+Nallet!D41+Puput!D41</f>
        <v>0</v>
      </c>
      <c r="E40" s="3">
        <f>Kurret!E41+Nallet!E41+Puput!E41</f>
        <v>0</v>
      </c>
      <c r="F40" s="3">
        <f>Kurret!G41+Nallet!G41+Puput!G41</f>
        <v>0</v>
      </c>
      <c r="G40" s="10">
        <f t="shared" si="3"/>
        <v>0</v>
      </c>
      <c r="H40" s="1"/>
    </row>
    <row r="41" spans="1:8" ht="15.75" thickBot="1">
      <c r="A41" s="1"/>
      <c r="B41" s="19">
        <v>45683</v>
      </c>
      <c r="C41" s="3">
        <f>Kurret!C42+Nallet!C42+Puput!C42</f>
        <v>0</v>
      </c>
      <c r="D41" s="3">
        <f>Kurret!D42+Nallet!D42+Puput!D42</f>
        <v>0</v>
      </c>
      <c r="E41" s="3">
        <f>Kurret!E42+Nallet!E42+Puput!E42</f>
        <v>0</v>
      </c>
      <c r="F41" s="3">
        <f>Kurret!G42+Nallet!G42+Puput!G42</f>
        <v>0</v>
      </c>
      <c r="G41" s="10">
        <f t="shared" si="3"/>
        <v>0</v>
      </c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</sheetData>
  <sheetProtection sheet="1" objects="1" scenarios="1"/>
  <protectedRanges>
    <protectedRange sqref="D5:F6 F7:F9 C14:F41" name="Alue1"/>
  </protectedRanges>
  <mergeCells count="2">
    <mergeCell ref="D5:F5"/>
    <mergeCell ref="D6:F6"/>
  </mergeCells>
  <conditionalFormatting sqref="G14:G41">
    <cfRule type="cellIs" dxfId="16" priority="1" operator="greaterThan">
      <formula>7</formula>
    </cfRule>
    <cfRule type="cellIs" dxfId="15" priority="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BEFCF-BCFA-44CE-AB44-22DA6928E324}">
  <dimension ref="A1:J61"/>
  <sheetViews>
    <sheetView topLeftCell="A12" zoomScaleNormal="100" workbookViewId="0">
      <selection activeCell="G38" sqref="G38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18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21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21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3</v>
      </c>
      <c r="E15" s="3">
        <v>18</v>
      </c>
      <c r="F15" s="10">
        <f t="shared" ref="F15:F42" si="0">(C15*1.75)+(D15*0.5381)+E15</f>
        <v>19.6143</v>
      </c>
      <c r="G15" s="3">
        <v>3</v>
      </c>
      <c r="H15" s="31">
        <f>IFERROR(SUM(C15*1.75,D15*0.5381,E15)/G15,0)</f>
        <v>6.5381</v>
      </c>
      <c r="I15" s="1"/>
    </row>
    <row r="16" spans="1:9">
      <c r="A16" s="1"/>
      <c r="B16" s="5">
        <v>45608</v>
      </c>
      <c r="C16" s="3">
        <v>0</v>
      </c>
      <c r="D16" s="3">
        <v>2</v>
      </c>
      <c r="E16" s="3">
        <v>19</v>
      </c>
      <c r="F16" s="10">
        <f t="shared" si="0"/>
        <v>20.0762</v>
      </c>
      <c r="G16" s="3">
        <v>3</v>
      </c>
      <c r="H16" s="31">
        <f t="shared" ref="H16:H21" si="1">IFERROR(SUM(C16*1.75,D16*0.5381,E16)/G16,0)</f>
        <v>6.6920666666666664</v>
      </c>
      <c r="I16" s="1"/>
    </row>
    <row r="17" spans="1:10">
      <c r="A17" s="1"/>
      <c r="B17" s="5">
        <v>45609</v>
      </c>
      <c r="C17" s="3">
        <v>0</v>
      </c>
      <c r="D17" s="3">
        <v>2</v>
      </c>
      <c r="E17" s="3">
        <v>18</v>
      </c>
      <c r="F17" s="10">
        <f t="shared" si="0"/>
        <v>19.0762</v>
      </c>
      <c r="G17" s="3">
        <v>3</v>
      </c>
      <c r="H17" s="31">
        <f t="shared" si="1"/>
        <v>6.3587333333333333</v>
      </c>
      <c r="I17" s="1"/>
    </row>
    <row r="18" spans="1:10">
      <c r="A18" s="1"/>
      <c r="B18" s="5">
        <v>45610</v>
      </c>
      <c r="C18" s="3">
        <v>0</v>
      </c>
      <c r="D18" s="3">
        <v>2</v>
      </c>
      <c r="E18" s="3">
        <v>18</v>
      </c>
      <c r="F18" s="10">
        <f t="shared" si="0"/>
        <v>19.0762</v>
      </c>
      <c r="G18" s="3">
        <v>3</v>
      </c>
      <c r="H18" s="31">
        <f t="shared" si="1"/>
        <v>6.3587333333333333</v>
      </c>
      <c r="I18" s="32"/>
    </row>
    <row r="19" spans="1:10">
      <c r="A19" s="1"/>
      <c r="B19" s="5">
        <v>45611</v>
      </c>
      <c r="C19" s="3">
        <v>0</v>
      </c>
      <c r="D19" s="3">
        <v>3</v>
      </c>
      <c r="E19" s="3">
        <v>19</v>
      </c>
      <c r="F19" s="10">
        <f t="shared" si="0"/>
        <v>20.6143</v>
      </c>
      <c r="G19" s="3">
        <v>3</v>
      </c>
      <c r="H19" s="31">
        <f t="shared" si="1"/>
        <v>6.8714333333333331</v>
      </c>
      <c r="I19" s="32"/>
    </row>
    <row r="20" spans="1:10">
      <c r="A20" s="1"/>
      <c r="B20" s="5">
        <v>45612</v>
      </c>
      <c r="C20" s="3"/>
      <c r="D20" s="3"/>
      <c r="E20" s="3"/>
      <c r="F20" s="10">
        <f t="shared" si="0"/>
        <v>0</v>
      </c>
      <c r="G20" s="3"/>
      <c r="H20" s="31">
        <f t="shared" si="1"/>
        <v>0</v>
      </c>
      <c r="I20" s="1"/>
    </row>
    <row r="21" spans="1:10">
      <c r="A21" s="1"/>
      <c r="B21" s="5">
        <v>45613</v>
      </c>
      <c r="C21" s="3"/>
      <c r="D21" s="3"/>
      <c r="E21" s="3"/>
      <c r="F21" s="10">
        <f t="shared" si="0"/>
        <v>0</v>
      </c>
      <c r="G21" s="3"/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2</v>
      </c>
      <c r="E22" s="3">
        <v>17</v>
      </c>
      <c r="F22" s="10">
        <f t="shared" si="0"/>
        <v>18.0762</v>
      </c>
      <c r="G22" s="3">
        <v>3</v>
      </c>
      <c r="H22" s="31">
        <f>IFERROR(SUM(C22*1.75,D22*0.5381,E22)/G22,0)</f>
        <v>6.0254000000000003</v>
      </c>
      <c r="I22" s="1"/>
    </row>
    <row r="23" spans="1:10">
      <c r="A23" s="1"/>
      <c r="B23" s="5">
        <v>45615</v>
      </c>
      <c r="C23" s="3">
        <v>0</v>
      </c>
      <c r="D23" s="3">
        <v>1</v>
      </c>
      <c r="E23" s="3">
        <v>14</v>
      </c>
      <c r="F23" s="10">
        <f t="shared" si="0"/>
        <v>14.5381</v>
      </c>
      <c r="G23" s="3">
        <v>3</v>
      </c>
      <c r="H23" s="31">
        <f t="shared" ref="H23:H28" si="2">IFERROR(SUM(C23*1.75,D23*0.5381,E23)/G23,0)</f>
        <v>4.8460333333333336</v>
      </c>
      <c r="I23" s="1"/>
    </row>
    <row r="24" spans="1:10">
      <c r="A24" s="1"/>
      <c r="B24" s="5">
        <v>45616</v>
      </c>
      <c r="C24" s="3">
        <v>0</v>
      </c>
      <c r="D24" s="3">
        <v>1</v>
      </c>
      <c r="E24" s="3">
        <v>18</v>
      </c>
      <c r="F24" s="10">
        <f t="shared" si="0"/>
        <v>18.5381</v>
      </c>
      <c r="G24" s="3">
        <v>3</v>
      </c>
      <c r="H24" s="31">
        <f t="shared" si="2"/>
        <v>6.1793666666666667</v>
      </c>
      <c r="I24" s="1"/>
    </row>
    <row r="25" spans="1:10">
      <c r="A25" s="1"/>
      <c r="B25" s="5">
        <v>45617</v>
      </c>
      <c r="C25" s="3">
        <v>0</v>
      </c>
      <c r="D25" s="3">
        <v>1</v>
      </c>
      <c r="E25" s="3">
        <v>17</v>
      </c>
      <c r="F25" s="10">
        <f t="shared" si="0"/>
        <v>17.5381</v>
      </c>
      <c r="G25" s="3">
        <v>3</v>
      </c>
      <c r="H25" s="31">
        <f t="shared" si="2"/>
        <v>5.8460333333333336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1</v>
      </c>
      <c r="E26" s="3">
        <v>17</v>
      </c>
      <c r="F26" s="10">
        <f t="shared" si="0"/>
        <v>17.5381</v>
      </c>
      <c r="G26" s="3">
        <v>3</v>
      </c>
      <c r="H26" s="31">
        <f t="shared" si="2"/>
        <v>5.8460333333333336</v>
      </c>
      <c r="I26" s="1"/>
    </row>
    <row r="27" spans="1:10">
      <c r="A27" s="1"/>
      <c r="B27" s="5">
        <v>45619</v>
      </c>
      <c r="C27" s="3"/>
      <c r="D27" s="3"/>
      <c r="E27" s="3"/>
      <c r="F27" s="10">
        <f t="shared" si="0"/>
        <v>0</v>
      </c>
      <c r="G27" s="3"/>
      <c r="H27" s="31">
        <f t="shared" si="2"/>
        <v>0</v>
      </c>
      <c r="I27" s="1"/>
    </row>
    <row r="28" spans="1:10">
      <c r="A28" s="1"/>
      <c r="B28" s="5">
        <v>45620</v>
      </c>
      <c r="C28" s="3"/>
      <c r="D28" s="3"/>
      <c r="E28" s="3"/>
      <c r="F28" s="10">
        <f t="shared" si="0"/>
        <v>0</v>
      </c>
      <c r="G28" s="3"/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3</v>
      </c>
      <c r="E29" s="3">
        <v>16</v>
      </c>
      <c r="F29" s="10">
        <f t="shared" si="0"/>
        <v>17.6143</v>
      </c>
      <c r="G29" s="3">
        <v>3</v>
      </c>
      <c r="H29" s="31">
        <f>IFERROR(SUM(C29*1.75,D29*0.5381,E29)/G29,0)</f>
        <v>5.8714333333333331</v>
      </c>
      <c r="I29" s="1"/>
    </row>
    <row r="30" spans="1:10">
      <c r="A30" s="1"/>
      <c r="B30" s="5">
        <v>45671</v>
      </c>
      <c r="C30" s="3">
        <v>0</v>
      </c>
      <c r="D30" s="3">
        <v>1</v>
      </c>
      <c r="E30" s="3">
        <v>19</v>
      </c>
      <c r="F30" s="10">
        <f t="shared" si="0"/>
        <v>19.5381</v>
      </c>
      <c r="G30" s="3">
        <v>4</v>
      </c>
      <c r="H30" s="31">
        <f t="shared" ref="H30:H35" si="3">IFERROR(SUM(C30*1.75,D30*0.5381,E30)/G30,0)</f>
        <v>4.884525</v>
      </c>
      <c r="I30" s="1"/>
    </row>
    <row r="31" spans="1:10">
      <c r="A31" s="1"/>
      <c r="B31" s="5">
        <v>45672</v>
      </c>
      <c r="C31" s="3">
        <v>0</v>
      </c>
      <c r="D31" s="3">
        <v>1</v>
      </c>
      <c r="E31" s="3">
        <v>19</v>
      </c>
      <c r="F31" s="10">
        <f t="shared" si="0"/>
        <v>19.5381</v>
      </c>
      <c r="G31" s="3">
        <v>3</v>
      </c>
      <c r="H31" s="31">
        <f t="shared" si="3"/>
        <v>6.5126999999999997</v>
      </c>
      <c r="I31" s="1"/>
    </row>
    <row r="32" spans="1:10">
      <c r="A32" s="1"/>
      <c r="B32" s="5">
        <v>45673</v>
      </c>
      <c r="C32" s="3">
        <v>0</v>
      </c>
      <c r="D32" s="3">
        <v>2</v>
      </c>
      <c r="E32" s="3">
        <v>18</v>
      </c>
      <c r="F32" s="10">
        <f t="shared" si="0"/>
        <v>19.0762</v>
      </c>
      <c r="G32" s="3">
        <v>3</v>
      </c>
      <c r="H32" s="31">
        <f t="shared" si="3"/>
        <v>6.3587333333333333</v>
      </c>
      <c r="I32" s="1"/>
    </row>
    <row r="33" spans="1:9">
      <c r="A33" s="1"/>
      <c r="B33" s="5">
        <v>45674</v>
      </c>
      <c r="C33" s="3">
        <v>0</v>
      </c>
      <c r="D33" s="3">
        <v>4</v>
      </c>
      <c r="E33" s="3">
        <v>14</v>
      </c>
      <c r="F33" s="10">
        <f t="shared" si="0"/>
        <v>16.1524</v>
      </c>
      <c r="G33" s="3">
        <v>3</v>
      </c>
      <c r="H33" s="31">
        <f t="shared" si="3"/>
        <v>5.3841333333333337</v>
      </c>
      <c r="I33" s="1"/>
    </row>
    <row r="34" spans="1:9">
      <c r="A34" s="1"/>
      <c r="B34" s="5">
        <v>45675</v>
      </c>
      <c r="C34" s="3"/>
      <c r="D34" s="3"/>
      <c r="E34" s="3"/>
      <c r="F34" s="10">
        <f t="shared" si="0"/>
        <v>0</v>
      </c>
      <c r="G34" s="3"/>
      <c r="H34" s="31">
        <f t="shared" si="3"/>
        <v>0</v>
      </c>
      <c r="I34" s="1"/>
    </row>
    <row r="35" spans="1:9">
      <c r="A35" s="1"/>
      <c r="B35" s="5">
        <v>45676</v>
      </c>
      <c r="C35" s="3"/>
      <c r="D35" s="3"/>
      <c r="E35" s="3"/>
      <c r="F35" s="10">
        <f t="shared" si="0"/>
        <v>0</v>
      </c>
      <c r="G35" s="3"/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1</v>
      </c>
      <c r="E36" s="3">
        <v>17</v>
      </c>
      <c r="F36" s="10">
        <f t="shared" si="0"/>
        <v>17.5381</v>
      </c>
      <c r="G36" s="3">
        <v>3</v>
      </c>
      <c r="H36" s="31">
        <f>IFERROR(SUM(C36*1.75,D36*0.5381,E36)/G36,0)</f>
        <v>5.8460333333333336</v>
      </c>
      <c r="I36" s="1"/>
    </row>
    <row r="37" spans="1:9">
      <c r="A37" s="1"/>
      <c r="B37" s="5">
        <v>45678</v>
      </c>
      <c r="C37" s="3">
        <v>0</v>
      </c>
      <c r="D37" s="3">
        <v>2</v>
      </c>
      <c r="E37" s="3">
        <v>18</v>
      </c>
      <c r="F37" s="10">
        <f t="shared" si="0"/>
        <v>19.0762</v>
      </c>
      <c r="G37" s="3">
        <v>3</v>
      </c>
      <c r="H37" s="31">
        <f t="shared" ref="H37:H42" si="4">IFERROR(SUM(C37*1.75,D37*0.5381,E37)/G37,0)</f>
        <v>6.3587333333333333</v>
      </c>
      <c r="I37" s="1"/>
    </row>
    <row r="38" spans="1:9">
      <c r="A38" s="1"/>
      <c r="B38" s="5">
        <v>45679</v>
      </c>
      <c r="C38" s="3">
        <v>0</v>
      </c>
      <c r="D38" s="3">
        <v>1</v>
      </c>
      <c r="E38" s="3">
        <v>20</v>
      </c>
      <c r="F38" s="10">
        <f t="shared" si="0"/>
        <v>20.5381</v>
      </c>
      <c r="G38" s="3">
        <v>3</v>
      </c>
      <c r="H38" s="31">
        <f t="shared" si="4"/>
        <v>6.8460333333333336</v>
      </c>
      <c r="I38" s="1"/>
    </row>
    <row r="39" spans="1:9">
      <c r="A39" s="1"/>
      <c r="B39" s="5">
        <v>45680</v>
      </c>
      <c r="C39" s="3">
        <v>0</v>
      </c>
      <c r="D39" s="3">
        <v>1</v>
      </c>
      <c r="E39" s="3">
        <v>20</v>
      </c>
      <c r="F39" s="10">
        <f t="shared" si="0"/>
        <v>20.5381</v>
      </c>
      <c r="G39" s="3">
        <v>3</v>
      </c>
      <c r="H39" s="31">
        <f t="shared" si="4"/>
        <v>6.8460333333333336</v>
      </c>
      <c r="I39" s="1"/>
    </row>
    <row r="40" spans="1:9">
      <c r="A40" s="1"/>
      <c r="B40" s="5">
        <v>45681</v>
      </c>
      <c r="C40" s="3">
        <v>0</v>
      </c>
      <c r="D40" s="3">
        <v>1</v>
      </c>
      <c r="E40" s="3">
        <v>19</v>
      </c>
      <c r="F40" s="10">
        <f t="shared" si="0"/>
        <v>19.5381</v>
      </c>
      <c r="G40" s="3">
        <v>3</v>
      </c>
      <c r="H40" s="31">
        <f t="shared" si="4"/>
        <v>6.5126999999999997</v>
      </c>
      <c r="I40" s="1"/>
    </row>
    <row r="41" spans="1:9">
      <c r="A41" s="1"/>
      <c r="B41" s="5">
        <v>45682</v>
      </c>
      <c r="C41" s="3"/>
      <c r="D41" s="3"/>
      <c r="E41" s="3"/>
      <c r="F41" s="10">
        <f t="shared" si="0"/>
        <v>0</v>
      </c>
      <c r="G41" s="3"/>
      <c r="H41" s="31">
        <f t="shared" si="4"/>
        <v>0</v>
      </c>
      <c r="I41" s="1"/>
    </row>
    <row r="42" spans="1:9">
      <c r="A42" s="1"/>
      <c r="B42" s="5">
        <v>45683</v>
      </c>
      <c r="C42" s="3"/>
      <c r="D42" s="3"/>
      <c r="E42" s="3"/>
      <c r="F42" s="10">
        <f t="shared" si="0"/>
        <v>0</v>
      </c>
      <c r="G42" s="3"/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4" priority="1" operator="greaterThan">
      <formula>21</formula>
    </cfRule>
  </conditionalFormatting>
  <conditionalFormatting sqref="H15:H42">
    <cfRule type="cellIs" dxfId="13" priority="2" operator="greaterThan">
      <formula>7</formula>
    </cfRule>
    <cfRule type="cellIs" dxfId="12" priority="3" operator="greaterThan">
      <formula>8</formula>
    </cfRule>
  </conditionalFormatting>
  <conditionalFormatting sqref="H44">
    <cfRule type="cellIs" dxfId="11" priority="4" operator="greaterThan">
      <formula>7</formula>
    </cfRule>
    <cfRule type="cellIs" dxfId="10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73A4-52ED-4DAD-B614-FB131998D3FE}">
  <dimension ref="A1:J61"/>
  <sheetViews>
    <sheetView topLeftCell="A14" zoomScaleNormal="100" workbookViewId="0">
      <selection activeCell="G38" sqref="G38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29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21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21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1</v>
      </c>
      <c r="E15" s="3">
        <v>15</v>
      </c>
      <c r="F15" s="10">
        <f t="shared" ref="F15:F42" si="0">(C15*1.75)+(D15*0.5381)+E15</f>
        <v>15.5381</v>
      </c>
      <c r="G15" s="3">
        <v>3</v>
      </c>
      <c r="H15" s="31">
        <f>IFERROR(SUM(C15*1.75,D15*0.5381,E15)/G15,0)</f>
        <v>5.1793666666666667</v>
      </c>
      <c r="I15" s="1"/>
    </row>
    <row r="16" spans="1:9">
      <c r="A16" s="1"/>
      <c r="B16" s="5">
        <v>45608</v>
      </c>
      <c r="C16" s="3">
        <v>0</v>
      </c>
      <c r="D16" s="3">
        <v>0</v>
      </c>
      <c r="E16" s="3">
        <v>19</v>
      </c>
      <c r="F16" s="10">
        <f t="shared" si="0"/>
        <v>19</v>
      </c>
      <c r="G16" s="3">
        <v>3</v>
      </c>
      <c r="H16" s="31">
        <f t="shared" ref="H16:H21" si="1">IFERROR(SUM(C16*1.75,D16*0.5381,E16)/G16,0)</f>
        <v>6.333333333333333</v>
      </c>
      <c r="I16" s="1"/>
    </row>
    <row r="17" spans="1:10">
      <c r="A17" s="1"/>
      <c r="B17" s="5">
        <v>45609</v>
      </c>
      <c r="C17" s="3">
        <v>0</v>
      </c>
      <c r="D17" s="3">
        <v>1</v>
      </c>
      <c r="E17" s="3">
        <v>16</v>
      </c>
      <c r="F17" s="10">
        <f t="shared" si="0"/>
        <v>16.5381</v>
      </c>
      <c r="G17" s="3">
        <v>3</v>
      </c>
      <c r="H17" s="31">
        <f t="shared" si="1"/>
        <v>5.5126999999999997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17</v>
      </c>
      <c r="F18" s="10">
        <f t="shared" si="0"/>
        <v>17</v>
      </c>
      <c r="G18" s="3">
        <v>4</v>
      </c>
      <c r="H18" s="31">
        <f t="shared" si="1"/>
        <v>4.25</v>
      </c>
      <c r="I18" s="32"/>
    </row>
    <row r="19" spans="1:10">
      <c r="A19" s="1"/>
      <c r="B19" s="5">
        <v>45611</v>
      </c>
      <c r="C19" s="3">
        <v>0</v>
      </c>
      <c r="D19" s="3">
        <v>1</v>
      </c>
      <c r="E19" s="3">
        <v>14</v>
      </c>
      <c r="F19" s="10">
        <f t="shared" si="0"/>
        <v>14.5381</v>
      </c>
      <c r="G19" s="3">
        <v>4</v>
      </c>
      <c r="H19" s="31">
        <f t="shared" si="1"/>
        <v>3.634525</v>
      </c>
      <c r="I19" s="32"/>
    </row>
    <row r="20" spans="1:10">
      <c r="A20" s="1"/>
      <c r="B20" s="5">
        <v>45612</v>
      </c>
      <c r="C20" s="3"/>
      <c r="D20" s="3"/>
      <c r="E20" s="3"/>
      <c r="F20" s="10">
        <f t="shared" si="0"/>
        <v>0</v>
      </c>
      <c r="G20" s="3"/>
      <c r="H20" s="31">
        <f t="shared" si="1"/>
        <v>0</v>
      </c>
      <c r="I20" s="1"/>
    </row>
    <row r="21" spans="1:10">
      <c r="A21" s="1"/>
      <c r="B21" s="5">
        <v>45613</v>
      </c>
      <c r="C21" s="3"/>
      <c r="D21" s="3"/>
      <c r="E21" s="3"/>
      <c r="F21" s="10">
        <f t="shared" si="0"/>
        <v>0</v>
      </c>
      <c r="G21" s="3"/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1</v>
      </c>
      <c r="E22" s="3">
        <v>15</v>
      </c>
      <c r="F22" s="10">
        <f t="shared" si="0"/>
        <v>15.5381</v>
      </c>
      <c r="G22" s="3">
        <v>4</v>
      </c>
      <c r="H22" s="31">
        <f>IFERROR(SUM(C22*1.75,D22*0.5381,E22)/G22,0)</f>
        <v>3.884525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16</v>
      </c>
      <c r="F23" s="10">
        <f t="shared" si="0"/>
        <v>16</v>
      </c>
      <c r="G23" s="3">
        <v>3</v>
      </c>
      <c r="H23" s="31">
        <f t="shared" ref="H23:H28" si="2">IFERROR(SUM(C23*1.75,D23*0.5381,E23)/G23,0)</f>
        <v>5.333333333333333</v>
      </c>
      <c r="I23" s="1"/>
    </row>
    <row r="24" spans="1:10">
      <c r="A24" s="1"/>
      <c r="B24" s="5">
        <v>45616</v>
      </c>
      <c r="C24" s="3">
        <v>0</v>
      </c>
      <c r="D24" s="3">
        <v>0</v>
      </c>
      <c r="E24" s="3">
        <v>20</v>
      </c>
      <c r="F24" s="10">
        <f t="shared" si="0"/>
        <v>20</v>
      </c>
      <c r="G24" s="3">
        <v>3</v>
      </c>
      <c r="H24" s="31">
        <f t="shared" si="2"/>
        <v>6.666666666666667</v>
      </c>
      <c r="I24" s="1"/>
    </row>
    <row r="25" spans="1:10">
      <c r="A25" s="1"/>
      <c r="B25" s="5">
        <v>45617</v>
      </c>
      <c r="C25" s="3">
        <v>0</v>
      </c>
      <c r="D25" s="3">
        <v>0</v>
      </c>
      <c r="E25" s="3">
        <v>17</v>
      </c>
      <c r="F25" s="10">
        <f t="shared" si="0"/>
        <v>17</v>
      </c>
      <c r="G25" s="3">
        <v>3</v>
      </c>
      <c r="H25" s="31">
        <f t="shared" si="2"/>
        <v>5.666666666666667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1</v>
      </c>
      <c r="E26" s="3">
        <v>17</v>
      </c>
      <c r="F26" s="10">
        <f t="shared" si="0"/>
        <v>17.5381</v>
      </c>
      <c r="G26" s="3">
        <v>3</v>
      </c>
      <c r="H26" s="31">
        <f t="shared" si="2"/>
        <v>5.8460333333333336</v>
      </c>
      <c r="I26" s="1"/>
    </row>
    <row r="27" spans="1:10">
      <c r="A27" s="1"/>
      <c r="B27" s="5">
        <v>45619</v>
      </c>
      <c r="C27" s="3"/>
      <c r="D27" s="3"/>
      <c r="E27" s="3"/>
      <c r="F27" s="10">
        <f t="shared" si="0"/>
        <v>0</v>
      </c>
      <c r="G27" s="3"/>
      <c r="H27" s="31">
        <f t="shared" si="2"/>
        <v>0</v>
      </c>
      <c r="I27" s="1"/>
    </row>
    <row r="28" spans="1:10">
      <c r="A28" s="1"/>
      <c r="B28" s="5">
        <v>45620</v>
      </c>
      <c r="C28" s="3"/>
      <c r="D28" s="3"/>
      <c r="E28" s="3"/>
      <c r="F28" s="10">
        <f t="shared" si="0"/>
        <v>0</v>
      </c>
      <c r="G28" s="3"/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3</v>
      </c>
      <c r="E29" s="3">
        <v>13</v>
      </c>
      <c r="F29" s="10">
        <f t="shared" si="0"/>
        <v>14.6143</v>
      </c>
      <c r="G29" s="3">
        <v>4</v>
      </c>
      <c r="H29" s="31">
        <f>IFERROR(SUM(C29*1.75,D29*0.5381,E29)/G29,0)</f>
        <v>3.653575</v>
      </c>
      <c r="I29" s="1"/>
    </row>
    <row r="30" spans="1:10">
      <c r="A30" s="1"/>
      <c r="B30" s="5">
        <v>45671</v>
      </c>
      <c r="C30" s="3">
        <v>0</v>
      </c>
      <c r="D30" s="3">
        <v>1</v>
      </c>
      <c r="E30" s="3">
        <v>14</v>
      </c>
      <c r="F30" s="10">
        <f t="shared" si="0"/>
        <v>14.5381</v>
      </c>
      <c r="G30" s="3">
        <v>3</v>
      </c>
      <c r="H30" s="31">
        <f t="shared" ref="H30:H35" si="3">IFERROR(SUM(C30*1.75,D30*0.5381,E30)/G30,0)</f>
        <v>4.8460333333333336</v>
      </c>
      <c r="I30" s="1"/>
    </row>
    <row r="31" spans="1:10">
      <c r="A31" s="1"/>
      <c r="B31" s="5">
        <v>45672</v>
      </c>
      <c r="C31" s="3">
        <v>0</v>
      </c>
      <c r="D31" s="3">
        <v>2</v>
      </c>
      <c r="E31" s="3">
        <v>14</v>
      </c>
      <c r="F31" s="10">
        <f t="shared" si="0"/>
        <v>15.0762</v>
      </c>
      <c r="G31" s="3">
        <v>4</v>
      </c>
      <c r="H31" s="31">
        <f t="shared" si="3"/>
        <v>3.76905</v>
      </c>
      <c r="I31" s="1"/>
    </row>
    <row r="32" spans="1:10">
      <c r="A32" s="1"/>
      <c r="B32" s="5">
        <v>45673</v>
      </c>
      <c r="C32" s="3">
        <v>0</v>
      </c>
      <c r="D32" s="3">
        <v>0</v>
      </c>
      <c r="E32" s="3">
        <v>15</v>
      </c>
      <c r="F32" s="10">
        <f t="shared" si="0"/>
        <v>15</v>
      </c>
      <c r="G32" s="3">
        <v>3</v>
      </c>
      <c r="H32" s="31">
        <f t="shared" si="3"/>
        <v>5</v>
      </c>
      <c r="I32" s="1"/>
    </row>
    <row r="33" spans="1:9">
      <c r="A33" s="1"/>
      <c r="B33" s="5">
        <v>45674</v>
      </c>
      <c r="C33" s="3">
        <v>0</v>
      </c>
      <c r="D33" s="3">
        <v>3</v>
      </c>
      <c r="E33" s="3">
        <v>16</v>
      </c>
      <c r="F33" s="10">
        <f t="shared" si="0"/>
        <v>17.6143</v>
      </c>
      <c r="G33" s="3">
        <v>3</v>
      </c>
      <c r="H33" s="31">
        <f t="shared" si="3"/>
        <v>5.8714333333333331</v>
      </c>
      <c r="I33" s="1"/>
    </row>
    <row r="34" spans="1:9">
      <c r="A34" s="1"/>
      <c r="B34" s="5">
        <v>45675</v>
      </c>
      <c r="C34" s="3"/>
      <c r="D34" s="3"/>
      <c r="E34" s="3"/>
      <c r="F34" s="10">
        <f t="shared" si="0"/>
        <v>0</v>
      </c>
      <c r="G34" s="3"/>
      <c r="H34" s="31">
        <f t="shared" si="3"/>
        <v>0</v>
      </c>
      <c r="I34" s="1"/>
    </row>
    <row r="35" spans="1:9">
      <c r="A35" s="1"/>
      <c r="B35" s="5">
        <v>45676</v>
      </c>
      <c r="C35" s="3"/>
      <c r="D35" s="3"/>
      <c r="E35" s="3"/>
      <c r="F35" s="10">
        <f t="shared" si="0"/>
        <v>0</v>
      </c>
      <c r="G35" s="3"/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3</v>
      </c>
      <c r="E36" s="3">
        <v>18</v>
      </c>
      <c r="F36" s="10">
        <f t="shared" si="0"/>
        <v>19.6143</v>
      </c>
      <c r="G36" s="3">
        <v>3</v>
      </c>
      <c r="H36" s="31">
        <f>IFERROR(SUM(C36*1.75,D36*0.5381,E36)/G36,0)</f>
        <v>6.5381</v>
      </c>
      <c r="I36" s="1"/>
    </row>
    <row r="37" spans="1:9">
      <c r="A37" s="1"/>
      <c r="B37" s="5">
        <v>45678</v>
      </c>
      <c r="C37" s="3">
        <v>0</v>
      </c>
      <c r="D37" s="3">
        <v>0</v>
      </c>
      <c r="E37" s="3">
        <v>16</v>
      </c>
      <c r="F37" s="10">
        <f t="shared" si="0"/>
        <v>16</v>
      </c>
      <c r="G37" s="3">
        <v>3</v>
      </c>
      <c r="H37" s="31">
        <f t="shared" ref="H37:H42" si="4">IFERROR(SUM(C37*1.75,D37*0.5381,E37)/G37,0)</f>
        <v>5.333333333333333</v>
      </c>
      <c r="I37" s="1"/>
    </row>
    <row r="38" spans="1:9">
      <c r="A38" s="1"/>
      <c r="B38" s="5">
        <v>45679</v>
      </c>
      <c r="C38" s="3">
        <v>0</v>
      </c>
      <c r="D38" s="3">
        <v>2</v>
      </c>
      <c r="E38" s="3">
        <v>16</v>
      </c>
      <c r="F38" s="10">
        <f t="shared" si="0"/>
        <v>17.0762</v>
      </c>
      <c r="G38" s="3">
        <v>3</v>
      </c>
      <c r="H38" s="31">
        <f t="shared" si="4"/>
        <v>5.6920666666666664</v>
      </c>
      <c r="I38" s="1"/>
    </row>
    <row r="39" spans="1:9">
      <c r="A39" s="1"/>
      <c r="B39" s="5">
        <v>45680</v>
      </c>
      <c r="C39" s="3">
        <v>0</v>
      </c>
      <c r="D39" s="3">
        <v>0</v>
      </c>
      <c r="E39" s="3">
        <v>16</v>
      </c>
      <c r="F39" s="10">
        <f t="shared" si="0"/>
        <v>16</v>
      </c>
      <c r="G39" s="3">
        <v>3</v>
      </c>
      <c r="H39" s="31">
        <f t="shared" si="4"/>
        <v>5.333333333333333</v>
      </c>
      <c r="I39" s="1"/>
    </row>
    <row r="40" spans="1:9">
      <c r="A40" s="1"/>
      <c r="B40" s="5">
        <v>45681</v>
      </c>
      <c r="C40" s="3">
        <v>0</v>
      </c>
      <c r="D40" s="3">
        <v>2</v>
      </c>
      <c r="E40" s="3">
        <v>14</v>
      </c>
      <c r="F40" s="10">
        <f t="shared" si="0"/>
        <v>15.0762</v>
      </c>
      <c r="G40" s="3">
        <v>3</v>
      </c>
      <c r="H40" s="31">
        <f t="shared" si="4"/>
        <v>5.0254000000000003</v>
      </c>
      <c r="I40" s="1"/>
    </row>
    <row r="41" spans="1:9">
      <c r="A41" s="1"/>
      <c r="B41" s="5">
        <v>45682</v>
      </c>
      <c r="C41" s="3"/>
      <c r="D41" s="3"/>
      <c r="E41" s="3"/>
      <c r="F41" s="10">
        <f t="shared" si="0"/>
        <v>0</v>
      </c>
      <c r="G41" s="3"/>
      <c r="H41" s="31">
        <f t="shared" si="4"/>
        <v>0</v>
      </c>
      <c r="I41" s="1"/>
    </row>
    <row r="42" spans="1:9">
      <c r="A42" s="1"/>
      <c r="B42" s="5">
        <v>45683</v>
      </c>
      <c r="C42" s="3"/>
      <c r="D42" s="3"/>
      <c r="E42" s="3"/>
      <c r="F42" s="10">
        <f t="shared" si="0"/>
        <v>0</v>
      </c>
      <c r="G42" s="3"/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9" priority="1" operator="greaterThan">
      <formula>21</formula>
    </cfRule>
  </conditionalFormatting>
  <conditionalFormatting sqref="H15:H42">
    <cfRule type="cellIs" dxfId="8" priority="2" operator="greaterThan">
      <formula>7</formula>
    </cfRule>
    <cfRule type="cellIs" dxfId="7" priority="3" operator="greaterThan">
      <formula>8</formula>
    </cfRule>
  </conditionalFormatting>
  <conditionalFormatting sqref="H44">
    <cfRule type="cellIs" dxfId="6" priority="4" operator="greaterThan">
      <formula>7</formula>
    </cfRule>
    <cfRule type="cellIs" dxfId="5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68B4-F165-40AD-96D5-9E0EB476C2D5}">
  <dimension ref="A1:J61"/>
  <sheetViews>
    <sheetView topLeftCell="A14" zoomScaleNormal="100" workbookViewId="0">
      <selection activeCell="G40" sqref="G40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30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11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0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11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11</v>
      </c>
      <c r="D15" s="3">
        <v>0</v>
      </c>
      <c r="E15" s="3">
        <v>0</v>
      </c>
      <c r="F15" s="10">
        <f t="shared" ref="F15:F21" si="0">(C15*1.75)+(D15*0.5381)+E15</f>
        <v>19.25</v>
      </c>
      <c r="G15" s="3">
        <v>3</v>
      </c>
      <c r="H15" s="31">
        <f>IFERROR(SUM(C15*1.75,D15*0.5381,E15)/G15,0)</f>
        <v>6.416666666666667</v>
      </c>
      <c r="I15" s="1"/>
    </row>
    <row r="16" spans="1:9">
      <c r="A16" s="1"/>
      <c r="B16" s="5">
        <v>45608</v>
      </c>
      <c r="C16" s="3">
        <v>10</v>
      </c>
      <c r="D16" s="3">
        <v>0</v>
      </c>
      <c r="E16" s="3">
        <v>0</v>
      </c>
      <c r="F16" s="10">
        <f t="shared" si="0"/>
        <v>17.5</v>
      </c>
      <c r="G16" s="3">
        <v>3</v>
      </c>
      <c r="H16" s="31">
        <f t="shared" ref="H16:H21" si="1">IFERROR(SUM(C16*1.75,D16*0.5381,E16)/G16,0)</f>
        <v>5.833333333333333</v>
      </c>
      <c r="I16" s="1"/>
    </row>
    <row r="17" spans="1:10">
      <c r="A17" s="1"/>
      <c r="B17" s="5">
        <v>45609</v>
      </c>
      <c r="C17" s="3">
        <v>8</v>
      </c>
      <c r="D17" s="3">
        <v>0</v>
      </c>
      <c r="E17" s="3">
        <v>0</v>
      </c>
      <c r="F17" s="10">
        <f t="shared" si="0"/>
        <v>14</v>
      </c>
      <c r="G17" s="3">
        <v>3</v>
      </c>
      <c r="H17" s="31">
        <f t="shared" si="1"/>
        <v>4.666666666666667</v>
      </c>
      <c r="I17" s="1"/>
    </row>
    <row r="18" spans="1:10">
      <c r="A18" s="1"/>
      <c r="B18" s="5">
        <v>45610</v>
      </c>
      <c r="C18" s="3">
        <v>11</v>
      </c>
      <c r="D18" s="3">
        <v>0</v>
      </c>
      <c r="E18" s="3">
        <v>0</v>
      </c>
      <c r="F18" s="10">
        <f t="shared" si="0"/>
        <v>19.25</v>
      </c>
      <c r="G18" s="3">
        <v>3</v>
      </c>
      <c r="H18" s="31">
        <f t="shared" si="1"/>
        <v>6.416666666666667</v>
      </c>
      <c r="I18" s="32"/>
    </row>
    <row r="19" spans="1:10">
      <c r="A19" s="1"/>
      <c r="B19" s="5">
        <v>45611</v>
      </c>
      <c r="C19" s="3">
        <v>8</v>
      </c>
      <c r="D19" s="3">
        <v>0</v>
      </c>
      <c r="E19" s="3">
        <v>0</v>
      </c>
      <c r="F19" s="10">
        <f t="shared" si="0"/>
        <v>14</v>
      </c>
      <c r="G19" s="3">
        <v>3</v>
      </c>
      <c r="H19" s="31">
        <f t="shared" si="1"/>
        <v>4.666666666666667</v>
      </c>
      <c r="I19" s="32"/>
    </row>
    <row r="20" spans="1:10">
      <c r="A20" s="1"/>
      <c r="B20" s="5">
        <v>45612</v>
      </c>
      <c r="C20" s="3"/>
      <c r="D20" s="3"/>
      <c r="E20" s="3"/>
      <c r="F20" s="10">
        <f t="shared" si="0"/>
        <v>0</v>
      </c>
      <c r="G20" s="3"/>
      <c r="H20" s="31">
        <f t="shared" si="1"/>
        <v>0</v>
      </c>
      <c r="I20" s="1"/>
    </row>
    <row r="21" spans="1:10">
      <c r="A21" s="1"/>
      <c r="B21" s="5">
        <v>45613</v>
      </c>
      <c r="C21" s="3"/>
      <c r="D21" s="3"/>
      <c r="E21" s="3"/>
      <c r="F21" s="10">
        <f t="shared" si="0"/>
        <v>0</v>
      </c>
      <c r="G21" s="3"/>
      <c r="H21" s="31">
        <f t="shared" si="1"/>
        <v>0</v>
      </c>
      <c r="I21" s="1"/>
    </row>
    <row r="22" spans="1:10">
      <c r="A22" s="1"/>
      <c r="B22" s="5">
        <v>45614</v>
      </c>
      <c r="C22" s="3">
        <v>10</v>
      </c>
      <c r="D22" s="3">
        <v>0</v>
      </c>
      <c r="E22" s="3">
        <v>0</v>
      </c>
      <c r="F22" s="10">
        <f t="shared" ref="F22:F42" si="2">(C22*1.75)+(D22*0.5381)+E22</f>
        <v>17.5</v>
      </c>
      <c r="G22" s="3">
        <v>3</v>
      </c>
      <c r="H22" s="31">
        <f>IFERROR(SUM(C22*1.75,D22*0.5381,E22)/G22,0)</f>
        <v>5.833333333333333</v>
      </c>
      <c r="I22" s="1"/>
    </row>
    <row r="23" spans="1:10">
      <c r="A23" s="1"/>
      <c r="B23" s="5">
        <v>45615</v>
      </c>
      <c r="C23" s="3">
        <v>10</v>
      </c>
      <c r="D23" s="3">
        <v>0</v>
      </c>
      <c r="E23" s="3">
        <v>0</v>
      </c>
      <c r="F23" s="10">
        <f t="shared" si="2"/>
        <v>17.5</v>
      </c>
      <c r="G23" s="3">
        <v>3</v>
      </c>
      <c r="H23" s="31">
        <f t="shared" ref="H23:H28" si="3">IFERROR(SUM(C23*1.75,D23*0.5381,E23)/G23,0)</f>
        <v>5.833333333333333</v>
      </c>
      <c r="I23" s="1"/>
    </row>
    <row r="24" spans="1:10">
      <c r="A24" s="1"/>
      <c r="B24" s="5">
        <v>45616</v>
      </c>
      <c r="C24" s="3">
        <v>6</v>
      </c>
      <c r="D24" s="3">
        <v>0</v>
      </c>
      <c r="E24" s="3">
        <v>0</v>
      </c>
      <c r="F24" s="10">
        <f t="shared" si="2"/>
        <v>10.5</v>
      </c>
      <c r="G24" s="3">
        <v>3</v>
      </c>
      <c r="H24" s="31">
        <f t="shared" si="3"/>
        <v>3.5</v>
      </c>
      <c r="I24" s="1"/>
    </row>
    <row r="25" spans="1:10">
      <c r="A25" s="1"/>
      <c r="B25" s="5">
        <v>45617</v>
      </c>
      <c r="C25" s="3">
        <v>9</v>
      </c>
      <c r="D25" s="3">
        <v>0</v>
      </c>
      <c r="E25" s="3">
        <v>0</v>
      </c>
      <c r="F25" s="10">
        <f t="shared" si="2"/>
        <v>15.75</v>
      </c>
      <c r="G25" s="3">
        <v>3</v>
      </c>
      <c r="H25" s="31">
        <f t="shared" si="3"/>
        <v>5.25</v>
      </c>
      <c r="I25" s="1"/>
      <c r="J25" t="s">
        <v>27</v>
      </c>
    </row>
    <row r="26" spans="1:10">
      <c r="A26" s="1"/>
      <c r="B26" s="5">
        <v>45618</v>
      </c>
      <c r="C26" s="3">
        <v>6</v>
      </c>
      <c r="D26" s="3">
        <v>0</v>
      </c>
      <c r="E26" s="3">
        <v>0</v>
      </c>
      <c r="F26" s="10">
        <f t="shared" si="2"/>
        <v>10.5</v>
      </c>
      <c r="G26" s="3">
        <v>3</v>
      </c>
      <c r="H26" s="31">
        <f t="shared" si="3"/>
        <v>3.5</v>
      </c>
      <c r="I26" s="1"/>
    </row>
    <row r="27" spans="1:10">
      <c r="A27" s="1"/>
      <c r="B27" s="5">
        <v>45619</v>
      </c>
      <c r="C27" s="3"/>
      <c r="D27" s="3"/>
      <c r="E27" s="3"/>
      <c r="F27" s="10">
        <f t="shared" si="2"/>
        <v>0</v>
      </c>
      <c r="G27" s="3"/>
      <c r="H27" s="31">
        <f t="shared" si="3"/>
        <v>0</v>
      </c>
      <c r="I27" s="1"/>
    </row>
    <row r="28" spans="1:10">
      <c r="A28" s="1"/>
      <c r="B28" s="5">
        <v>45620</v>
      </c>
      <c r="C28" s="3"/>
      <c r="D28" s="3"/>
      <c r="E28" s="3"/>
      <c r="F28" s="10">
        <f t="shared" si="2"/>
        <v>0</v>
      </c>
      <c r="G28" s="3"/>
      <c r="H28" s="31">
        <f t="shared" si="3"/>
        <v>0</v>
      </c>
      <c r="I28" s="1"/>
    </row>
    <row r="29" spans="1:10">
      <c r="A29" s="1"/>
      <c r="B29" s="5">
        <v>45670</v>
      </c>
      <c r="C29" s="3">
        <v>11</v>
      </c>
      <c r="D29" s="3">
        <v>0</v>
      </c>
      <c r="E29" s="3">
        <v>0</v>
      </c>
      <c r="F29" s="10">
        <f t="shared" si="2"/>
        <v>19.25</v>
      </c>
      <c r="G29" s="3">
        <v>3</v>
      </c>
      <c r="H29" s="31">
        <f>IFERROR(SUM(C29*1.75,D29*0.5381,E29)/G29,0)</f>
        <v>6.416666666666667</v>
      </c>
      <c r="I29" s="1"/>
    </row>
    <row r="30" spans="1:10">
      <c r="A30" s="1"/>
      <c r="B30" s="5">
        <v>45671</v>
      </c>
      <c r="C30" s="3">
        <v>11</v>
      </c>
      <c r="D30" s="3">
        <v>0</v>
      </c>
      <c r="E30" s="3">
        <v>0</v>
      </c>
      <c r="F30" s="10">
        <f t="shared" si="2"/>
        <v>19.25</v>
      </c>
      <c r="G30" s="3">
        <v>3</v>
      </c>
      <c r="H30" s="31">
        <f t="shared" ref="H30:H35" si="4">IFERROR(SUM(C30*1.75,D30*0.5381,E30)/G30,0)</f>
        <v>6.416666666666667</v>
      </c>
      <c r="I30" s="1"/>
    </row>
    <row r="31" spans="1:10">
      <c r="A31" s="1"/>
      <c r="B31" s="5">
        <v>45672</v>
      </c>
      <c r="C31" s="3">
        <v>11</v>
      </c>
      <c r="D31" s="3">
        <v>0</v>
      </c>
      <c r="E31" s="3">
        <v>0</v>
      </c>
      <c r="F31" s="10">
        <f t="shared" si="2"/>
        <v>19.25</v>
      </c>
      <c r="G31" s="3">
        <v>3</v>
      </c>
      <c r="H31" s="31">
        <f t="shared" si="4"/>
        <v>6.416666666666667</v>
      </c>
      <c r="I31" s="1"/>
    </row>
    <row r="32" spans="1:10">
      <c r="A32" s="1"/>
      <c r="B32" s="5">
        <v>45673</v>
      </c>
      <c r="C32" s="3">
        <v>10</v>
      </c>
      <c r="D32" s="3">
        <v>0</v>
      </c>
      <c r="E32" s="3">
        <v>0</v>
      </c>
      <c r="F32" s="10">
        <f t="shared" si="2"/>
        <v>17.5</v>
      </c>
      <c r="G32" s="3">
        <v>3</v>
      </c>
      <c r="H32" s="31">
        <f t="shared" si="4"/>
        <v>5.833333333333333</v>
      </c>
      <c r="I32" s="1"/>
    </row>
    <row r="33" spans="1:9">
      <c r="A33" s="1"/>
      <c r="B33" s="5">
        <v>45674</v>
      </c>
      <c r="C33" s="3">
        <v>8</v>
      </c>
      <c r="D33" s="3">
        <v>0</v>
      </c>
      <c r="E33" s="3">
        <v>0</v>
      </c>
      <c r="F33" s="10">
        <f t="shared" si="2"/>
        <v>14</v>
      </c>
      <c r="G33" s="3">
        <v>3</v>
      </c>
      <c r="H33" s="31">
        <f t="shared" si="4"/>
        <v>4.666666666666667</v>
      </c>
      <c r="I33" s="1"/>
    </row>
    <row r="34" spans="1:9">
      <c r="A34" s="1"/>
      <c r="B34" s="5">
        <v>45675</v>
      </c>
      <c r="C34" s="3"/>
      <c r="D34" s="3"/>
      <c r="E34" s="3"/>
      <c r="F34" s="10">
        <f t="shared" si="2"/>
        <v>0</v>
      </c>
      <c r="G34" s="3"/>
      <c r="H34" s="31">
        <f t="shared" si="4"/>
        <v>0</v>
      </c>
      <c r="I34" s="1"/>
    </row>
    <row r="35" spans="1:9">
      <c r="A35" s="1"/>
      <c r="B35" s="5">
        <v>45676</v>
      </c>
      <c r="C35" s="3"/>
      <c r="D35" s="3"/>
      <c r="E35" s="3"/>
      <c r="F35" s="10">
        <f t="shared" si="2"/>
        <v>0</v>
      </c>
      <c r="G35" s="3"/>
      <c r="H35" s="31">
        <f t="shared" si="4"/>
        <v>0</v>
      </c>
      <c r="I35" s="1"/>
    </row>
    <row r="36" spans="1:9">
      <c r="A36" s="1"/>
      <c r="B36" s="5">
        <v>45677</v>
      </c>
      <c r="C36" s="3">
        <v>11</v>
      </c>
      <c r="D36" s="3">
        <v>0</v>
      </c>
      <c r="E36" s="3">
        <v>0</v>
      </c>
      <c r="F36" s="10">
        <f t="shared" si="2"/>
        <v>19.25</v>
      </c>
      <c r="G36" s="3">
        <v>3</v>
      </c>
      <c r="H36" s="31">
        <f>IFERROR(SUM(C36*1.75,D36*0.5381,E36)/G36,0)</f>
        <v>6.416666666666667</v>
      </c>
      <c r="I36" s="1"/>
    </row>
    <row r="37" spans="1:9">
      <c r="A37" s="1"/>
      <c r="B37" s="5">
        <v>45678</v>
      </c>
      <c r="C37" s="3">
        <v>11</v>
      </c>
      <c r="D37" s="3">
        <v>0</v>
      </c>
      <c r="E37" s="3">
        <v>0</v>
      </c>
      <c r="F37" s="10">
        <f t="shared" si="2"/>
        <v>19.25</v>
      </c>
      <c r="G37" s="3">
        <v>3</v>
      </c>
      <c r="H37" s="31">
        <f t="shared" ref="H37:H42" si="5">IFERROR(SUM(C37*1.75,D37*0.5381,E37)/G37,0)</f>
        <v>6.416666666666667</v>
      </c>
      <c r="I37" s="1"/>
    </row>
    <row r="38" spans="1:9">
      <c r="A38" s="1"/>
      <c r="B38" s="5">
        <v>45679</v>
      </c>
      <c r="C38" s="3">
        <v>11</v>
      </c>
      <c r="D38" s="3">
        <v>0</v>
      </c>
      <c r="E38" s="3">
        <v>0</v>
      </c>
      <c r="F38" s="10">
        <f t="shared" si="2"/>
        <v>19.25</v>
      </c>
      <c r="G38" s="3">
        <v>3</v>
      </c>
      <c r="H38" s="31">
        <f t="shared" si="5"/>
        <v>6.416666666666667</v>
      </c>
      <c r="I38" s="1"/>
    </row>
    <row r="39" spans="1:9">
      <c r="A39" s="1"/>
      <c r="B39" s="5">
        <v>45680</v>
      </c>
      <c r="C39" s="3">
        <v>12</v>
      </c>
      <c r="D39" s="3">
        <v>0</v>
      </c>
      <c r="E39" s="3">
        <v>0</v>
      </c>
      <c r="F39" s="10">
        <f t="shared" si="2"/>
        <v>21</v>
      </c>
      <c r="G39" s="3">
        <v>3</v>
      </c>
      <c r="H39" s="31">
        <f t="shared" si="5"/>
        <v>7</v>
      </c>
      <c r="I39" s="1"/>
    </row>
    <row r="40" spans="1:9">
      <c r="A40" s="1"/>
      <c r="B40" s="5">
        <v>45681</v>
      </c>
      <c r="C40" s="3">
        <v>10</v>
      </c>
      <c r="D40" s="3">
        <v>0</v>
      </c>
      <c r="E40" s="3">
        <v>0</v>
      </c>
      <c r="F40" s="10">
        <f t="shared" si="2"/>
        <v>17.5</v>
      </c>
      <c r="G40" s="3">
        <v>3</v>
      </c>
      <c r="H40" s="31">
        <f t="shared" si="5"/>
        <v>5.833333333333333</v>
      </c>
      <c r="I40" s="1"/>
    </row>
    <row r="41" spans="1:9">
      <c r="A41" s="1"/>
      <c r="B41" s="5">
        <v>45682</v>
      </c>
      <c r="C41" s="3"/>
      <c r="D41" s="3"/>
      <c r="E41" s="3"/>
      <c r="F41" s="10">
        <f t="shared" si="2"/>
        <v>0</v>
      </c>
      <c r="G41" s="3"/>
      <c r="H41" s="31">
        <f t="shared" si="5"/>
        <v>0</v>
      </c>
      <c r="I41" s="1"/>
    </row>
    <row r="42" spans="1:9">
      <c r="A42" s="1"/>
      <c r="B42" s="5">
        <v>45683</v>
      </c>
      <c r="C42" s="3"/>
      <c r="D42" s="3"/>
      <c r="E42" s="3"/>
      <c r="F42" s="10">
        <f t="shared" si="2"/>
        <v>0</v>
      </c>
      <c r="G42" s="3"/>
      <c r="H42" s="31">
        <f t="shared" si="5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B46:H59"/>
    <mergeCell ref="E5:G5"/>
  </mergeCells>
  <conditionalFormatting sqref="F15:F42">
    <cfRule type="cellIs" dxfId="4" priority="1" operator="greaterThan">
      <formula>21</formula>
    </cfRule>
  </conditionalFormatting>
  <conditionalFormatting sqref="H15:H42">
    <cfRule type="cellIs" dxfId="3" priority="2" operator="greaterThan">
      <formula>7</formula>
    </cfRule>
    <cfRule type="cellIs" dxfId="2" priority="3" operator="greaterThan">
      <formula>8</formula>
    </cfRule>
  </conditionalFormatting>
  <conditionalFormatting sqref="H44">
    <cfRule type="cellIs" dxfId="1" priority="11" operator="greaterThan">
      <formula>7</formula>
    </cfRule>
    <cfRule type="cellIs" dxfId="0" priority="1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35983089AF34FB37A3180361A861E" ma:contentTypeVersion="6" ma:contentTypeDescription="Create a new document." ma:contentTypeScope="" ma:versionID="89e0bcbd69bf6f43d6d53d93a9d220cd">
  <xsd:schema xmlns:xsd="http://www.w3.org/2001/XMLSchema" xmlns:xs="http://www.w3.org/2001/XMLSchema" xmlns:p="http://schemas.microsoft.com/office/2006/metadata/properties" xmlns:ns2="d6becf6c-bef2-4826-bce2-fee1a9220bc7" xmlns:ns3="8a38ae60-3ac4-40b0-a0e0-621b1b904590" targetNamespace="http://schemas.microsoft.com/office/2006/metadata/properties" ma:root="true" ma:fieldsID="4c2f3ce08a6a1e4e2de3e950c9299c6e" ns2:_="" ns3:_="">
    <xsd:import namespace="d6becf6c-bef2-4826-bce2-fee1a9220bc7"/>
    <xsd:import namespace="8a38ae60-3ac4-40b0-a0e0-621b1b9045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ecf6c-bef2-4826-bce2-fee1a9220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8ae60-3ac4-40b0-a0e0-621b1b9045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38ae60-3ac4-40b0-a0e0-621b1b90459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15FE78F-ECDF-4754-B9D5-33F595A5E4B7}"/>
</file>

<file path=customXml/itemProps2.xml><?xml version="1.0" encoding="utf-8"?>
<ds:datastoreItem xmlns:ds="http://schemas.openxmlformats.org/officeDocument/2006/customXml" ds:itemID="{6429A893-8FAD-496C-8721-C299F2298300}"/>
</file>

<file path=customXml/itemProps3.xml><?xml version="1.0" encoding="utf-8"?>
<ds:datastoreItem xmlns:ds="http://schemas.openxmlformats.org/officeDocument/2006/customXml" ds:itemID="{1C0A6E0F-CF44-4F81-A16A-27EA364FF5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Mirja Kivikangas</dc:creator>
  <cp:keywords/>
  <dc:description/>
  <cp:lastModifiedBy>Leppänen Satu</cp:lastModifiedBy>
  <cp:revision/>
  <dcterms:created xsi:type="dcterms:W3CDTF">2020-01-10T08:56:08Z</dcterms:created>
  <dcterms:modified xsi:type="dcterms:W3CDTF">2025-03-17T11:22:08Z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0x01010068135983089AF34FB37A3180361A861E</vt:lpwstr>
  </property>
  <property fmtid="{D5CDD505-2E9C-101B-9397-08002B2CF9AE}" pid="3" name="Order">
    <vt:r8>63200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