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.sharepoint.com/sites/SadunjaVesanvalmistelua/Shared Documents/General/AVI Selvitys LSAVI-2400-2025/"/>
    </mc:Choice>
  </mc:AlternateContent>
  <xr:revisionPtr revIDLastSave="40" documentId="13_ncr:1_{058D579D-66DC-4ABC-9732-F670DB9ED74B}" xr6:coauthVersionLast="47" xr6:coauthVersionMax="47" xr10:uidLastSave="{77AC23F4-4129-4933-ADCB-F6CB06786159}"/>
  <bookViews>
    <workbookView xWindow="-19310" yWindow="-110" windowWidth="19420" windowHeight="10420" firstSheet="1" xr2:uid="{9F8050BF-D31B-48A4-BD91-868553549419}"/>
  </bookViews>
  <sheets>
    <sheet name="Paavinkatu 15" sheetId="4" r:id="rId1"/>
    <sheet name="Kanelit" sheetId="8" r:id="rId2"/>
    <sheet name="Kardemummat" sheetId="7" r:id="rId3"/>
    <sheet name="Muskotit" sheetId="9" r:id="rId4"/>
    <sheet name="Neilikat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G24" i="4" s="1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14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G35" i="4" s="1"/>
  <c r="E35" i="4"/>
  <c r="D36" i="4"/>
  <c r="E36" i="4"/>
  <c r="D37" i="4"/>
  <c r="E37" i="4"/>
  <c r="D38" i="4"/>
  <c r="E38" i="4"/>
  <c r="D39" i="4"/>
  <c r="G39" i="4" s="1"/>
  <c r="E39" i="4"/>
  <c r="D40" i="4"/>
  <c r="E40" i="4"/>
  <c r="D41" i="4"/>
  <c r="E41" i="4"/>
  <c r="C15" i="4"/>
  <c r="C16" i="4"/>
  <c r="C17" i="4"/>
  <c r="G17" i="4" s="1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G30" i="4" s="1"/>
  <c r="C31" i="4"/>
  <c r="C32" i="4"/>
  <c r="G32" i="4" s="1"/>
  <c r="C33" i="4"/>
  <c r="C34" i="4"/>
  <c r="C35" i="4"/>
  <c r="C36" i="4"/>
  <c r="C37" i="4"/>
  <c r="C38" i="4"/>
  <c r="C39" i="4"/>
  <c r="C40" i="4"/>
  <c r="C41" i="4"/>
  <c r="C14" i="4"/>
  <c r="G14" i="4" s="1"/>
  <c r="H42" i="9"/>
  <c r="F42" i="9"/>
  <c r="H41" i="9"/>
  <c r="F41" i="9"/>
  <c r="H40" i="9"/>
  <c r="F40" i="9"/>
  <c r="H39" i="9"/>
  <c r="F39" i="9"/>
  <c r="H38" i="9"/>
  <c r="F38" i="9"/>
  <c r="H37" i="9"/>
  <c r="F37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H15" i="9"/>
  <c r="F15" i="9"/>
  <c r="G8" i="9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G8" i="8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G41" i="4"/>
  <c r="G40" i="4"/>
  <c r="G38" i="4"/>
  <c r="G28" i="4"/>
  <c r="G27" i="4"/>
  <c r="G26" i="4"/>
  <c r="G23" i="4"/>
  <c r="F16" i="5"/>
  <c r="F17" i="5"/>
  <c r="F18" i="5"/>
  <c r="F19" i="5"/>
  <c r="F20" i="5"/>
  <c r="F21" i="5"/>
  <c r="H15" i="5"/>
  <c r="F15" i="5"/>
  <c r="G20" i="4"/>
  <c r="G18" i="4"/>
  <c r="G16" i="4"/>
  <c r="G15" i="4"/>
  <c r="H21" i="5"/>
  <c r="H20" i="5"/>
  <c r="H19" i="5"/>
  <c r="H18" i="5"/>
  <c r="H17" i="5"/>
  <c r="H16" i="5"/>
  <c r="G29" i="4" l="1"/>
  <c r="G36" i="4"/>
  <c r="G37" i="4"/>
  <c r="G25" i="4"/>
  <c r="G34" i="4"/>
  <c r="G21" i="4"/>
  <c r="G22" i="4"/>
  <c r="G33" i="4"/>
  <c r="G31" i="4"/>
  <c r="G19" i="4"/>
</calcChain>
</file>

<file path=xl/sharedStrings.xml><?xml version="1.0" encoding="utf-8"?>
<sst xmlns="http://schemas.openxmlformats.org/spreadsheetml/2006/main" count="93" uniqueCount="33">
  <si>
    <t>Päiväkodin henkilöstömitoitus</t>
  </si>
  <si>
    <t>Kunta</t>
  </si>
  <si>
    <t>Turku</t>
  </si>
  <si>
    <t>Päiväkodin nimi</t>
  </si>
  <si>
    <t>Halisten päiväkoti, Paavinkatu 15</t>
  </si>
  <si>
    <t>Vuorohoitoyksikkö (kyllä/ei)</t>
  </si>
  <si>
    <t>ei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</si>
  <si>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</si>
  <si>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</si>
  <si>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</si>
  <si>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</si>
  <si>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</si>
  <si>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</si>
  <si>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</si>
  <si>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</si>
  <si>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</si>
  <si>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</si>
  <si>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</si>
  <si>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Kanelit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</si>
  <si>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</si>
  <si>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</si>
  <si>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</si>
  <si>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</si>
  <si>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</si>
  <si>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</si>
  <si>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</si>
  <si>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</si>
  <si>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</si>
  <si>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</si>
  <si>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>Kardemummat</t>
  </si>
  <si>
    <t>Muskotit</t>
  </si>
  <si>
    <t>Muskotit-ryhmässä on 13 lasta, joista yhdellä lapsella on lapsikohtainen avustaja. Kahtena päivänä 14.1. ja 20.1. Lasten lukumäärä ryhmässä ylittyy tuosta syystä, ko. päivinä kaikki ryhmän työntekijät ovat olleet paikalla.</t>
  </si>
  <si>
    <t>Neilikat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</si>
</sst>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1"/>
      <color theme="1"/>
      <name val="Aptos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  <xf numFmtId="0" fontId="16" fillId="3" borderId="6" xfId="0" applyFont="1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tabSelected="1" zoomScaleNormal="100" workbookViewId="0">
      <selection activeCell="D6" sqref="D6:F6"/>
    </sheetView>
  </sheetViews>
  <sheetFormatPr defaultRowHeight="1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8.75">
      <c r="A3" s="1"/>
      <c r="B3" s="7" t="s">
        <v>0</v>
      </c>
      <c r="C3" s="2"/>
      <c r="D3" s="2"/>
      <c r="E3" s="2"/>
      <c r="F3" s="2"/>
      <c r="G3" s="2"/>
      <c r="H3" s="2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1</v>
      </c>
      <c r="C5" s="1"/>
      <c r="D5" s="38" t="s">
        <v>2</v>
      </c>
      <c r="E5" s="38"/>
      <c r="F5" s="38"/>
      <c r="G5" s="15"/>
      <c r="H5" s="1"/>
    </row>
    <row r="6" spans="1:8">
      <c r="A6" s="1"/>
      <c r="B6" s="1" t="s">
        <v>3</v>
      </c>
      <c r="C6" s="1"/>
      <c r="D6" s="38" t="s">
        <v>4</v>
      </c>
      <c r="E6" s="38"/>
      <c r="F6" s="38"/>
      <c r="G6" s="8"/>
      <c r="H6" s="1"/>
    </row>
    <row r="7" spans="1:8">
      <c r="A7" s="1"/>
      <c r="B7" s="1" t="s">
        <v>5</v>
      </c>
      <c r="C7" s="1"/>
      <c r="D7" s="1"/>
      <c r="E7" s="4"/>
      <c r="F7" s="6" t="s">
        <v>6</v>
      </c>
      <c r="G7" s="1"/>
      <c r="H7" s="1"/>
    </row>
    <row r="8" spans="1:8">
      <c r="A8" s="1"/>
      <c r="B8" s="1" t="s">
        <v>7</v>
      </c>
      <c r="C8" s="1"/>
      <c r="D8" s="1"/>
      <c r="E8" s="2"/>
      <c r="F8" s="6">
        <v>4</v>
      </c>
      <c r="G8" s="1"/>
      <c r="H8" s="1"/>
    </row>
    <row r="9" spans="1:8">
      <c r="A9" s="1"/>
      <c r="B9" s="1" t="s">
        <v>8</v>
      </c>
      <c r="C9" s="1"/>
      <c r="D9" s="1"/>
      <c r="E9" s="2"/>
      <c r="F9" s="6">
        <v>11</v>
      </c>
      <c r="G9" s="1"/>
      <c r="H9" s="1"/>
    </row>
    <row r="10" spans="1:8">
      <c r="A10" s="1"/>
      <c r="B10" s="1"/>
      <c r="C10" s="1"/>
      <c r="D10" s="1"/>
      <c r="E10" s="2"/>
      <c r="F10" s="13"/>
      <c r="G10" s="14"/>
      <c r="H10" s="1"/>
    </row>
    <row r="11" spans="1:8">
      <c r="A11" s="1"/>
      <c r="B11" s="9" t="s">
        <v>9</v>
      </c>
      <c r="C11" s="9"/>
      <c r="D11" s="9"/>
      <c r="E11" s="1"/>
      <c r="F11" s="1"/>
      <c r="G11" s="1"/>
      <c r="H11" s="1"/>
    </row>
    <row r="12" spans="1:8">
      <c r="A12" s="1"/>
      <c r="B12" s="9"/>
      <c r="C12" s="9"/>
      <c r="D12" s="9"/>
      <c r="E12" s="1"/>
      <c r="F12" s="1"/>
      <c r="G12" s="1"/>
      <c r="H12" s="1"/>
    </row>
    <row r="13" spans="1:8" ht="35.1" customHeight="1">
      <c r="A13" s="1"/>
      <c r="B13" s="11" t="s">
        <v>10</v>
      </c>
      <c r="C13" s="11" t="s">
        <v>11</v>
      </c>
      <c r="D13" s="12" t="s">
        <v>12</v>
      </c>
      <c r="E13" s="12" t="s">
        <v>13</v>
      </c>
      <c r="F13" s="11" t="s">
        <v>14</v>
      </c>
      <c r="G13" s="11" t="s">
        <v>15</v>
      </c>
      <c r="H13" s="1"/>
    </row>
    <row r="14" spans="1:8">
      <c r="A14" s="1"/>
      <c r="B14" s="5">
        <v>45607</v>
      </c>
      <c r="C14" s="3">
        <f>Kanelit!C15+Kardemummat!C15+Muskotit!C15+Neilikat!C15</f>
        <v>12</v>
      </c>
      <c r="D14" s="3">
        <f>Kanelit!D15+Kardemummat!D15+Muskotit!D15+Neilikat!D15</f>
        <v>1</v>
      </c>
      <c r="E14" s="3">
        <f>Kanelit!E15+Kardemummat!E15+Muskotit!E15+Neilikat!E15</f>
        <v>40</v>
      </c>
      <c r="F14" s="3">
        <f>Kanelit!G15+Kardemummat!G15+Muskotit!G15+Neilikat!G15</f>
        <v>13</v>
      </c>
      <c r="G14" s="10">
        <f>IFERROR(SUM(C14*1.75,D14*0.5381,E14)/F14,0)</f>
        <v>4.7336999999999998</v>
      </c>
      <c r="H14" s="1"/>
    </row>
    <row r="15" spans="1:8">
      <c r="A15" s="1"/>
      <c r="B15" s="5">
        <v>45608</v>
      </c>
      <c r="C15" s="3">
        <f>Kanelit!C16+Kardemummat!C16+Muskotit!C16+Neilikat!C16</f>
        <v>12</v>
      </c>
      <c r="D15" s="3">
        <f>Kanelit!D16+Kardemummat!D16+Muskotit!D16+Neilikat!D16</f>
        <v>0</v>
      </c>
      <c r="E15" s="3">
        <f>Kanelit!E16+Kardemummat!E16+Muskotit!E16+Neilikat!E16</f>
        <v>42</v>
      </c>
      <c r="F15" s="3">
        <f>Kanelit!G16+Kardemummat!G16+Muskotit!G16+Neilikat!G16</f>
        <v>12</v>
      </c>
      <c r="G15" s="10">
        <f t="shared" ref="G15:G20" si="0">IFERROR(SUM(C15*1.75,D15*0.5381,E15)/F15,0)</f>
        <v>5.25</v>
      </c>
      <c r="H15" s="1"/>
    </row>
    <row r="16" spans="1:8">
      <c r="A16" s="1"/>
      <c r="B16" s="5">
        <v>45609</v>
      </c>
      <c r="C16" s="3">
        <f>Kanelit!C17+Kardemummat!C17+Muskotit!C17+Neilikat!C17</f>
        <v>13</v>
      </c>
      <c r="D16" s="3">
        <f>Kanelit!D17+Kardemummat!D17+Muskotit!D17+Neilikat!D17</f>
        <v>0</v>
      </c>
      <c r="E16" s="3">
        <f>Kanelit!E17+Kardemummat!E17+Muskotit!E17+Neilikat!E17</f>
        <v>41</v>
      </c>
      <c r="F16" s="3">
        <f>Kanelit!G17+Kardemummat!G17+Muskotit!G17+Neilikat!G17</f>
        <v>12</v>
      </c>
      <c r="G16" s="10">
        <f t="shared" si="0"/>
        <v>5.3125</v>
      </c>
      <c r="H16" s="1"/>
    </row>
    <row r="17" spans="1:8">
      <c r="A17" s="1"/>
      <c r="B17" s="5">
        <v>45610</v>
      </c>
      <c r="C17" s="3">
        <f>Kanelit!C18+Kardemummat!C18+Muskotit!C18+Neilikat!C18</f>
        <v>13</v>
      </c>
      <c r="D17" s="3">
        <f>Kanelit!D18+Kardemummat!D18+Muskotit!D18+Neilikat!D18</f>
        <v>1</v>
      </c>
      <c r="E17" s="3">
        <f>Kanelit!E18+Kardemummat!E18+Muskotit!E18+Neilikat!E18</f>
        <v>42</v>
      </c>
      <c r="F17" s="3">
        <f>Kanelit!G18+Kardemummat!G18+Muskotit!G18+Neilikat!G18</f>
        <v>12</v>
      </c>
      <c r="G17" s="10">
        <f t="shared" si="0"/>
        <v>5.4406749999999997</v>
      </c>
      <c r="H17" s="1"/>
    </row>
    <row r="18" spans="1:8">
      <c r="A18" s="1"/>
      <c r="B18" s="5">
        <v>45611</v>
      </c>
      <c r="C18" s="3">
        <f>Kanelit!C19+Kardemummat!C19+Muskotit!C19+Neilikat!C19</f>
        <v>11</v>
      </c>
      <c r="D18" s="3">
        <f>Kanelit!D19+Kardemummat!D19+Muskotit!D19+Neilikat!D19</f>
        <v>1</v>
      </c>
      <c r="E18" s="3">
        <f>Kanelit!E19+Kardemummat!E19+Muskotit!E19+Neilikat!E19</f>
        <v>37</v>
      </c>
      <c r="F18" s="3">
        <f>Kanelit!G19+Kardemummat!G19+Muskotit!G19+Neilikat!G19</f>
        <v>12</v>
      </c>
      <c r="G18" s="10">
        <f t="shared" si="0"/>
        <v>4.7323416666666667</v>
      </c>
      <c r="H18" s="1"/>
    </row>
    <row r="19" spans="1:8">
      <c r="A19" s="1"/>
      <c r="B19" s="5">
        <v>45612</v>
      </c>
      <c r="C19" s="3">
        <f>Kanelit!C20+Kardemummat!C20+Muskotit!C20+Neilikat!C20</f>
        <v>0</v>
      </c>
      <c r="D19" s="3">
        <f>Kanelit!D20+Kardemummat!D20+Muskotit!D20+Neilikat!D20</f>
        <v>0</v>
      </c>
      <c r="E19" s="3">
        <f>Kanelit!E20+Kardemummat!E20+Muskotit!E20+Neilikat!E20</f>
        <v>0</v>
      </c>
      <c r="F19" s="3">
        <f>Kanelit!G20+Kardemummat!G20+Muskotit!G20+Neilikat!G20</f>
        <v>0</v>
      </c>
      <c r="G19" s="10">
        <f t="shared" si="0"/>
        <v>0</v>
      </c>
      <c r="H19" s="1"/>
    </row>
    <row r="20" spans="1:8" ht="15.75" thickBot="1">
      <c r="A20" s="1"/>
      <c r="B20" s="19">
        <v>45613</v>
      </c>
      <c r="C20" s="20">
        <f>Kanelit!C21+Kardemummat!C21+Muskotit!C21+Neilikat!C21</f>
        <v>0</v>
      </c>
      <c r="D20" s="20">
        <f>Kanelit!D21+Kardemummat!D21+Muskotit!D21+Neilikat!D21</f>
        <v>0</v>
      </c>
      <c r="E20" s="20">
        <f>Kanelit!E21+Kardemummat!E21+Muskotit!E21+Neilikat!E21</f>
        <v>0</v>
      </c>
      <c r="F20" s="20">
        <f>Kanelit!G21+Kardemummat!G21+Muskotit!G21+Neilikat!G21</f>
        <v>0</v>
      </c>
      <c r="G20" s="21">
        <f t="shared" si="0"/>
        <v>0</v>
      </c>
      <c r="H20" s="1"/>
    </row>
    <row r="21" spans="1:8">
      <c r="A21" s="1"/>
      <c r="B21" s="5">
        <v>45614</v>
      </c>
      <c r="C21" s="17">
        <f>Kanelit!C22+Kardemummat!C22+Muskotit!C22+Neilikat!C22</f>
        <v>10</v>
      </c>
      <c r="D21" s="17">
        <f>Kanelit!D22+Kardemummat!D22+Muskotit!D22+Neilikat!D22</f>
        <v>0</v>
      </c>
      <c r="E21" s="17">
        <f>Kanelit!E22+Kardemummat!E22+Muskotit!E22+Neilikat!E22</f>
        <v>40</v>
      </c>
      <c r="F21" s="17">
        <f>Kanelit!G22+Kardemummat!G22+Muskotit!G22+Neilikat!G22</f>
        <v>11</v>
      </c>
      <c r="G21" s="18">
        <f>IFERROR(SUM(C21*1.75,D21*0.5381,E21)/F21,0)</f>
        <v>5.2272727272727275</v>
      </c>
      <c r="H21" s="1"/>
    </row>
    <row r="22" spans="1:8">
      <c r="A22" s="1"/>
      <c r="B22" s="5">
        <v>45615</v>
      </c>
      <c r="C22" s="3">
        <f>Kanelit!C23+Kardemummat!C23+Muskotit!C23+Neilikat!C23</f>
        <v>13</v>
      </c>
      <c r="D22" s="3">
        <f>Kanelit!D23+Kardemummat!D23+Muskotit!D23+Neilikat!D23</f>
        <v>0</v>
      </c>
      <c r="E22" s="3">
        <f>Kanelit!E23+Kardemummat!E23+Muskotit!E23+Neilikat!E23</f>
        <v>46</v>
      </c>
      <c r="F22" s="3">
        <f>Kanelit!G23+Kardemummat!G23+Muskotit!G23+Neilikat!G23</f>
        <v>12</v>
      </c>
      <c r="G22" s="10">
        <f t="shared" ref="G22:G27" si="1">IFERROR(SUM(C22*1.75,D22*0.5381,E22)/F22,0)</f>
        <v>5.729166666666667</v>
      </c>
      <c r="H22" s="1"/>
    </row>
    <row r="23" spans="1:8">
      <c r="A23" s="1"/>
      <c r="B23" s="5">
        <v>45616</v>
      </c>
      <c r="C23" s="3">
        <f>Kanelit!C24+Kardemummat!C24+Muskotit!C24+Neilikat!C24</f>
        <v>11</v>
      </c>
      <c r="D23" s="3">
        <f>Kanelit!D24+Kardemummat!D24+Muskotit!D24+Neilikat!D24</f>
        <v>0</v>
      </c>
      <c r="E23" s="3">
        <f>Kanelit!E24+Kardemummat!E24+Muskotit!E24+Neilikat!E24</f>
        <v>48</v>
      </c>
      <c r="F23" s="3">
        <f>Kanelit!G24+Kardemummat!G24+Muskotit!G24+Neilikat!G24</f>
        <v>12</v>
      </c>
      <c r="G23" s="10">
        <f t="shared" si="1"/>
        <v>5.604166666666667</v>
      </c>
      <c r="H23" s="1"/>
    </row>
    <row r="24" spans="1:8">
      <c r="A24" s="1"/>
      <c r="B24" s="5">
        <v>45617</v>
      </c>
      <c r="C24" s="3">
        <f>Kanelit!C25+Kardemummat!C25+Muskotit!C25+Neilikat!C25</f>
        <v>12</v>
      </c>
      <c r="D24" s="3">
        <f>Kanelit!D25+Kardemummat!D25+Muskotit!D25+Neilikat!D25</f>
        <v>0</v>
      </c>
      <c r="E24" s="3">
        <f>Kanelit!E25+Kardemummat!E25+Muskotit!E25+Neilikat!E25</f>
        <v>44</v>
      </c>
      <c r="F24" s="3">
        <f>Kanelit!G25+Kardemummat!G25+Muskotit!G25+Neilikat!G25</f>
        <v>12</v>
      </c>
      <c r="G24" s="10">
        <f t="shared" si="1"/>
        <v>5.416666666666667</v>
      </c>
      <c r="H24" s="1"/>
    </row>
    <row r="25" spans="1:8">
      <c r="A25" s="1"/>
      <c r="B25" s="5">
        <v>45618</v>
      </c>
      <c r="C25" s="3">
        <f>Kanelit!C26+Kardemummat!C26+Muskotit!C26+Neilikat!C26</f>
        <v>10</v>
      </c>
      <c r="D25" s="3">
        <f>Kanelit!D26+Kardemummat!D26+Muskotit!D26+Neilikat!D26</f>
        <v>0</v>
      </c>
      <c r="E25" s="3">
        <f>Kanelit!E26+Kardemummat!E26+Muskotit!E26+Neilikat!E26</f>
        <v>40</v>
      </c>
      <c r="F25" s="3">
        <f>Kanelit!G26+Kardemummat!G26+Muskotit!G26+Neilikat!G26</f>
        <v>12</v>
      </c>
      <c r="G25" s="10">
        <f t="shared" si="1"/>
        <v>4.791666666666667</v>
      </c>
      <c r="H25" s="1"/>
    </row>
    <row r="26" spans="1:8">
      <c r="A26" s="1"/>
      <c r="B26" s="5">
        <v>45619</v>
      </c>
      <c r="C26" s="3">
        <f>Kanelit!C27+Kardemummat!C27+Muskotit!C27+Neilikat!C27</f>
        <v>0</v>
      </c>
      <c r="D26" s="3">
        <f>Kanelit!D27+Kardemummat!D27+Muskotit!D27+Neilikat!D27</f>
        <v>0</v>
      </c>
      <c r="E26" s="3">
        <f>Kanelit!E27+Kardemummat!E27+Muskotit!E27+Neilikat!E27</f>
        <v>0</v>
      </c>
      <c r="F26" s="3">
        <f>Kanelit!G27+Kardemummat!G27+Muskotit!G27+Neilikat!G27</f>
        <v>0</v>
      </c>
      <c r="G26" s="10">
        <f t="shared" si="1"/>
        <v>0</v>
      </c>
      <c r="H26" s="1"/>
    </row>
    <row r="27" spans="1:8" ht="15.75" thickBot="1">
      <c r="A27" s="1"/>
      <c r="B27" s="19">
        <v>45620</v>
      </c>
      <c r="C27" s="20">
        <f>Kanelit!C28+Kardemummat!C28+Muskotit!C28+Neilikat!C28</f>
        <v>0</v>
      </c>
      <c r="D27" s="20">
        <f>Kanelit!D28+Kardemummat!D28+Muskotit!D28+Neilikat!D28</f>
        <v>0</v>
      </c>
      <c r="E27" s="20">
        <f>Kanelit!E28+Kardemummat!E28+Muskotit!E28+Neilikat!E28</f>
        <v>0</v>
      </c>
      <c r="F27" s="20">
        <f>Kanelit!G28+Kardemummat!G28+Muskotit!G28+Neilikat!G28</f>
        <v>0</v>
      </c>
      <c r="G27" s="21">
        <f t="shared" si="1"/>
        <v>0</v>
      </c>
      <c r="H27" s="1"/>
    </row>
    <row r="28" spans="1:8">
      <c r="A28" s="1"/>
      <c r="B28" s="16">
        <v>45670</v>
      </c>
      <c r="C28" s="17">
        <f>Kanelit!C29+Kardemummat!C29+Muskotit!C29+Neilikat!C29</f>
        <v>11</v>
      </c>
      <c r="D28" s="17">
        <f>Kanelit!D29+Kardemummat!D29+Muskotit!D29+Neilikat!D29</f>
        <v>1</v>
      </c>
      <c r="E28" s="17">
        <f>Kanelit!E29+Kardemummat!E29+Muskotit!E29+Neilikat!E29</f>
        <v>40</v>
      </c>
      <c r="F28" s="17">
        <f>Kanelit!G29+Kardemummat!G29+Muskotit!G29+Neilikat!G29</f>
        <v>11</v>
      </c>
      <c r="G28" s="18">
        <f>IFERROR(SUM(C28*1.75,D28*0.5381,E28)/F28,0)</f>
        <v>5.4352818181818181</v>
      </c>
      <c r="H28" s="1"/>
    </row>
    <row r="29" spans="1:8">
      <c r="A29" s="1"/>
      <c r="B29" s="5">
        <v>45671</v>
      </c>
      <c r="C29" s="3">
        <f>Kanelit!C30+Kardemummat!C30+Muskotit!C30+Neilikat!C30</f>
        <v>12</v>
      </c>
      <c r="D29" s="3">
        <f>Kanelit!D30+Kardemummat!D30+Muskotit!D30+Neilikat!D30</f>
        <v>0</v>
      </c>
      <c r="E29" s="3">
        <f>Kanelit!E30+Kardemummat!E30+Muskotit!E30+Neilikat!E30</f>
        <v>45</v>
      </c>
      <c r="F29" s="3">
        <f>Kanelit!G30+Kardemummat!G30+Muskotit!G30+Neilikat!G30</f>
        <v>11</v>
      </c>
      <c r="G29" s="10">
        <f t="shared" ref="G29:G34" si="2">IFERROR(SUM(C29*1.75,D29*0.5381,E29)/F29,0)</f>
        <v>6</v>
      </c>
      <c r="H29" s="1"/>
    </row>
    <row r="30" spans="1:8">
      <c r="A30" s="1"/>
      <c r="B30" s="5">
        <v>45672</v>
      </c>
      <c r="C30" s="3">
        <f>Kanelit!C31+Kardemummat!C31+Muskotit!C31+Neilikat!C31</f>
        <v>10</v>
      </c>
      <c r="D30" s="3">
        <f>Kanelit!D31+Kardemummat!D31+Muskotit!D31+Neilikat!D31</f>
        <v>0</v>
      </c>
      <c r="E30" s="3">
        <f>Kanelit!E31+Kardemummat!E31+Muskotit!E31+Neilikat!E31</f>
        <v>42</v>
      </c>
      <c r="F30" s="3">
        <f>Kanelit!G31+Kardemummat!G31+Muskotit!G31+Neilikat!G31</f>
        <v>11</v>
      </c>
      <c r="G30" s="10">
        <f t="shared" si="2"/>
        <v>5.4090909090909092</v>
      </c>
      <c r="H30" s="1"/>
    </row>
    <row r="31" spans="1:8">
      <c r="A31" s="1"/>
      <c r="B31" s="5">
        <v>45673</v>
      </c>
      <c r="C31" s="3">
        <f>Kanelit!C32+Kardemummat!C32+Muskotit!C32+Neilikat!C32</f>
        <v>9</v>
      </c>
      <c r="D31" s="3">
        <f>Kanelit!D32+Kardemummat!D32+Muskotit!D32+Neilikat!D32</f>
        <v>0</v>
      </c>
      <c r="E31" s="3">
        <f>Kanelit!E32+Kardemummat!E32+Muskotit!E32+Neilikat!E32</f>
        <v>41</v>
      </c>
      <c r="F31" s="3">
        <f>Kanelit!G32+Kardemummat!G32+Muskotit!G32+Neilikat!G32</f>
        <v>11</v>
      </c>
      <c r="G31" s="10">
        <f t="shared" si="2"/>
        <v>5.1590909090909092</v>
      </c>
      <c r="H31" s="1"/>
    </row>
    <row r="32" spans="1:8">
      <c r="A32" s="1"/>
      <c r="B32" s="5">
        <v>45674</v>
      </c>
      <c r="C32" s="3">
        <f>Kanelit!C33+Kardemummat!C33+Muskotit!C33+Neilikat!C33</f>
        <v>9</v>
      </c>
      <c r="D32" s="3">
        <f>Kanelit!D33+Kardemummat!D33+Muskotit!D33+Neilikat!D33</f>
        <v>0</v>
      </c>
      <c r="E32" s="3">
        <f>Kanelit!E33+Kardemummat!E33+Muskotit!E33+Neilikat!E33</f>
        <v>44</v>
      </c>
      <c r="F32" s="3">
        <f>Kanelit!G33+Kardemummat!G33+Muskotit!G33+Neilikat!G33</f>
        <v>11</v>
      </c>
      <c r="G32" s="10">
        <f t="shared" si="2"/>
        <v>5.4318181818181817</v>
      </c>
      <c r="H32" s="1"/>
    </row>
    <row r="33" spans="1:8">
      <c r="A33" s="1"/>
      <c r="B33" s="5">
        <v>45675</v>
      </c>
      <c r="C33" s="3">
        <f>Kanelit!C34+Kardemummat!C34+Muskotit!C34+Neilikat!C34</f>
        <v>0</v>
      </c>
      <c r="D33" s="3">
        <f>Kanelit!D34+Kardemummat!D34+Muskotit!D34+Neilikat!D34</f>
        <v>0</v>
      </c>
      <c r="E33" s="3">
        <f>Kanelit!E34+Kardemummat!E34+Muskotit!E34+Neilikat!E34</f>
        <v>0</v>
      </c>
      <c r="F33" s="3">
        <f>Kanelit!G34+Kardemummat!G34+Muskotit!G34+Neilikat!G34</f>
        <v>0</v>
      </c>
      <c r="G33" s="10">
        <f t="shared" si="2"/>
        <v>0</v>
      </c>
      <c r="H33" s="1"/>
    </row>
    <row r="34" spans="1:8" ht="15.75" thickBot="1">
      <c r="A34" s="1"/>
      <c r="B34" s="19">
        <v>45676</v>
      </c>
      <c r="C34" s="20">
        <f>Kanelit!C35+Kardemummat!C35+Muskotit!C35+Neilikat!C35</f>
        <v>0</v>
      </c>
      <c r="D34" s="20">
        <f>Kanelit!D35+Kardemummat!D35+Muskotit!D35+Neilikat!D35</f>
        <v>0</v>
      </c>
      <c r="E34" s="20">
        <f>Kanelit!E35+Kardemummat!E35+Muskotit!E35+Neilikat!E35</f>
        <v>0</v>
      </c>
      <c r="F34" s="20">
        <f>Kanelit!G35+Kardemummat!G35+Muskotit!G35+Neilikat!G35</f>
        <v>0</v>
      </c>
      <c r="G34" s="21">
        <f t="shared" si="2"/>
        <v>0</v>
      </c>
      <c r="H34" s="1"/>
    </row>
    <row r="35" spans="1:8">
      <c r="A35" s="1"/>
      <c r="B35" s="16">
        <v>45677</v>
      </c>
      <c r="C35" s="17">
        <f>Kanelit!C36+Kardemummat!C36+Muskotit!C36+Neilikat!C36</f>
        <v>13</v>
      </c>
      <c r="D35" s="17">
        <f>Kanelit!D36+Kardemummat!D36+Muskotit!D36+Neilikat!D36</f>
        <v>0</v>
      </c>
      <c r="E35" s="17">
        <f>Kanelit!E36+Kardemummat!E36+Muskotit!E36+Neilikat!E36</f>
        <v>38</v>
      </c>
      <c r="F35" s="17">
        <f>Kanelit!G36+Kardemummat!G36+Muskotit!G36+Neilikat!G36</f>
        <v>11</v>
      </c>
      <c r="G35" s="18">
        <f>IFERROR(SUM(C35*1.75,D35*0.5381,E35)/F35,0)</f>
        <v>5.5227272727272725</v>
      </c>
      <c r="H35" s="1"/>
    </row>
    <row r="36" spans="1:8">
      <c r="A36" s="1"/>
      <c r="B36" s="5">
        <v>45678</v>
      </c>
      <c r="C36" s="3">
        <f>Kanelit!C37+Kardemummat!C37+Muskotit!C37+Neilikat!C37</f>
        <v>12</v>
      </c>
      <c r="D36" s="3">
        <f>Kanelit!D37+Kardemummat!D37+Muskotit!D37+Neilikat!D37</f>
        <v>0</v>
      </c>
      <c r="E36" s="3">
        <f>Kanelit!E37+Kardemummat!E37+Muskotit!E37+Neilikat!E37</f>
        <v>37</v>
      </c>
      <c r="F36" s="3">
        <f>Kanelit!G37+Kardemummat!G37+Muskotit!G37+Neilikat!G37</f>
        <v>10</v>
      </c>
      <c r="G36" s="10">
        <f t="shared" ref="G36:G41" si="3">IFERROR(SUM(C36*1.75,D36*0.5381,E36)/F36,0)</f>
        <v>5.8</v>
      </c>
      <c r="H36" s="1"/>
    </row>
    <row r="37" spans="1:8">
      <c r="A37" s="1"/>
      <c r="B37" s="5">
        <v>45679</v>
      </c>
      <c r="C37" s="3">
        <f>Kanelit!C38+Kardemummat!C38+Muskotit!C38+Neilikat!C38</f>
        <v>12</v>
      </c>
      <c r="D37" s="3">
        <f>Kanelit!D38+Kardemummat!D38+Muskotit!D38+Neilikat!D38</f>
        <v>0</v>
      </c>
      <c r="E37" s="3">
        <f>Kanelit!E38+Kardemummat!E38+Muskotit!E38+Neilikat!E38</f>
        <v>40</v>
      </c>
      <c r="F37" s="3">
        <f>Kanelit!G38+Kardemummat!G38+Muskotit!G38+Neilikat!G38</f>
        <v>10</v>
      </c>
      <c r="G37" s="10">
        <f t="shared" si="3"/>
        <v>6.1</v>
      </c>
      <c r="H37" s="1"/>
    </row>
    <row r="38" spans="1:8">
      <c r="A38" s="1"/>
      <c r="B38" s="5">
        <v>45680</v>
      </c>
      <c r="C38" s="3">
        <f>Kanelit!C39+Kardemummat!C39+Muskotit!C39+Neilikat!C39</f>
        <v>11</v>
      </c>
      <c r="D38" s="3">
        <f>Kanelit!D39+Kardemummat!D39+Muskotit!D39+Neilikat!D39</f>
        <v>0</v>
      </c>
      <c r="E38" s="3">
        <f>Kanelit!E39+Kardemummat!E39+Muskotit!E39+Neilikat!E39</f>
        <v>39</v>
      </c>
      <c r="F38" s="3">
        <f>Kanelit!G39+Kardemummat!G39+Muskotit!G39+Neilikat!G39</f>
        <v>11</v>
      </c>
      <c r="G38" s="10">
        <f t="shared" si="3"/>
        <v>5.2954545454545459</v>
      </c>
      <c r="H38" s="1"/>
    </row>
    <row r="39" spans="1:8">
      <c r="A39" s="1"/>
      <c r="B39" s="5">
        <v>45681</v>
      </c>
      <c r="C39" s="3">
        <f>Kanelit!C40+Kardemummat!C40+Muskotit!C40+Neilikat!C40</f>
        <v>10</v>
      </c>
      <c r="D39" s="3">
        <f>Kanelit!D40+Kardemummat!D40+Muskotit!D40+Neilikat!D40</f>
        <v>0</v>
      </c>
      <c r="E39" s="3">
        <f>Kanelit!E40+Kardemummat!E40+Muskotit!E40+Neilikat!E40</f>
        <v>36</v>
      </c>
      <c r="F39" s="3">
        <f>Kanelit!G40+Kardemummat!G40+Muskotit!G40+Neilikat!G40</f>
        <v>10</v>
      </c>
      <c r="G39" s="10">
        <f t="shared" si="3"/>
        <v>5.35</v>
      </c>
      <c r="H39" s="1"/>
    </row>
    <row r="40" spans="1:8">
      <c r="A40" s="1"/>
      <c r="B40" s="5">
        <v>45682</v>
      </c>
      <c r="C40" s="3">
        <f>Kanelit!C41+Kardemummat!C41+Muskotit!C41+Neilikat!C41</f>
        <v>0</v>
      </c>
      <c r="D40" s="3">
        <f>Kanelit!D41+Kardemummat!D41+Muskotit!D41+Neilikat!D41</f>
        <v>0</v>
      </c>
      <c r="E40" s="3">
        <f>Kanelit!E41+Kardemummat!E41+Muskotit!E41+Neilikat!E41</f>
        <v>0</v>
      </c>
      <c r="F40" s="3">
        <f>Kanelit!G41+Kardemummat!G41+Muskotit!G41+Neilikat!G41</f>
        <v>0</v>
      </c>
      <c r="G40" s="10">
        <f t="shared" si="3"/>
        <v>0</v>
      </c>
      <c r="H40" s="1"/>
    </row>
    <row r="41" spans="1:8" ht="15.75" thickBot="1">
      <c r="A41" s="1"/>
      <c r="B41" s="19">
        <v>45683</v>
      </c>
      <c r="C41" s="3">
        <f>Kanelit!C42+Kardemummat!C42+Muskotit!C42+Neilikat!C42</f>
        <v>0</v>
      </c>
      <c r="D41" s="3">
        <f>Kanelit!D42+Kardemummat!D42+Muskotit!D42+Neilikat!D42</f>
        <v>0</v>
      </c>
      <c r="E41" s="3">
        <f>Kanelit!E42+Kardemummat!E42+Muskotit!E42+Neilikat!E42</f>
        <v>0</v>
      </c>
      <c r="F41" s="3">
        <f>Kanelit!G42+Kardemummat!G42+Muskotit!G42+Neilikat!G42</f>
        <v>0</v>
      </c>
      <c r="G41" s="10">
        <f t="shared" si="3"/>
        <v>0</v>
      </c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21" priority="1" operator="greaterThan">
      <formula>7</formula>
    </cfRule>
    <cfRule type="cellIs" dxfId="20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EFCF-BCFA-44CE-AB44-22DA6928E324}">
  <dimension ref="A1:J61"/>
  <sheetViews>
    <sheetView topLeftCell="A10" zoomScaleNormal="100" workbookViewId="0">
      <selection activeCell="G27" sqref="G27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18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18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18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15</v>
      </c>
      <c r="F15" s="10">
        <f t="shared" ref="F15:F42" si="0">(C15*1.75)+(D15*0.5381)+E15</f>
        <v>15</v>
      </c>
      <c r="G15" s="3">
        <v>4</v>
      </c>
      <c r="H15" s="31">
        <f>IFERROR(SUM(C15*1.75,D15*0.5381,E15)/G15,0)</f>
        <v>3.75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16</v>
      </c>
      <c r="F16" s="10">
        <f t="shared" si="0"/>
        <v>16</v>
      </c>
      <c r="G16" s="3">
        <v>3</v>
      </c>
      <c r="H16" s="31">
        <f t="shared" ref="H16:H21" si="1">IFERROR(SUM(C16*1.75,D16*0.5381,E16)/G16,0)</f>
        <v>5.333333333333333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16</v>
      </c>
      <c r="F17" s="10">
        <f t="shared" si="0"/>
        <v>16</v>
      </c>
      <c r="G17" s="3">
        <v>3</v>
      </c>
      <c r="H17" s="31">
        <f t="shared" si="1"/>
        <v>5.333333333333333</v>
      </c>
      <c r="I17" s="1"/>
    </row>
    <row r="18" spans="1:10">
      <c r="A18" s="1"/>
      <c r="B18" s="5">
        <v>45610</v>
      </c>
      <c r="C18" s="3">
        <v>0</v>
      </c>
      <c r="D18" s="3">
        <v>1</v>
      </c>
      <c r="E18" s="3">
        <v>16</v>
      </c>
      <c r="F18" s="10">
        <f t="shared" si="0"/>
        <v>16.5381</v>
      </c>
      <c r="G18" s="3">
        <v>3</v>
      </c>
      <c r="H18" s="31">
        <f t="shared" si="1"/>
        <v>5.5126999999999997</v>
      </c>
      <c r="I18" s="32"/>
    </row>
    <row r="19" spans="1:10">
      <c r="A19" s="1"/>
      <c r="B19" s="5">
        <v>45611</v>
      </c>
      <c r="C19" s="3">
        <v>0</v>
      </c>
      <c r="D19" s="3">
        <v>1</v>
      </c>
      <c r="E19" s="3">
        <v>14</v>
      </c>
      <c r="F19" s="10">
        <f t="shared" si="0"/>
        <v>14.5381</v>
      </c>
      <c r="G19" s="3">
        <v>3</v>
      </c>
      <c r="H19" s="31">
        <f t="shared" si="1"/>
        <v>4.8460333333333336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13</v>
      </c>
      <c r="F22" s="10">
        <f t="shared" si="0"/>
        <v>13</v>
      </c>
      <c r="G22" s="3">
        <v>2</v>
      </c>
      <c r="H22" s="31">
        <f>IFERROR(SUM(C22*1.75,D22*0.5381,E22)/G22,0)</f>
        <v>6.5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17</v>
      </c>
      <c r="F23" s="10">
        <f t="shared" si="0"/>
        <v>17</v>
      </c>
      <c r="G23" s="3">
        <v>3</v>
      </c>
      <c r="H23" s="31">
        <f t="shared" ref="H23:H28" si="2">IFERROR(SUM(C23*1.75,D23*0.5381,E23)/G23,0)</f>
        <v>5.666666666666667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18</v>
      </c>
      <c r="F24" s="10">
        <f t="shared" si="0"/>
        <v>18</v>
      </c>
      <c r="G24" s="3">
        <v>3</v>
      </c>
      <c r="H24" s="31">
        <f t="shared" si="2"/>
        <v>6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17</v>
      </c>
      <c r="F25" s="10">
        <f t="shared" si="0"/>
        <v>17</v>
      </c>
      <c r="G25" s="3">
        <v>3</v>
      </c>
      <c r="H25" s="31">
        <f t="shared" si="2"/>
        <v>5.666666666666667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15</v>
      </c>
      <c r="F26" s="10">
        <f t="shared" si="0"/>
        <v>15</v>
      </c>
      <c r="G26" s="3">
        <v>3</v>
      </c>
      <c r="H26" s="31">
        <f t="shared" si="2"/>
        <v>5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0"/>
        <v>0</v>
      </c>
      <c r="G27" s="3"/>
      <c r="H27" s="31">
        <f t="shared" si="2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0"/>
        <v>0</v>
      </c>
      <c r="G28" s="3"/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1</v>
      </c>
      <c r="E29" s="3">
        <v>12</v>
      </c>
      <c r="F29" s="10">
        <f t="shared" si="0"/>
        <v>12.5381</v>
      </c>
      <c r="G29" s="3">
        <v>3</v>
      </c>
      <c r="H29" s="31">
        <f>IFERROR(SUM(C29*1.75,D29*0.5381,E29)/G29,0)</f>
        <v>4.1793666666666667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15</v>
      </c>
      <c r="F30" s="10">
        <f t="shared" si="0"/>
        <v>15</v>
      </c>
      <c r="G30" s="3">
        <v>3</v>
      </c>
      <c r="H30" s="31">
        <f t="shared" ref="H30:H35" si="3">IFERROR(SUM(C30*1.75,D30*0.5381,E30)/G30,0)</f>
        <v>5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14</v>
      </c>
      <c r="F31" s="10">
        <f t="shared" si="0"/>
        <v>14</v>
      </c>
      <c r="G31" s="3">
        <v>3</v>
      </c>
      <c r="H31" s="31">
        <f t="shared" si="3"/>
        <v>4.666666666666667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15</v>
      </c>
      <c r="F32" s="10">
        <f t="shared" si="0"/>
        <v>15</v>
      </c>
      <c r="G32" s="3">
        <v>3</v>
      </c>
      <c r="H32" s="31">
        <f t="shared" si="3"/>
        <v>5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16</v>
      </c>
      <c r="F33" s="10">
        <f t="shared" si="0"/>
        <v>16</v>
      </c>
      <c r="G33" s="3">
        <v>3</v>
      </c>
      <c r="H33" s="31">
        <f t="shared" si="3"/>
        <v>5.333333333333333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0"/>
        <v>0</v>
      </c>
      <c r="G34" s="3"/>
      <c r="H34" s="31">
        <f t="shared" si="3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0"/>
        <v>0</v>
      </c>
      <c r="G35" s="3"/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12</v>
      </c>
      <c r="F36" s="10">
        <f t="shared" si="0"/>
        <v>12</v>
      </c>
      <c r="G36" s="3">
        <v>3</v>
      </c>
      <c r="H36" s="31">
        <f>IFERROR(SUM(C36*1.75,D36*0.5381,E36)/G36,0)</f>
        <v>4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13</v>
      </c>
      <c r="F37" s="10">
        <f t="shared" si="0"/>
        <v>13</v>
      </c>
      <c r="G37" s="3">
        <v>3</v>
      </c>
      <c r="H37" s="31">
        <f t="shared" ref="H37:H42" si="4">IFERROR(SUM(C37*1.75,D37*0.5381,E37)/G37,0)</f>
        <v>4.333333333333333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15</v>
      </c>
      <c r="F38" s="10">
        <f t="shared" si="0"/>
        <v>15</v>
      </c>
      <c r="G38" s="3">
        <v>3</v>
      </c>
      <c r="H38" s="31">
        <f t="shared" si="4"/>
        <v>5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14</v>
      </c>
      <c r="F39" s="10">
        <f t="shared" si="0"/>
        <v>14</v>
      </c>
      <c r="G39" s="3">
        <v>3</v>
      </c>
      <c r="H39" s="31">
        <f t="shared" si="4"/>
        <v>4.666666666666667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14</v>
      </c>
      <c r="F40" s="10">
        <f t="shared" si="0"/>
        <v>14</v>
      </c>
      <c r="G40" s="3">
        <v>2</v>
      </c>
      <c r="H40" s="31">
        <f t="shared" si="4"/>
        <v>7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0"/>
        <v>0</v>
      </c>
      <c r="G41" s="3"/>
      <c r="H41" s="31">
        <f t="shared" si="4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0"/>
        <v>0</v>
      </c>
      <c r="G42" s="3"/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9" priority="1" operator="greaterThan">
      <formula>21</formula>
    </cfRule>
  </conditionalFormatting>
  <conditionalFormatting sqref="H15:H42">
    <cfRule type="cellIs" dxfId="18" priority="2" operator="greaterThan">
      <formula>7</formula>
    </cfRule>
    <cfRule type="cellIs" dxfId="17" priority="3" operator="greaterThan">
      <formula>8</formula>
    </cfRule>
  </conditionalFormatting>
  <conditionalFormatting sqref="H44">
    <cfRule type="cellIs" dxfId="16" priority="4" operator="greaterThan">
      <formula>7</formula>
    </cfRule>
    <cfRule type="cellIs" dxfId="1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12" zoomScaleNormal="100" workbookViewId="0">
      <selection activeCell="G37" sqref="G37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29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13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13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2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11</v>
      </c>
      <c r="F15" s="10">
        <f t="shared" ref="F15:F42" si="0">(C15*1.75)+(D15*0.5381)+E15</f>
        <v>11</v>
      </c>
      <c r="G15" s="3">
        <v>3</v>
      </c>
      <c r="H15" s="31">
        <f>IFERROR(SUM(C15*1.75,D15*0.5381,E15)/G15,0)</f>
        <v>3.6666666666666665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11</v>
      </c>
      <c r="F16" s="10">
        <f t="shared" si="0"/>
        <v>11</v>
      </c>
      <c r="G16" s="3">
        <v>3</v>
      </c>
      <c r="H16" s="31">
        <f t="shared" ref="H16:H21" si="1">IFERROR(SUM(C16*1.75,D16*0.5381,E16)/G16,0)</f>
        <v>3.6666666666666665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10</v>
      </c>
      <c r="F17" s="10">
        <f t="shared" si="0"/>
        <v>10</v>
      </c>
      <c r="G17" s="3">
        <v>3</v>
      </c>
      <c r="H17" s="31">
        <f t="shared" si="1"/>
        <v>3.3333333333333335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10</v>
      </c>
      <c r="F18" s="10">
        <f t="shared" si="0"/>
        <v>10</v>
      </c>
      <c r="G18" s="3">
        <v>3</v>
      </c>
      <c r="H18" s="31">
        <f t="shared" si="1"/>
        <v>3.3333333333333335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9</v>
      </c>
      <c r="F19" s="10">
        <f t="shared" si="0"/>
        <v>9</v>
      </c>
      <c r="G19" s="3">
        <v>3</v>
      </c>
      <c r="H19" s="31">
        <f t="shared" si="1"/>
        <v>3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11</v>
      </c>
      <c r="F22" s="10">
        <f t="shared" si="0"/>
        <v>11</v>
      </c>
      <c r="G22" s="3">
        <v>3</v>
      </c>
      <c r="H22" s="31">
        <f>IFERROR(SUM(C22*1.75,D22*0.5381,E22)/G22,0)</f>
        <v>3.6666666666666665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13</v>
      </c>
      <c r="F23" s="10">
        <f t="shared" si="0"/>
        <v>13</v>
      </c>
      <c r="G23" s="3">
        <v>3</v>
      </c>
      <c r="H23" s="31">
        <f t="shared" ref="H23:H28" si="2">IFERROR(SUM(C23*1.75,D23*0.5381,E23)/G23,0)</f>
        <v>4.333333333333333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13</v>
      </c>
      <c r="F24" s="10">
        <f t="shared" si="0"/>
        <v>13</v>
      </c>
      <c r="G24" s="3">
        <v>3</v>
      </c>
      <c r="H24" s="31">
        <f t="shared" si="2"/>
        <v>4.333333333333333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13</v>
      </c>
      <c r="F25" s="10">
        <f t="shared" si="0"/>
        <v>13</v>
      </c>
      <c r="G25" s="3">
        <v>3</v>
      </c>
      <c r="H25" s="31">
        <f t="shared" si="2"/>
        <v>4.333333333333333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12</v>
      </c>
      <c r="F26" s="10">
        <f t="shared" si="0"/>
        <v>12</v>
      </c>
      <c r="G26" s="3">
        <v>3</v>
      </c>
      <c r="H26" s="31">
        <f t="shared" si="2"/>
        <v>4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0"/>
        <v>0</v>
      </c>
      <c r="G27" s="3"/>
      <c r="H27" s="31">
        <f t="shared" si="2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0"/>
        <v>0</v>
      </c>
      <c r="G28" s="3"/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13</v>
      </c>
      <c r="F29" s="10">
        <f t="shared" si="0"/>
        <v>13</v>
      </c>
      <c r="G29" s="3">
        <v>2</v>
      </c>
      <c r="H29" s="31">
        <f>IFERROR(SUM(C29*1.75,D29*0.5381,E29)/G29,0)</f>
        <v>6.5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13</v>
      </c>
      <c r="F30" s="10">
        <f t="shared" si="0"/>
        <v>13</v>
      </c>
      <c r="G30" s="3">
        <v>2</v>
      </c>
      <c r="H30" s="31">
        <f t="shared" ref="H30:H35" si="3">IFERROR(SUM(C30*1.75,D30*0.5381,E30)/G30,0)</f>
        <v>6.5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12</v>
      </c>
      <c r="F31" s="10">
        <f t="shared" si="0"/>
        <v>12</v>
      </c>
      <c r="G31" s="3">
        <v>2</v>
      </c>
      <c r="H31" s="31">
        <f t="shared" si="3"/>
        <v>6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11</v>
      </c>
      <c r="F32" s="10">
        <f t="shared" si="0"/>
        <v>11</v>
      </c>
      <c r="G32" s="3">
        <v>2</v>
      </c>
      <c r="H32" s="31">
        <f t="shared" si="3"/>
        <v>5.5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12</v>
      </c>
      <c r="F33" s="10">
        <f t="shared" si="0"/>
        <v>12</v>
      </c>
      <c r="G33" s="3">
        <v>2</v>
      </c>
      <c r="H33" s="31">
        <f t="shared" si="3"/>
        <v>6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0"/>
        <v>0</v>
      </c>
      <c r="G34" s="3"/>
      <c r="H34" s="31">
        <f t="shared" si="3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0"/>
        <v>0</v>
      </c>
      <c r="G35" s="3"/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12</v>
      </c>
      <c r="F36" s="10">
        <f t="shared" si="0"/>
        <v>12</v>
      </c>
      <c r="G36" s="3">
        <v>2</v>
      </c>
      <c r="H36" s="31">
        <f>IFERROR(SUM(C36*1.75,D36*0.5381,E36)/G36,0)</f>
        <v>6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10</v>
      </c>
      <c r="F37" s="10">
        <f t="shared" si="0"/>
        <v>10</v>
      </c>
      <c r="G37" s="3">
        <v>2</v>
      </c>
      <c r="H37" s="31">
        <f t="shared" ref="H37:H42" si="4">IFERROR(SUM(C37*1.75,D37*0.5381,E37)/G37,0)</f>
        <v>5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11</v>
      </c>
      <c r="F38" s="10">
        <f t="shared" si="0"/>
        <v>11</v>
      </c>
      <c r="G38" s="3">
        <v>2</v>
      </c>
      <c r="H38" s="31">
        <f t="shared" si="4"/>
        <v>5.5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10</v>
      </c>
      <c r="F39" s="10">
        <f t="shared" si="0"/>
        <v>10</v>
      </c>
      <c r="G39" s="3">
        <v>2</v>
      </c>
      <c r="H39" s="31">
        <f t="shared" si="4"/>
        <v>5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9</v>
      </c>
      <c r="F40" s="10">
        <f t="shared" si="0"/>
        <v>9</v>
      </c>
      <c r="G40" s="3">
        <v>2</v>
      </c>
      <c r="H40" s="31">
        <f t="shared" si="4"/>
        <v>4.5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0"/>
        <v>0</v>
      </c>
      <c r="G41" s="3"/>
      <c r="H41" s="31">
        <f t="shared" si="4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0"/>
        <v>0</v>
      </c>
      <c r="G42" s="3"/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4" operator="greaterThan">
      <formula>7</formula>
    </cfRule>
    <cfRule type="cellIs" dxfId="1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DA8D-AE79-4B2B-B13F-F0EF23199349}">
  <dimension ref="A1:J61"/>
  <sheetViews>
    <sheetView topLeftCell="A13" zoomScaleNormal="100" workbookViewId="0">
      <selection activeCell="G25" sqref="G25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30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12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0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12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10</v>
      </c>
      <c r="D15" s="3">
        <v>0</v>
      </c>
      <c r="E15" s="3">
        <v>0</v>
      </c>
      <c r="F15" s="10">
        <f t="shared" ref="F15:F42" si="0">(C15*1.75)+(D15*0.5381)+E15</f>
        <v>17.5</v>
      </c>
      <c r="G15" s="3">
        <v>3</v>
      </c>
      <c r="H15" s="31">
        <f>IFERROR(SUM(C15*1.75,D15*0.5381,E15)/G15,0)</f>
        <v>5.833333333333333</v>
      </c>
      <c r="I15" s="1"/>
    </row>
    <row r="16" spans="1:9">
      <c r="A16" s="1"/>
      <c r="B16" s="5">
        <v>45608</v>
      </c>
      <c r="C16" s="3">
        <v>10</v>
      </c>
      <c r="D16" s="3">
        <v>0</v>
      </c>
      <c r="E16" s="3">
        <v>0</v>
      </c>
      <c r="F16" s="10">
        <f t="shared" si="0"/>
        <v>17.5</v>
      </c>
      <c r="G16" s="3">
        <v>3</v>
      </c>
      <c r="H16" s="31">
        <f t="shared" ref="H16:H21" si="1">IFERROR(SUM(C16*1.75,D16*0.5381,E16)/G16,0)</f>
        <v>5.833333333333333</v>
      </c>
      <c r="I16" s="1"/>
    </row>
    <row r="17" spans="1:10">
      <c r="A17" s="1"/>
      <c r="B17" s="5">
        <v>45609</v>
      </c>
      <c r="C17" s="3">
        <v>11</v>
      </c>
      <c r="D17" s="3">
        <v>0</v>
      </c>
      <c r="E17" s="3">
        <v>0</v>
      </c>
      <c r="F17" s="10">
        <f t="shared" si="0"/>
        <v>19.25</v>
      </c>
      <c r="G17" s="3">
        <v>3</v>
      </c>
      <c r="H17" s="31">
        <f t="shared" si="1"/>
        <v>6.416666666666667</v>
      </c>
      <c r="I17" s="1"/>
    </row>
    <row r="18" spans="1:10">
      <c r="A18" s="1"/>
      <c r="B18" s="5">
        <v>45610</v>
      </c>
      <c r="C18" s="3">
        <v>11</v>
      </c>
      <c r="D18" s="3">
        <v>0</v>
      </c>
      <c r="E18" s="3">
        <v>0</v>
      </c>
      <c r="F18" s="10">
        <f t="shared" si="0"/>
        <v>19.25</v>
      </c>
      <c r="G18" s="3">
        <v>3</v>
      </c>
      <c r="H18" s="31">
        <f t="shared" si="1"/>
        <v>6.416666666666667</v>
      </c>
      <c r="I18" s="32"/>
    </row>
    <row r="19" spans="1:10">
      <c r="A19" s="1"/>
      <c r="B19" s="5">
        <v>45611</v>
      </c>
      <c r="C19" s="3">
        <v>9</v>
      </c>
      <c r="D19" s="3">
        <v>0</v>
      </c>
      <c r="E19" s="3">
        <v>0</v>
      </c>
      <c r="F19" s="10">
        <f t="shared" si="0"/>
        <v>15.75</v>
      </c>
      <c r="G19" s="3">
        <v>3</v>
      </c>
      <c r="H19" s="31">
        <f t="shared" si="1"/>
        <v>5.25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9</v>
      </c>
      <c r="D22" s="3">
        <v>0</v>
      </c>
      <c r="E22" s="3">
        <v>0</v>
      </c>
      <c r="F22" s="10">
        <f t="shared" si="0"/>
        <v>15.75</v>
      </c>
      <c r="G22" s="3">
        <v>3</v>
      </c>
      <c r="H22" s="31">
        <f>IFERROR(SUM(C22*1.75,D22*0.5381,E22)/G22,0)</f>
        <v>5.25</v>
      </c>
      <c r="I22" s="1"/>
    </row>
    <row r="23" spans="1:10">
      <c r="A23" s="1"/>
      <c r="B23" s="5">
        <v>45615</v>
      </c>
      <c r="C23" s="3">
        <v>12</v>
      </c>
      <c r="D23" s="3">
        <v>0</v>
      </c>
      <c r="E23" s="3">
        <v>0</v>
      </c>
      <c r="F23" s="10">
        <f t="shared" si="0"/>
        <v>21</v>
      </c>
      <c r="G23" s="3">
        <v>3</v>
      </c>
      <c r="H23" s="31">
        <f t="shared" ref="H23:H28" si="2">IFERROR(SUM(C23*1.75,D23*0.5381,E23)/G23,0)</f>
        <v>7</v>
      </c>
      <c r="I23" s="1"/>
    </row>
    <row r="24" spans="1:10">
      <c r="A24" s="1"/>
      <c r="B24" s="5">
        <v>45616</v>
      </c>
      <c r="C24" s="3">
        <v>10</v>
      </c>
      <c r="D24" s="3">
        <v>0</v>
      </c>
      <c r="E24" s="3">
        <v>0</v>
      </c>
      <c r="F24" s="10">
        <f t="shared" si="0"/>
        <v>17.5</v>
      </c>
      <c r="G24" s="3">
        <v>3</v>
      </c>
      <c r="H24" s="31">
        <f t="shared" si="2"/>
        <v>5.833333333333333</v>
      </c>
      <c r="I24" s="1"/>
    </row>
    <row r="25" spans="1:10">
      <c r="A25" s="1"/>
      <c r="B25" s="5">
        <v>45617</v>
      </c>
      <c r="C25" s="3">
        <v>11</v>
      </c>
      <c r="D25" s="3">
        <v>0</v>
      </c>
      <c r="E25" s="3">
        <v>0</v>
      </c>
      <c r="F25" s="10">
        <f t="shared" si="0"/>
        <v>19.25</v>
      </c>
      <c r="G25" s="3">
        <v>3</v>
      </c>
      <c r="H25" s="31">
        <f t="shared" si="2"/>
        <v>6.416666666666667</v>
      </c>
      <c r="I25" s="1"/>
      <c r="J25" t="s">
        <v>27</v>
      </c>
    </row>
    <row r="26" spans="1:10">
      <c r="A26" s="1"/>
      <c r="B26" s="5">
        <v>45618</v>
      </c>
      <c r="C26" s="3">
        <v>9</v>
      </c>
      <c r="D26" s="3">
        <v>0</v>
      </c>
      <c r="E26" s="3">
        <v>0</v>
      </c>
      <c r="F26" s="10">
        <f t="shared" si="0"/>
        <v>15.75</v>
      </c>
      <c r="G26" s="3">
        <v>3</v>
      </c>
      <c r="H26" s="31">
        <f t="shared" si="2"/>
        <v>5.25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0"/>
        <v>0</v>
      </c>
      <c r="G27" s="3"/>
      <c r="H27" s="31">
        <f t="shared" si="2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0"/>
        <v>0</v>
      </c>
      <c r="G28" s="3"/>
      <c r="H28" s="31">
        <f t="shared" si="2"/>
        <v>0</v>
      </c>
      <c r="I28" s="1"/>
    </row>
    <row r="29" spans="1:10">
      <c r="A29" s="1"/>
      <c r="B29" s="5">
        <v>45670</v>
      </c>
      <c r="C29" s="3">
        <v>11</v>
      </c>
      <c r="D29" s="3">
        <v>0</v>
      </c>
      <c r="E29" s="3">
        <v>1</v>
      </c>
      <c r="F29" s="10">
        <f t="shared" si="0"/>
        <v>20.25</v>
      </c>
      <c r="G29" s="3">
        <v>3</v>
      </c>
      <c r="H29" s="31">
        <f>IFERROR(SUM(C29*1.75,D29*0.5381,E29)/G29,0)</f>
        <v>6.75</v>
      </c>
      <c r="I29" s="1"/>
    </row>
    <row r="30" spans="1:10">
      <c r="A30" s="1"/>
      <c r="B30" s="5">
        <v>45671</v>
      </c>
      <c r="C30" s="3">
        <v>12</v>
      </c>
      <c r="D30" s="3">
        <v>0</v>
      </c>
      <c r="E30" s="3">
        <v>1</v>
      </c>
      <c r="F30" s="10">
        <f t="shared" si="0"/>
        <v>22</v>
      </c>
      <c r="G30" s="3">
        <v>3</v>
      </c>
      <c r="H30" s="31">
        <f t="shared" ref="H30:H35" si="3">IFERROR(SUM(C30*1.75,D30*0.5381,E30)/G30,0)</f>
        <v>7.333333333333333</v>
      </c>
      <c r="I30" s="1"/>
    </row>
    <row r="31" spans="1:10">
      <c r="A31" s="1"/>
      <c r="B31" s="5">
        <v>45672</v>
      </c>
      <c r="C31" s="3">
        <v>10</v>
      </c>
      <c r="D31" s="3">
        <v>0</v>
      </c>
      <c r="E31" s="3">
        <v>1</v>
      </c>
      <c r="F31" s="10">
        <f t="shared" si="0"/>
        <v>18.5</v>
      </c>
      <c r="G31" s="3">
        <v>3</v>
      </c>
      <c r="H31" s="31">
        <f t="shared" si="3"/>
        <v>6.166666666666667</v>
      </c>
      <c r="I31" s="1"/>
    </row>
    <row r="32" spans="1:10">
      <c r="A32" s="1"/>
      <c r="B32" s="5">
        <v>45673</v>
      </c>
      <c r="C32" s="3">
        <v>9</v>
      </c>
      <c r="D32" s="3">
        <v>0</v>
      </c>
      <c r="E32" s="3">
        <v>1</v>
      </c>
      <c r="F32" s="10">
        <f t="shared" si="0"/>
        <v>16.75</v>
      </c>
      <c r="G32" s="3">
        <v>3</v>
      </c>
      <c r="H32" s="31">
        <f t="shared" si="3"/>
        <v>5.583333333333333</v>
      </c>
      <c r="I32" s="1"/>
    </row>
    <row r="33" spans="1:9">
      <c r="A33" s="1"/>
      <c r="B33" s="5">
        <v>45674</v>
      </c>
      <c r="C33" s="3">
        <v>9</v>
      </c>
      <c r="D33" s="3">
        <v>0</v>
      </c>
      <c r="E33" s="3">
        <v>1</v>
      </c>
      <c r="F33" s="10">
        <f t="shared" si="0"/>
        <v>16.75</v>
      </c>
      <c r="G33" s="3">
        <v>3</v>
      </c>
      <c r="H33" s="31">
        <f t="shared" si="3"/>
        <v>5.583333333333333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0"/>
        <v>0</v>
      </c>
      <c r="G34" s="3"/>
      <c r="H34" s="31">
        <f t="shared" si="3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0"/>
        <v>0</v>
      </c>
      <c r="G35" s="3"/>
      <c r="H35" s="31">
        <f t="shared" si="3"/>
        <v>0</v>
      </c>
      <c r="I35" s="1"/>
    </row>
    <row r="36" spans="1:9">
      <c r="A36" s="1"/>
      <c r="B36" s="5">
        <v>45677</v>
      </c>
      <c r="C36" s="3">
        <v>13</v>
      </c>
      <c r="D36" s="3">
        <v>0</v>
      </c>
      <c r="E36" s="3">
        <v>0</v>
      </c>
      <c r="F36" s="10">
        <f t="shared" si="0"/>
        <v>22.75</v>
      </c>
      <c r="G36" s="3">
        <v>3</v>
      </c>
      <c r="H36" s="31">
        <f>IFERROR(SUM(C36*1.75,D36*0.5381,E36)/G36,0)</f>
        <v>7.583333333333333</v>
      </c>
      <c r="I36" s="1"/>
    </row>
    <row r="37" spans="1:9">
      <c r="A37" s="1"/>
      <c r="B37" s="5">
        <v>45678</v>
      </c>
      <c r="C37" s="3">
        <v>12</v>
      </c>
      <c r="D37" s="3">
        <v>0</v>
      </c>
      <c r="E37" s="3">
        <v>0</v>
      </c>
      <c r="F37" s="10">
        <f t="shared" si="0"/>
        <v>21</v>
      </c>
      <c r="G37" s="3">
        <v>3</v>
      </c>
      <c r="H37" s="31">
        <f t="shared" ref="H37:H42" si="4">IFERROR(SUM(C37*1.75,D37*0.5381,E37)/G37,0)</f>
        <v>7</v>
      </c>
      <c r="I37" s="1"/>
    </row>
    <row r="38" spans="1:9">
      <c r="A38" s="1"/>
      <c r="B38" s="5">
        <v>45679</v>
      </c>
      <c r="C38" s="3">
        <v>12</v>
      </c>
      <c r="D38" s="3">
        <v>0</v>
      </c>
      <c r="E38" s="3">
        <v>0</v>
      </c>
      <c r="F38" s="10">
        <f t="shared" si="0"/>
        <v>21</v>
      </c>
      <c r="G38" s="3">
        <v>3</v>
      </c>
      <c r="H38" s="31">
        <f t="shared" si="4"/>
        <v>7</v>
      </c>
      <c r="I38" s="1"/>
    </row>
    <row r="39" spans="1:9">
      <c r="A39" s="1"/>
      <c r="B39" s="5">
        <v>45680</v>
      </c>
      <c r="C39" s="3">
        <v>11</v>
      </c>
      <c r="D39" s="3">
        <v>0</v>
      </c>
      <c r="E39" s="3">
        <v>0</v>
      </c>
      <c r="F39" s="10">
        <f t="shared" si="0"/>
        <v>19.25</v>
      </c>
      <c r="G39" s="3">
        <v>3</v>
      </c>
      <c r="H39" s="31">
        <f t="shared" si="4"/>
        <v>6.416666666666667</v>
      </c>
      <c r="I39" s="1"/>
    </row>
    <row r="40" spans="1:9">
      <c r="A40" s="1"/>
      <c r="B40" s="5">
        <v>45681</v>
      </c>
      <c r="C40" s="3">
        <v>10</v>
      </c>
      <c r="D40" s="3">
        <v>0</v>
      </c>
      <c r="E40" s="3">
        <v>0</v>
      </c>
      <c r="F40" s="10">
        <f t="shared" si="0"/>
        <v>17.5</v>
      </c>
      <c r="G40" s="3">
        <v>3</v>
      </c>
      <c r="H40" s="31">
        <f t="shared" si="4"/>
        <v>5.833333333333333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0"/>
        <v>0</v>
      </c>
      <c r="G41" s="3"/>
      <c r="H41" s="31">
        <f t="shared" si="4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0"/>
        <v>0</v>
      </c>
      <c r="G42" s="3"/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51" t="s">
        <v>31</v>
      </c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4" operator="greaterThan">
      <formula>7</formula>
    </cfRule>
    <cfRule type="cellIs" dxfId="5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topLeftCell="A37" zoomScaleNormal="100" workbookViewId="0">
      <selection activeCell="G26" sqref="G26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32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2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16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18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2</v>
      </c>
      <c r="D15" s="3">
        <v>1</v>
      </c>
      <c r="E15" s="3">
        <v>14</v>
      </c>
      <c r="F15" s="10">
        <f t="shared" ref="F15:F21" si="0">(C15*1.75)+(D15*0.5381)+E15</f>
        <v>18.0381</v>
      </c>
      <c r="G15" s="3">
        <v>3</v>
      </c>
      <c r="H15" s="31">
        <f>IFERROR(SUM(C15*1.75,D15*0.5381,E15)/G15,0)</f>
        <v>6.0126999999999997</v>
      </c>
      <c r="I15" s="1"/>
    </row>
    <row r="16" spans="1:9">
      <c r="A16" s="1"/>
      <c r="B16" s="5">
        <v>45608</v>
      </c>
      <c r="C16" s="3">
        <v>2</v>
      </c>
      <c r="D16" s="3">
        <v>0</v>
      </c>
      <c r="E16" s="3">
        <v>15</v>
      </c>
      <c r="F16" s="10">
        <f t="shared" si="0"/>
        <v>18.5</v>
      </c>
      <c r="G16" s="3">
        <v>3</v>
      </c>
      <c r="H16" s="31">
        <f t="shared" ref="H16:H21" si="1">IFERROR(SUM(C16*1.75,D16*0.5381,E16)/G16,0)</f>
        <v>6.166666666666667</v>
      </c>
      <c r="I16" s="1"/>
    </row>
    <row r="17" spans="1:10">
      <c r="A17" s="1"/>
      <c r="B17" s="5">
        <v>45609</v>
      </c>
      <c r="C17" s="3">
        <v>2</v>
      </c>
      <c r="D17" s="3">
        <v>0</v>
      </c>
      <c r="E17" s="3">
        <v>15</v>
      </c>
      <c r="F17" s="10">
        <f t="shared" si="0"/>
        <v>18.5</v>
      </c>
      <c r="G17" s="3">
        <v>3</v>
      </c>
      <c r="H17" s="31">
        <f t="shared" si="1"/>
        <v>6.166666666666667</v>
      </c>
      <c r="I17" s="1"/>
    </row>
    <row r="18" spans="1:10">
      <c r="A18" s="1"/>
      <c r="B18" s="5">
        <v>45610</v>
      </c>
      <c r="C18" s="3">
        <v>2</v>
      </c>
      <c r="D18" s="3">
        <v>0</v>
      </c>
      <c r="E18" s="3">
        <v>16</v>
      </c>
      <c r="F18" s="10">
        <f t="shared" si="0"/>
        <v>19.5</v>
      </c>
      <c r="G18" s="3">
        <v>3</v>
      </c>
      <c r="H18" s="31">
        <f t="shared" si="1"/>
        <v>6.5</v>
      </c>
      <c r="I18" s="32"/>
    </row>
    <row r="19" spans="1:10">
      <c r="A19" s="1"/>
      <c r="B19" s="5">
        <v>45611</v>
      </c>
      <c r="C19" s="3">
        <v>2</v>
      </c>
      <c r="D19" s="3">
        <v>0</v>
      </c>
      <c r="E19" s="3">
        <v>14</v>
      </c>
      <c r="F19" s="10">
        <f t="shared" si="0"/>
        <v>17.5</v>
      </c>
      <c r="G19" s="3">
        <v>3</v>
      </c>
      <c r="H19" s="31">
        <f t="shared" si="1"/>
        <v>5.833333333333333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1</v>
      </c>
      <c r="D22" s="3">
        <v>0</v>
      </c>
      <c r="E22" s="3">
        <v>16</v>
      </c>
      <c r="F22" s="10">
        <f t="shared" ref="F22:F42" si="2">(C22*1.75)+(D22*0.5381)+E22</f>
        <v>17.75</v>
      </c>
      <c r="G22" s="3">
        <v>3</v>
      </c>
      <c r="H22" s="31">
        <f>IFERROR(SUM(C22*1.75,D22*0.5381,E22)/G22,0)</f>
        <v>5.916666666666667</v>
      </c>
      <c r="I22" s="1"/>
    </row>
    <row r="23" spans="1:10">
      <c r="A23" s="1"/>
      <c r="B23" s="5">
        <v>45615</v>
      </c>
      <c r="C23" s="3">
        <v>1</v>
      </c>
      <c r="D23" s="3">
        <v>0</v>
      </c>
      <c r="E23" s="3">
        <v>16</v>
      </c>
      <c r="F23" s="10">
        <f t="shared" si="2"/>
        <v>17.75</v>
      </c>
      <c r="G23" s="3">
        <v>3</v>
      </c>
      <c r="H23" s="31">
        <f t="shared" ref="H23:H28" si="3">IFERROR(SUM(C23*1.75,D23*0.5381,E23)/G23,0)</f>
        <v>5.916666666666667</v>
      </c>
      <c r="I23" s="1"/>
    </row>
    <row r="24" spans="1:10">
      <c r="A24" s="1"/>
      <c r="B24" s="5">
        <v>45616</v>
      </c>
      <c r="C24" s="3">
        <v>1</v>
      </c>
      <c r="D24" s="3">
        <v>0</v>
      </c>
      <c r="E24" s="3">
        <v>17</v>
      </c>
      <c r="F24" s="10">
        <f t="shared" si="2"/>
        <v>18.75</v>
      </c>
      <c r="G24" s="3">
        <v>3</v>
      </c>
      <c r="H24" s="31">
        <f t="shared" si="3"/>
        <v>6.25</v>
      </c>
      <c r="I24" s="1"/>
    </row>
    <row r="25" spans="1:10">
      <c r="A25" s="1"/>
      <c r="B25" s="5">
        <v>45617</v>
      </c>
      <c r="C25" s="3">
        <v>1</v>
      </c>
      <c r="D25" s="3">
        <v>0</v>
      </c>
      <c r="E25" s="3">
        <v>14</v>
      </c>
      <c r="F25" s="10">
        <f t="shared" si="2"/>
        <v>15.75</v>
      </c>
      <c r="G25" s="3">
        <v>3</v>
      </c>
      <c r="H25" s="31">
        <f t="shared" si="3"/>
        <v>5.25</v>
      </c>
      <c r="I25" s="1"/>
      <c r="J25" t="s">
        <v>27</v>
      </c>
    </row>
    <row r="26" spans="1:10">
      <c r="A26" s="1"/>
      <c r="B26" s="5">
        <v>45618</v>
      </c>
      <c r="C26" s="3">
        <v>1</v>
      </c>
      <c r="D26" s="3">
        <v>0</v>
      </c>
      <c r="E26" s="3">
        <v>13</v>
      </c>
      <c r="F26" s="10">
        <f t="shared" si="2"/>
        <v>14.75</v>
      </c>
      <c r="G26" s="3">
        <v>3</v>
      </c>
      <c r="H26" s="31">
        <f t="shared" si="3"/>
        <v>4.916666666666667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2"/>
        <v>0</v>
      </c>
      <c r="G27" s="3"/>
      <c r="H27" s="31">
        <f t="shared" si="3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2"/>
        <v>0</v>
      </c>
      <c r="G28" s="3"/>
      <c r="H28" s="31">
        <f t="shared" si="3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14</v>
      </c>
      <c r="F29" s="10">
        <f t="shared" si="2"/>
        <v>14</v>
      </c>
      <c r="G29" s="3">
        <v>3</v>
      </c>
      <c r="H29" s="31">
        <f>IFERROR(SUM(C29*1.75,D29*0.5381,E29)/G29,0)</f>
        <v>4.666666666666667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16</v>
      </c>
      <c r="F30" s="10">
        <f t="shared" si="2"/>
        <v>16</v>
      </c>
      <c r="G30" s="3">
        <v>3</v>
      </c>
      <c r="H30" s="31">
        <f t="shared" ref="H30:H35" si="4">IFERROR(SUM(C30*1.75,D30*0.5381,E30)/G30,0)</f>
        <v>5.333333333333333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15</v>
      </c>
      <c r="F31" s="10">
        <f t="shared" si="2"/>
        <v>15</v>
      </c>
      <c r="G31" s="3">
        <v>3</v>
      </c>
      <c r="H31" s="31">
        <f t="shared" si="4"/>
        <v>5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14</v>
      </c>
      <c r="F32" s="10">
        <f t="shared" si="2"/>
        <v>14</v>
      </c>
      <c r="G32" s="3">
        <v>3</v>
      </c>
      <c r="H32" s="31">
        <f t="shared" si="4"/>
        <v>4.666666666666667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15</v>
      </c>
      <c r="F33" s="10">
        <f t="shared" si="2"/>
        <v>15</v>
      </c>
      <c r="G33" s="3">
        <v>3</v>
      </c>
      <c r="H33" s="31">
        <f t="shared" si="4"/>
        <v>5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2"/>
        <v>0</v>
      </c>
      <c r="G34" s="3"/>
      <c r="H34" s="31">
        <f t="shared" si="4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2"/>
        <v>0</v>
      </c>
      <c r="G35" s="3"/>
      <c r="H35" s="31">
        <f t="shared" si="4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14</v>
      </c>
      <c r="F36" s="10">
        <f t="shared" si="2"/>
        <v>14</v>
      </c>
      <c r="G36" s="3">
        <v>3</v>
      </c>
      <c r="H36" s="31">
        <f>IFERROR(SUM(C36*1.75,D36*0.5381,E36)/G36,0)</f>
        <v>4.666666666666667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14</v>
      </c>
      <c r="F37" s="10">
        <f t="shared" si="2"/>
        <v>14</v>
      </c>
      <c r="G37" s="3">
        <v>2</v>
      </c>
      <c r="H37" s="31">
        <f t="shared" ref="H37:H42" si="5">IFERROR(SUM(C37*1.75,D37*0.5381,E37)/G37,0)</f>
        <v>7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14</v>
      </c>
      <c r="F38" s="10">
        <f t="shared" si="2"/>
        <v>14</v>
      </c>
      <c r="G38" s="3">
        <v>2</v>
      </c>
      <c r="H38" s="31">
        <f t="shared" si="5"/>
        <v>7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15</v>
      </c>
      <c r="F39" s="10">
        <f t="shared" si="2"/>
        <v>15</v>
      </c>
      <c r="G39" s="3">
        <v>3</v>
      </c>
      <c r="H39" s="31">
        <f t="shared" si="5"/>
        <v>5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13</v>
      </c>
      <c r="F40" s="10">
        <f t="shared" si="2"/>
        <v>13</v>
      </c>
      <c r="G40" s="3">
        <v>3</v>
      </c>
      <c r="H40" s="31">
        <f t="shared" si="5"/>
        <v>4.333333333333333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2"/>
        <v>0</v>
      </c>
      <c r="G41" s="3"/>
      <c r="H41" s="31">
        <f t="shared" si="5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2"/>
        <v>0</v>
      </c>
      <c r="G42" s="3"/>
      <c r="H42" s="31">
        <f t="shared" si="5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11" operator="greaterThan">
      <formula>7</formula>
    </cfRule>
    <cfRule type="cellIs" dxfId="0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0A6E0F-CF44-4F81-A16A-27EA364FF545}"/>
</file>

<file path=customXml/itemProps2.xml><?xml version="1.0" encoding="utf-8"?>
<ds:datastoreItem xmlns:ds="http://schemas.openxmlformats.org/officeDocument/2006/customXml" ds:itemID="{E15FE78F-ECDF-4754-B9D5-33F595A5E4B7}"/>
</file>

<file path=customXml/itemProps3.xml><?xml version="1.0" encoding="utf-8"?>
<ds:datastoreItem xmlns:ds="http://schemas.openxmlformats.org/officeDocument/2006/customXml" ds:itemID="{52F6B367-7BFB-41C0-9ED1-6603E5C567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2025-03-17T13:40:35Z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63300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