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<sst xmlns="http://schemas.openxmlformats.org/spreadsheetml/2006/main" count="85" uniqueCount="42">
  <si>
    <t>Kulkeva Oy</t>
  </si>
  <si>
    <t>Y-tunnus: 0680920-6</t>
  </si>
  <si>
    <t>Messinkitie 4 (PL 4), 54100 Joutseno</t>
  </si>
  <si>
    <t>Yhteyshenkilö: Marko Salomäki marko.salomaki@kulkeva.fi</t>
  </si>
  <si>
    <t>Paja Viher-Vehmas</t>
  </si>
  <si>
    <t>Sammutin Oy</t>
  </si>
  <si>
    <t>Volvo Oy</t>
  </si>
  <si>
    <t>Sammutusauto 3 kpl</t>
  </si>
  <si>
    <t>Säiliöauto 1 kpl</t>
  </si>
  <si>
    <t>Optio: säiliöauton karttanavigaattorijärjestelmä</t>
  </si>
  <si>
    <t>Huollon kokonaishinta €/tunti</t>
  </si>
  <si>
    <t>Y-tunnus: 1600360-1</t>
  </si>
  <si>
    <t>Hykkiläntie 660</t>
  </si>
  <si>
    <t>Yhteyshenkilö: Pasi Viher-Vehmas pasi.viher-vehmas@surffi.net</t>
  </si>
  <si>
    <t>Y-tunnus: 0988022-7</t>
  </si>
  <si>
    <t>Vetokuja 1E (PL50), 01611 Vantaa</t>
  </si>
  <si>
    <t>Yhteyshenkilö: Mikko Nevala, Mikko.Nevala@fi.volvo.com</t>
  </si>
  <si>
    <t>Y-tunnus: 0113638-0</t>
  </si>
  <si>
    <t>saunatie 4, 40900 Säynätsalo</t>
  </si>
  <si>
    <t>Ari Paananen, ari.paananen@saurus.fi, 010 6161425</t>
  </si>
  <si>
    <t>Huolto</t>
  </si>
  <si>
    <t>Kokemus pelastusajoneuvojen huollosta</t>
  </si>
  <si>
    <t>Takuu</t>
  </si>
  <si>
    <t>VERTAILUPISTEET</t>
  </si>
  <si>
    <t>-Huollon sijainti</t>
  </si>
  <si>
    <t>-Kokemus pelastusajoneuvojen huollosta</t>
  </si>
  <si>
    <t>-Alustan huollon saatavuus</t>
  </si>
  <si>
    <t>Raskaat pelastusajoneuvot</t>
  </si>
  <si>
    <t>Vertailutaulukko</t>
  </si>
  <si>
    <t>Hintapisteet sammutusauto</t>
  </si>
  <si>
    <t>Hintapisteet säiliöauto</t>
  </si>
  <si>
    <t>-Varaosien saatavuus / vuotta</t>
  </si>
  <si>
    <t>-Alusta kk</t>
  </si>
  <si>
    <t>-Korirakenne kk</t>
  </si>
  <si>
    <t>-Säiliö kk</t>
  </si>
  <si>
    <t>-Teknisen tuen ja varaosien saatavuus</t>
  </si>
  <si>
    <t>24 h</t>
  </si>
  <si>
    <t>kori 25  alusta 15</t>
  </si>
  <si>
    <t>kori 20  alusta 15</t>
  </si>
  <si>
    <t>Volvo</t>
  </si>
  <si>
    <t>Scania</t>
  </si>
  <si>
    <t>YHTEENSÄ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</si>
</sst>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65" fontId="0" fillId="3" borderId="0" xfId="0" applyNumberFormat="1" applyFill="1" applyAlignment="1">
      <alignment/>
    </xf>
    <xf numFmtId="165" fontId="0" fillId="3" borderId="0" xfId="0" applyNumberForma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/>
    </xf>
    <xf numFmtId="0" fontId="0" fillId="2" borderId="3" xfId="0" applyFont="1" applyFill="1" applyBorder="1" applyAlignment="1" quotePrefix="1">
      <alignment/>
    </xf>
    <xf numFmtId="2" fontId="0" fillId="2" borderId="3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1" fontId="0" fillId="3" borderId="3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165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2" fontId="2" fillId="0" borderId="3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4" borderId="4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4" xfId="0" applyBorder="1" applyAlignment="1">
      <alignment/>
    </xf>
    <xf numFmtId="0" fontId="1" fillId="4" borderId="5" xfId="0" applyFont="1" applyFill="1" applyBorder="1" applyAlignment="1">
      <alignment/>
    </xf>
    <xf numFmtId="0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5" fontId="0" fillId="3" borderId="6" xfId="0" applyNumberFormat="1" applyFill="1" applyBorder="1" applyAlignment="1">
      <alignment/>
    </xf>
    <xf numFmtId="165" fontId="0" fillId="0" borderId="7" xfId="0" applyNumberFormat="1" applyBorder="1" applyAlignment="1">
      <alignment/>
    </xf>
    <xf numFmtId="0" fontId="1" fillId="5" borderId="8" xfId="0" applyFont="1" applyFill="1" applyBorder="1" applyAlignment="1">
      <alignment/>
    </xf>
    <xf numFmtId="0" fontId="0" fillId="5" borderId="4" xfId="0" applyFill="1" applyBorder="1" applyAlignment="1">
      <alignment/>
    </xf>
    <xf numFmtId="0" fontId="5" fillId="4" borderId="8" xfId="0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2" fontId="0" fillId="2" borderId="9" xfId="0" applyNumberFormat="1" applyFill="1" applyBorder="1" applyAlignment="1">
      <alignment/>
    </xf>
    <xf numFmtId="0" fontId="0" fillId="2" borderId="9" xfId="0" applyFill="1" applyBorder="1" applyAlignment="1">
      <alignment/>
    </xf>
    <xf numFmtId="2" fontId="2" fillId="0" borderId="9" xfId="0" applyNumberFormat="1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" borderId="11" xfId="0" applyNumberFormat="1" applyFill="1" applyBorder="1" applyAlignment="1">
      <alignment/>
    </xf>
    <xf numFmtId="0" fontId="0" fillId="3" borderId="12" xfId="0" applyFill="1" applyBorder="1" applyAlignment="1">
      <alignment/>
    </xf>
    <xf numFmtId="2" fontId="0" fillId="3" borderId="12" xfId="0" applyNumberForma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165" fontId="0" fillId="0" borderId="14" xfId="0" applyNumberFormat="1" applyBorder="1" applyAlignment="1">
      <alignment/>
    </xf>
    <xf numFmtId="2" fontId="0" fillId="3" borderId="9" xfId="0" applyNumberFormat="1" applyFill="1" applyBorder="1" applyAlignment="1">
      <alignment/>
    </xf>
    <xf numFmtId="0" fontId="0" fillId="3" borderId="9" xfId="0" applyFill="1" applyBorder="1" applyAlignment="1">
      <alignment/>
    </xf>
    <xf numFmtId="2" fontId="2" fillId="0" borderId="8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3" borderId="15" xfId="0" applyNumberFormat="1" applyFill="1" applyBorder="1" applyAlignment="1">
      <alignment/>
    </xf>
    <xf numFmtId="0" fontId="5" fillId="5" borderId="16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3" borderId="18" xfId="0" applyNumberFormat="1" applyFill="1" applyBorder="1" applyAlignment="1">
      <alignment/>
    </xf>
    <xf numFmtId="165" fontId="0" fillId="3" borderId="19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1" fontId="0" fillId="3" borderId="21" xfId="0" applyNumberFormat="1" applyFill="1" applyBorder="1" applyAlignment="1">
      <alignment/>
    </xf>
    <xf numFmtId="0" fontId="0" fillId="2" borderId="20" xfId="0" applyFill="1" applyBorder="1" applyAlignment="1">
      <alignment/>
    </xf>
    <xf numFmtId="0" fontId="0" fillId="3" borderId="21" xfId="0" applyFill="1" applyBorder="1" applyAlignment="1">
      <alignment/>
    </xf>
    <xf numFmtId="2" fontId="0" fillId="3" borderId="21" xfId="0" applyNumberFormat="1" applyFill="1" applyBorder="1" applyAlignment="1">
      <alignment/>
    </xf>
    <xf numFmtId="0" fontId="2" fillId="0" borderId="22" xfId="0" applyFont="1" applyFill="1" applyBorder="1" applyAlignment="1">
      <alignment/>
    </xf>
    <xf numFmtId="2" fontId="6" fillId="0" borderId="23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pane ySplit="6" topLeftCell="BM7" activePane="bottomLeft" state="frozen"/>
      <selection pane="topLeft" activeCell="A1" sqref="A1"/>
      <selection pane="bottomLeft" activeCell="D47" sqref="D47"/>
    </sheetView>
  </sheetViews>
  <sheetFormatPr defaultColWidth="9.140625" defaultRowHeight="12.75"/>
  <cols>
    <col min="1" max="1" width="40.00390625" style="0" bestFit="1" customWidth="1"/>
    <col min="2" max="2" width="14.8515625" style="6" customWidth="1"/>
    <col min="3" max="3" width="12.421875" style="4" customWidth="1"/>
    <col min="4" max="4" width="14.8515625" style="4" customWidth="1"/>
    <col min="5" max="5" width="13.00390625" style="4" customWidth="1"/>
    <col min="6" max="6" width="14.8515625" style="0" customWidth="1"/>
    <col min="7" max="7" width="14.421875" style="0" customWidth="1"/>
    <col min="8" max="8" width="14.8515625" style="1" customWidth="1"/>
    <col min="9" max="9" width="13.57421875" style="4" customWidth="1"/>
    <col min="10" max="10" width="14.8515625" style="0" customWidth="1"/>
    <col min="11" max="11" width="14.421875" style="0" customWidth="1"/>
  </cols>
  <sheetData>
    <row r="1" spans="1:8" ht="12.75">
      <c r="A1" s="7" t="s">
        <v>27</v>
      </c>
      <c r="H1" s="4"/>
    </row>
    <row r="2" spans="1:8" ht="13.5" thickBot="1">
      <c r="A2" t="s">
        <v>28</v>
      </c>
      <c r="H2" s="4"/>
    </row>
    <row r="3" spans="2:11" ht="15.75" thickTop="1">
      <c r="B3" s="36" t="s">
        <v>0</v>
      </c>
      <c r="C3" s="25"/>
      <c r="D3" s="25"/>
      <c r="E3" s="25"/>
      <c r="F3" s="55" t="s">
        <v>4</v>
      </c>
      <c r="G3" s="56"/>
      <c r="H3" s="25" t="s">
        <v>5</v>
      </c>
      <c r="I3" s="29"/>
      <c r="J3" s="34" t="s">
        <v>6</v>
      </c>
      <c r="K3" s="35"/>
    </row>
    <row r="4" spans="2:10" ht="12.75">
      <c r="B4" s="6" t="s">
        <v>1</v>
      </c>
      <c r="F4" s="57" t="s">
        <v>11</v>
      </c>
      <c r="G4" s="58"/>
      <c r="H4" s="30" t="s">
        <v>17</v>
      </c>
      <c r="I4" s="30"/>
      <c r="J4" t="s">
        <v>14</v>
      </c>
    </row>
    <row r="5" spans="2:10" ht="12.75">
      <c r="B5" s="6" t="s">
        <v>2</v>
      </c>
      <c r="F5" s="57" t="s">
        <v>12</v>
      </c>
      <c r="G5" s="58"/>
      <c r="H5" s="30" t="s">
        <v>18</v>
      </c>
      <c r="I5" s="30"/>
      <c r="J5" t="s">
        <v>15</v>
      </c>
    </row>
    <row r="6" spans="2:10" ht="12.75">
      <c r="B6" s="6" t="s">
        <v>3</v>
      </c>
      <c r="F6" s="57" t="s">
        <v>13</v>
      </c>
      <c r="G6" s="58"/>
      <c r="H6" s="30" t="s">
        <v>19</v>
      </c>
      <c r="I6" s="30"/>
      <c r="J6" t="s">
        <v>16</v>
      </c>
    </row>
    <row r="7" spans="1:11" ht="12.75">
      <c r="A7" t="s">
        <v>7</v>
      </c>
      <c r="B7" s="18">
        <v>629250</v>
      </c>
      <c r="C7" s="5" t="s">
        <v>40</v>
      </c>
      <c r="D7" s="5">
        <v>636360</v>
      </c>
      <c r="E7" s="5" t="s">
        <v>39</v>
      </c>
      <c r="F7" s="59">
        <v>626130</v>
      </c>
      <c r="G7" s="60" t="s">
        <v>40</v>
      </c>
      <c r="H7" s="31">
        <f>677792+3*3780</f>
        <v>689132</v>
      </c>
      <c r="I7" s="31" t="s">
        <v>40</v>
      </c>
      <c r="J7" s="2">
        <v>650100</v>
      </c>
      <c r="K7" s="2" t="s">
        <v>39</v>
      </c>
    </row>
    <row r="8" spans="1:11" ht="12.75">
      <c r="A8" t="s">
        <v>8</v>
      </c>
      <c r="B8" s="18">
        <f>182970+1870</f>
        <v>184840</v>
      </c>
      <c r="C8" s="5" t="s">
        <v>40</v>
      </c>
      <c r="D8" s="5">
        <f>180100+1870</f>
        <v>181970</v>
      </c>
      <c r="E8" s="5" t="s">
        <v>39</v>
      </c>
      <c r="F8" s="59">
        <v>183470</v>
      </c>
      <c r="G8" s="60" t="s">
        <v>40</v>
      </c>
      <c r="H8" s="31">
        <f>200867+11850</f>
        <v>212717</v>
      </c>
      <c r="I8" s="31" t="s">
        <v>40</v>
      </c>
      <c r="J8" s="2">
        <v>195100</v>
      </c>
      <c r="K8" s="2" t="s">
        <v>39</v>
      </c>
    </row>
    <row r="9" spans="1:11" ht="12.75">
      <c r="A9" t="s">
        <v>41</v>
      </c>
      <c r="B9" s="19">
        <f aca="true" t="shared" si="0" ref="B9:J9">SUM(B7:B8)</f>
        <v>814090</v>
      </c>
      <c r="C9" s="9"/>
      <c r="D9" s="9">
        <f t="shared" si="0"/>
        <v>818330</v>
      </c>
      <c r="E9" s="9"/>
      <c r="F9" s="61">
        <f t="shared" si="0"/>
        <v>809600</v>
      </c>
      <c r="G9" s="62"/>
      <c r="H9" s="32">
        <f t="shared" si="0"/>
        <v>901849</v>
      </c>
      <c r="I9" s="32"/>
      <c r="J9" s="8">
        <f t="shared" si="0"/>
        <v>845200</v>
      </c>
      <c r="K9" s="8"/>
    </row>
    <row r="10" spans="1:11" ht="12.75">
      <c r="A10" t="s">
        <v>9</v>
      </c>
      <c r="B10" s="18">
        <v>1200</v>
      </c>
      <c r="C10" s="5"/>
      <c r="D10" s="5">
        <v>1200</v>
      </c>
      <c r="E10" s="5"/>
      <c r="F10" s="59">
        <v>1200</v>
      </c>
      <c r="G10" s="60"/>
      <c r="H10" s="31">
        <v>790</v>
      </c>
      <c r="I10" s="31"/>
      <c r="J10" s="2">
        <v>650</v>
      </c>
      <c r="K10" s="2"/>
    </row>
    <row r="11" spans="1:11" ht="12.75">
      <c r="A11" t="s">
        <v>10</v>
      </c>
      <c r="B11" s="18">
        <v>64.7</v>
      </c>
      <c r="C11" s="5"/>
      <c r="D11" s="5">
        <v>80.73</v>
      </c>
      <c r="E11" s="48"/>
      <c r="F11" s="59">
        <v>64.7</v>
      </c>
      <c r="G11" s="60"/>
      <c r="H11" s="31">
        <v>72</v>
      </c>
      <c r="I11" s="33"/>
      <c r="J11" s="2">
        <v>80.73</v>
      </c>
      <c r="K11" s="2"/>
    </row>
    <row r="12" spans="1:11" s="27" customFormat="1" ht="15">
      <c r="A12" s="37" t="s">
        <v>29</v>
      </c>
      <c r="B12" s="14"/>
      <c r="C12" s="15">
        <f>F7/B7*70</f>
        <v>69.65292014302742</v>
      </c>
      <c r="D12" s="14"/>
      <c r="E12" s="49">
        <f>F7/D7*70</f>
        <v>68.87469356967753</v>
      </c>
      <c r="F12" s="63"/>
      <c r="G12" s="64">
        <v>70</v>
      </c>
      <c r="H12" s="41"/>
      <c r="I12" s="15">
        <f>F7/H7*70</f>
        <v>63.60044229552539</v>
      </c>
      <c r="J12" s="14"/>
      <c r="K12" s="15">
        <f>F7/J7*70</f>
        <v>67.4190124596216</v>
      </c>
    </row>
    <row r="13" spans="1:11" s="26" customFormat="1" ht="12.75">
      <c r="A13" s="10" t="s">
        <v>20</v>
      </c>
      <c r="B13" s="11"/>
      <c r="C13" s="16"/>
      <c r="D13" s="11"/>
      <c r="E13" s="50"/>
      <c r="F13" s="65"/>
      <c r="G13" s="66"/>
      <c r="H13" s="42"/>
      <c r="I13" s="16"/>
      <c r="J13" s="11"/>
      <c r="K13" s="16"/>
    </row>
    <row r="14" spans="1:11" s="26" customFormat="1" ht="12.75">
      <c r="A14" s="12" t="s">
        <v>26</v>
      </c>
      <c r="B14" s="11" t="s">
        <v>36</v>
      </c>
      <c r="C14" s="16">
        <v>1</v>
      </c>
      <c r="D14" s="11" t="s">
        <v>36</v>
      </c>
      <c r="E14" s="50">
        <v>1</v>
      </c>
      <c r="F14" s="65" t="s">
        <v>36</v>
      </c>
      <c r="G14" s="66">
        <v>1</v>
      </c>
      <c r="H14" s="42" t="s">
        <v>36</v>
      </c>
      <c r="I14" s="16">
        <v>1</v>
      </c>
      <c r="J14" s="11" t="s">
        <v>36</v>
      </c>
      <c r="K14" s="16">
        <v>1</v>
      </c>
    </row>
    <row r="15" spans="1:11" s="26" customFormat="1" ht="12.75">
      <c r="A15" s="12" t="s">
        <v>35</v>
      </c>
      <c r="B15" s="11" t="s">
        <v>36</v>
      </c>
      <c r="C15" s="16">
        <v>5</v>
      </c>
      <c r="D15" s="11" t="s">
        <v>36</v>
      </c>
      <c r="E15" s="50">
        <v>5</v>
      </c>
      <c r="F15" s="65" t="s">
        <v>36</v>
      </c>
      <c r="G15" s="66">
        <v>5</v>
      </c>
      <c r="H15" s="42" t="s">
        <v>36</v>
      </c>
      <c r="I15" s="16">
        <v>5</v>
      </c>
      <c r="J15" s="11" t="s">
        <v>36</v>
      </c>
      <c r="K15" s="16">
        <v>5</v>
      </c>
    </row>
    <row r="16" spans="1:11" s="26" customFormat="1" ht="12.75">
      <c r="A16" s="12" t="s">
        <v>31</v>
      </c>
      <c r="B16" s="11" t="s">
        <v>37</v>
      </c>
      <c r="C16" s="16">
        <f>15/25*2</f>
        <v>1.2</v>
      </c>
      <c r="D16" s="11">
        <v>25</v>
      </c>
      <c r="E16" s="50">
        <v>2</v>
      </c>
      <c r="F16" s="65" t="s">
        <v>37</v>
      </c>
      <c r="G16" s="66">
        <f>15/25*2</f>
        <v>1.2</v>
      </c>
      <c r="H16" s="42" t="s">
        <v>38</v>
      </c>
      <c r="I16" s="16">
        <f>15/25*2</f>
        <v>1.2</v>
      </c>
      <c r="J16" s="11">
        <v>25</v>
      </c>
      <c r="K16" s="16">
        <v>2</v>
      </c>
    </row>
    <row r="17" spans="1:11" s="26" customFormat="1" ht="12.75">
      <c r="A17" s="12" t="s">
        <v>24</v>
      </c>
      <c r="B17" s="11"/>
      <c r="C17" s="16">
        <v>4</v>
      </c>
      <c r="D17" s="11"/>
      <c r="E17" s="50">
        <v>4</v>
      </c>
      <c r="F17" s="65"/>
      <c r="G17" s="66">
        <v>4</v>
      </c>
      <c r="H17" s="42"/>
      <c r="I17" s="16">
        <v>5</v>
      </c>
      <c r="J17" s="11"/>
      <c r="K17" s="16">
        <v>4</v>
      </c>
    </row>
    <row r="18" spans="1:11" s="26" customFormat="1" ht="12.75">
      <c r="A18" s="10" t="s">
        <v>21</v>
      </c>
      <c r="B18" s="11"/>
      <c r="C18" s="16"/>
      <c r="D18" s="11"/>
      <c r="E18" s="50"/>
      <c r="F18" s="65"/>
      <c r="G18" s="66"/>
      <c r="H18" s="42"/>
      <c r="I18" s="16"/>
      <c r="J18" s="11"/>
      <c r="K18" s="16"/>
    </row>
    <row r="19" spans="1:11" s="26" customFormat="1" ht="12.75">
      <c r="A19" s="10" t="s">
        <v>22</v>
      </c>
      <c r="B19" s="11"/>
      <c r="C19" s="16"/>
      <c r="D19" s="3"/>
      <c r="E19" s="50"/>
      <c r="F19" s="65"/>
      <c r="G19" s="67"/>
      <c r="H19" s="42"/>
      <c r="I19" s="15"/>
      <c r="J19" s="11"/>
      <c r="K19" s="15"/>
    </row>
    <row r="20" spans="1:11" s="26" customFormat="1" ht="12.75">
      <c r="A20" s="13" t="s">
        <v>32</v>
      </c>
      <c r="B20" s="11">
        <v>36</v>
      </c>
      <c r="C20" s="17">
        <v>1</v>
      </c>
      <c r="D20" s="11">
        <v>24</v>
      </c>
      <c r="E20" s="49">
        <f>24/36*1</f>
        <v>0.6666666666666666</v>
      </c>
      <c r="F20" s="65">
        <v>24</v>
      </c>
      <c r="G20" s="67">
        <f>24/36*1</f>
        <v>0.6666666666666666</v>
      </c>
      <c r="H20" s="42">
        <v>24</v>
      </c>
      <c r="I20" s="15">
        <f>H20/B20*1</f>
        <v>0.6666666666666666</v>
      </c>
      <c r="J20" s="11">
        <v>24</v>
      </c>
      <c r="K20" s="15">
        <f>J20/B20*1</f>
        <v>0.6666666666666666</v>
      </c>
    </row>
    <row r="21" spans="1:11" s="26" customFormat="1" ht="12.75">
      <c r="A21" s="13" t="s">
        <v>33</v>
      </c>
      <c r="B21" s="11">
        <v>36</v>
      </c>
      <c r="C21" s="16">
        <f>B21/120</f>
        <v>0.3</v>
      </c>
      <c r="D21" s="11">
        <v>24</v>
      </c>
      <c r="E21" s="50">
        <f>24/120*1</f>
        <v>0.2</v>
      </c>
      <c r="F21" s="65">
        <v>120</v>
      </c>
      <c r="G21" s="66">
        <v>1</v>
      </c>
      <c r="H21" s="42">
        <v>24</v>
      </c>
      <c r="I21" s="16">
        <f>24/120*1</f>
        <v>0.2</v>
      </c>
      <c r="J21" s="11">
        <v>120</v>
      </c>
      <c r="K21" s="16">
        <v>1</v>
      </c>
    </row>
    <row r="22" spans="1:11" s="26" customFormat="1" ht="12.75">
      <c r="A22" s="13" t="s">
        <v>34</v>
      </c>
      <c r="B22" s="11">
        <v>120</v>
      </c>
      <c r="C22" s="16">
        <v>5</v>
      </c>
      <c r="D22" s="11">
        <v>120</v>
      </c>
      <c r="E22" s="50">
        <v>5</v>
      </c>
      <c r="F22" s="65">
        <v>120</v>
      </c>
      <c r="G22" s="66">
        <v>5</v>
      </c>
      <c r="H22" s="42">
        <v>120</v>
      </c>
      <c r="I22" s="16">
        <v>5</v>
      </c>
      <c r="J22" s="11">
        <v>120</v>
      </c>
      <c r="K22" s="16">
        <v>5</v>
      </c>
    </row>
    <row r="23" spans="1:11" s="26" customFormat="1" ht="12.75">
      <c r="A23" s="13" t="s">
        <v>25</v>
      </c>
      <c r="B23" s="11"/>
      <c r="C23" s="16">
        <v>9</v>
      </c>
      <c r="D23" s="11"/>
      <c r="E23" s="50">
        <v>9</v>
      </c>
      <c r="F23" s="65"/>
      <c r="G23" s="66">
        <v>10</v>
      </c>
      <c r="H23" s="42"/>
      <c r="I23" s="16">
        <v>10</v>
      </c>
      <c r="J23" s="11"/>
      <c r="K23" s="16">
        <v>10</v>
      </c>
    </row>
    <row r="24" spans="1:11" s="24" customFormat="1" ht="15.75" thickBot="1">
      <c r="A24" s="23" t="s">
        <v>23</v>
      </c>
      <c r="B24" s="23"/>
      <c r="C24" s="21">
        <f>SUM(C12:C23)</f>
        <v>96.15292014302742</v>
      </c>
      <c r="D24" s="23"/>
      <c r="E24" s="51">
        <f>SUM(E12:E23)</f>
        <v>95.7413602363442</v>
      </c>
      <c r="F24" s="68"/>
      <c r="G24" s="69">
        <f>SUM(G12:G23)</f>
        <v>97.86666666666667</v>
      </c>
      <c r="H24" s="52"/>
      <c r="I24" s="21">
        <f>SUM(I12:I23)</f>
        <v>91.66710896219207</v>
      </c>
      <c r="J24" s="23"/>
      <c r="K24" s="21">
        <f>SUM(K12:K23)</f>
        <v>96.08567912628827</v>
      </c>
    </row>
    <row r="25" spans="1:11" s="20" customFormat="1" ht="15.75" thickTop="1">
      <c r="A25" s="37" t="s">
        <v>30</v>
      </c>
      <c r="B25" s="14"/>
      <c r="C25" s="15">
        <f>D8/B8*E25</f>
        <v>68.9131140445791</v>
      </c>
      <c r="D25" s="38"/>
      <c r="E25" s="44">
        <v>70</v>
      </c>
      <c r="F25" s="53"/>
      <c r="G25" s="54">
        <f>D8/F8*E25</f>
        <v>69.4276993513926</v>
      </c>
      <c r="H25" s="14"/>
      <c r="I25" s="15">
        <f>D8/H8*E25</f>
        <v>59.88190882722114</v>
      </c>
      <c r="J25" s="14"/>
      <c r="K25" s="15">
        <f>D8/J8*E25</f>
        <v>65.2890825217837</v>
      </c>
    </row>
    <row r="26" spans="1:11" ht="12.75">
      <c r="A26" s="10" t="s">
        <v>20</v>
      </c>
      <c r="B26" s="11"/>
      <c r="C26" s="16"/>
      <c r="D26" s="39"/>
      <c r="E26" s="45"/>
      <c r="F26" s="42"/>
      <c r="G26" s="16"/>
      <c r="H26" s="11"/>
      <c r="I26" s="16"/>
      <c r="J26" s="11"/>
      <c r="K26" s="16"/>
    </row>
    <row r="27" spans="1:11" ht="12.75">
      <c r="A27" s="12" t="s">
        <v>26</v>
      </c>
      <c r="B27" s="11" t="s">
        <v>36</v>
      </c>
      <c r="C27" s="16">
        <v>1</v>
      </c>
      <c r="D27" s="39" t="s">
        <v>36</v>
      </c>
      <c r="E27" s="45">
        <v>1</v>
      </c>
      <c r="F27" s="42" t="s">
        <v>36</v>
      </c>
      <c r="G27" s="16">
        <v>1</v>
      </c>
      <c r="H27" s="11" t="s">
        <v>36</v>
      </c>
      <c r="I27" s="16">
        <v>1</v>
      </c>
      <c r="J27" s="11" t="s">
        <v>36</v>
      </c>
      <c r="K27" s="16">
        <v>1</v>
      </c>
    </row>
    <row r="28" spans="1:11" ht="12.75">
      <c r="A28" s="12" t="s">
        <v>35</v>
      </c>
      <c r="B28" s="11" t="s">
        <v>36</v>
      </c>
      <c r="C28" s="16">
        <v>5</v>
      </c>
      <c r="D28" s="39" t="s">
        <v>36</v>
      </c>
      <c r="E28" s="45">
        <v>5</v>
      </c>
      <c r="F28" s="42" t="s">
        <v>36</v>
      </c>
      <c r="G28" s="16">
        <v>5</v>
      </c>
      <c r="H28" s="11" t="s">
        <v>36</v>
      </c>
      <c r="I28" s="16">
        <v>5</v>
      </c>
      <c r="J28" s="11" t="s">
        <v>36</v>
      </c>
      <c r="K28" s="16">
        <v>5</v>
      </c>
    </row>
    <row r="29" spans="1:11" ht="12.75">
      <c r="A29" s="12" t="s">
        <v>31</v>
      </c>
      <c r="B29" s="11" t="s">
        <v>37</v>
      </c>
      <c r="C29" s="16">
        <f>15/25*2</f>
        <v>1.2</v>
      </c>
      <c r="D29" s="39">
        <v>25</v>
      </c>
      <c r="E29" s="45">
        <v>2</v>
      </c>
      <c r="F29" s="42" t="s">
        <v>37</v>
      </c>
      <c r="G29" s="16">
        <f>15/25*2</f>
        <v>1.2</v>
      </c>
      <c r="H29" s="11" t="s">
        <v>38</v>
      </c>
      <c r="I29" s="16">
        <f>15/25*2</f>
        <v>1.2</v>
      </c>
      <c r="J29" s="11">
        <v>25</v>
      </c>
      <c r="K29" s="16">
        <v>2</v>
      </c>
    </row>
    <row r="30" spans="1:11" ht="12.75">
      <c r="A30" s="12" t="s">
        <v>24</v>
      </c>
      <c r="B30" s="11"/>
      <c r="C30" s="16">
        <v>4</v>
      </c>
      <c r="D30" s="39"/>
      <c r="E30" s="45">
        <v>4</v>
      </c>
      <c r="F30" s="42"/>
      <c r="G30" s="16">
        <v>4</v>
      </c>
      <c r="H30" s="11"/>
      <c r="I30" s="16">
        <v>5</v>
      </c>
      <c r="J30" s="11"/>
      <c r="K30" s="16">
        <v>4</v>
      </c>
    </row>
    <row r="31" spans="1:11" ht="12.75">
      <c r="A31" s="10" t="s">
        <v>21</v>
      </c>
      <c r="B31" s="11"/>
      <c r="C31" s="16"/>
      <c r="D31" s="39"/>
      <c r="E31" s="45"/>
      <c r="F31" s="42"/>
      <c r="G31" s="16"/>
      <c r="H31" s="11"/>
      <c r="I31" s="16"/>
      <c r="J31" s="11"/>
      <c r="K31" s="16"/>
    </row>
    <row r="32" spans="1:11" ht="12.75">
      <c r="A32" s="10" t="s">
        <v>22</v>
      </c>
      <c r="B32" s="11"/>
      <c r="C32" s="16"/>
      <c r="D32" s="39"/>
      <c r="E32" s="45"/>
      <c r="F32" s="42"/>
      <c r="G32" s="16"/>
      <c r="H32" s="11"/>
      <c r="I32" s="16"/>
      <c r="J32" s="11"/>
      <c r="K32" s="16"/>
    </row>
    <row r="33" spans="1:11" ht="12.75">
      <c r="A33" s="13" t="s">
        <v>32</v>
      </c>
      <c r="B33" s="11">
        <v>36</v>
      </c>
      <c r="C33" s="17">
        <v>1</v>
      </c>
      <c r="D33" s="39">
        <v>24</v>
      </c>
      <c r="E33" s="46">
        <f>24/36*1</f>
        <v>0.6666666666666666</v>
      </c>
      <c r="F33" s="42">
        <v>24</v>
      </c>
      <c r="G33" s="15">
        <f>24/36*1</f>
        <v>0.6666666666666666</v>
      </c>
      <c r="H33" s="11">
        <v>24</v>
      </c>
      <c r="I33" s="15">
        <f>H33/B33*C33</f>
        <v>0.6666666666666666</v>
      </c>
      <c r="J33" s="11">
        <v>24</v>
      </c>
      <c r="K33" s="15">
        <f>J33/B33*1</f>
        <v>0.6666666666666666</v>
      </c>
    </row>
    <row r="34" spans="1:11" ht="12.75">
      <c r="A34" s="13" t="s">
        <v>33</v>
      </c>
      <c r="B34" s="11">
        <v>36</v>
      </c>
      <c r="C34" s="16">
        <f>B34/120</f>
        <v>0.3</v>
      </c>
      <c r="D34" s="39">
        <v>24</v>
      </c>
      <c r="E34" s="45">
        <f>24/120*1</f>
        <v>0.2</v>
      </c>
      <c r="F34" s="42">
        <v>120</v>
      </c>
      <c r="G34" s="16">
        <v>1</v>
      </c>
      <c r="H34" s="11">
        <v>24</v>
      </c>
      <c r="I34" s="16">
        <f>24/120*1</f>
        <v>0.2</v>
      </c>
      <c r="J34" s="11">
        <v>120</v>
      </c>
      <c r="K34" s="16">
        <v>1</v>
      </c>
    </row>
    <row r="35" spans="1:11" ht="12.75">
      <c r="A35" s="13" t="s">
        <v>34</v>
      </c>
      <c r="B35" s="11">
        <v>120</v>
      </c>
      <c r="C35" s="16">
        <v>5</v>
      </c>
      <c r="D35" s="39">
        <v>120</v>
      </c>
      <c r="E35" s="45">
        <v>5</v>
      </c>
      <c r="F35" s="42">
        <v>120</v>
      </c>
      <c r="G35" s="16">
        <v>5</v>
      </c>
      <c r="H35" s="11">
        <v>120</v>
      </c>
      <c r="I35" s="16">
        <v>5</v>
      </c>
      <c r="J35" s="11">
        <v>120</v>
      </c>
      <c r="K35" s="16">
        <v>5</v>
      </c>
    </row>
    <row r="36" spans="1:11" ht="12.75">
      <c r="A36" s="13" t="s">
        <v>25</v>
      </c>
      <c r="B36" s="11"/>
      <c r="C36" s="16">
        <v>10</v>
      </c>
      <c r="D36" s="39"/>
      <c r="E36" s="45">
        <v>10</v>
      </c>
      <c r="F36" s="42"/>
      <c r="G36" s="16">
        <v>10</v>
      </c>
      <c r="H36" s="11"/>
      <c r="I36" s="16">
        <v>10</v>
      </c>
      <c r="J36" s="11"/>
      <c r="K36" s="16">
        <v>10</v>
      </c>
    </row>
    <row r="37" spans="1:11" s="22" customFormat="1" ht="15.75" thickBot="1">
      <c r="A37" s="21" t="s">
        <v>23</v>
      </c>
      <c r="B37" s="21"/>
      <c r="C37" s="21">
        <f>SUM(C25:C36)</f>
        <v>96.4131140445791</v>
      </c>
      <c r="D37" s="40"/>
      <c r="E37" s="47">
        <f>SUM(E25:E36)</f>
        <v>97.86666666666667</v>
      </c>
      <c r="F37" s="43"/>
      <c r="G37" s="21">
        <f>SUM(G25:G36)</f>
        <v>97.29436601805928</v>
      </c>
      <c r="H37" s="21"/>
      <c r="I37" s="21">
        <f>SUM(I25:I36)</f>
        <v>87.94857549388782</v>
      </c>
      <c r="J37" s="21"/>
      <c r="K37" s="21">
        <f>SUM(K25:K36)</f>
        <v>93.95574918845037</v>
      </c>
    </row>
    <row r="38" spans="1:9" ht="13.5" thickTop="1">
      <c r="A38" s="28"/>
      <c r="B38" s="28"/>
      <c r="C38" s="28"/>
      <c r="D38" s="28"/>
      <c r="F38" s="28"/>
      <c r="G38" s="28"/>
      <c r="H38" s="28"/>
      <c r="I38" s="28"/>
    </row>
    <row r="39" spans="1:8" ht="12.75">
      <c r="A39" s="4"/>
      <c r="B39" s="4"/>
      <c r="F39" s="4"/>
      <c r="G39" s="4"/>
      <c r="H39" s="4"/>
    </row>
    <row r="40" spans="1:8" ht="12.75">
      <c r="A40" s="4"/>
      <c r="B40" s="4"/>
      <c r="F40" s="4"/>
      <c r="G40" s="4"/>
      <c r="H40" s="4"/>
    </row>
    <row r="41" spans="1:8" ht="12.75">
      <c r="A41" s="4"/>
      <c r="B41" s="4"/>
      <c r="E41" s="5"/>
      <c r="F41" s="5"/>
      <c r="G41" s="4"/>
      <c r="H41" s="4"/>
    </row>
    <row r="42" spans="1:8" ht="12.75">
      <c r="A42" s="4"/>
      <c r="B42" s="4"/>
      <c r="F42" s="4"/>
      <c r="G42" s="4"/>
      <c r="H42" s="4"/>
    </row>
    <row r="43" spans="1:8" ht="12.75">
      <c r="A43" s="4"/>
      <c r="B43" s="4"/>
      <c r="E43" s="5"/>
      <c r="F43" s="4"/>
      <c r="G43" s="4"/>
      <c r="H43" s="4"/>
    </row>
    <row r="44" spans="1:8" ht="12.75">
      <c r="A44" s="4"/>
      <c r="B44" s="4"/>
      <c r="F44" s="4"/>
      <c r="G44" s="4"/>
      <c r="H44" s="4"/>
    </row>
    <row r="45" spans="1:8" ht="12.75">
      <c r="A45" s="4"/>
      <c r="B45" s="4"/>
      <c r="F45" s="4"/>
      <c r="G45" s="4"/>
      <c r="H45" s="4"/>
    </row>
    <row r="46" spans="1:8" ht="12.75">
      <c r="A46" s="4"/>
      <c r="B46" s="4"/>
      <c r="F46" s="4"/>
      <c r="G46" s="4"/>
      <c r="H46" s="4"/>
    </row>
    <row r="47" spans="1:8" ht="12.75">
      <c r="A47" s="4"/>
      <c r="B47" s="4"/>
      <c r="F47" s="4"/>
      <c r="G47" s="4"/>
      <c r="H47" s="4"/>
    </row>
    <row r="48" spans="1:8" ht="12.75">
      <c r="A48" s="4"/>
      <c r="B48" s="4"/>
      <c r="F48" s="4"/>
      <c r="G48" s="4"/>
      <c r="H48" s="4"/>
    </row>
    <row r="49" spans="1:8" ht="12.75">
      <c r="A49" s="4"/>
      <c r="B49" s="4"/>
      <c r="F49" s="4"/>
      <c r="G49" s="4"/>
      <c r="H49" s="4"/>
    </row>
    <row r="50" spans="1:8" ht="12.75">
      <c r="A50" s="4"/>
      <c r="B50" s="4"/>
      <c r="F50" s="4"/>
      <c r="G50" s="4"/>
      <c r="H50" s="4"/>
    </row>
  </sheetData>
  <printOptions/>
  <pageMargins left="0.75" right="0.18" top="1" bottom="1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jpuistov</dc:creator>
  <cp:keywords/>
  <dc:description/>
  <cp:lastModifiedBy>jjussila</cp:lastModifiedBy>
  <cp:lastPrinted>2009-06-16T07:11:56Z</cp:lastPrinted>
  <dcterms:created xsi:type="dcterms:W3CDTF">2009-06-12T10:20:37Z</dcterms:created>
  <dcterms:modified xsi:type="dcterms:W3CDTF">2009-06-16T08:27:23Z</dcterms:modified>
  <cp:category/>
  <cp:version/>
  <cp:contentType/>
  <cp:contentStatus/>
</cp:coreProperties>
</file>