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18\11.12.2018\"/>
    </mc:Choice>
  </mc:AlternateContent>
  <bookViews>
    <workbookView xWindow="0" yWindow="0" windowWidth="28800" windowHeight="12480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9" i="1"/>
  <c r="I10" i="1"/>
  <c r="I11" i="1"/>
  <c r="I12" i="1"/>
  <c r="I14" i="1"/>
  <c r="I15" i="1"/>
  <c r="I16" i="1"/>
  <c r="I17" i="1"/>
  <c r="I18" i="1"/>
  <c r="I19" i="1"/>
  <c r="I20" i="1"/>
  <c r="I21" i="1"/>
  <c r="I22" i="1"/>
  <c r="I23" i="1"/>
  <c r="I24" i="1"/>
  <c r="I27" i="1"/>
  <c r="I28" i="1"/>
  <c r="I8" i="1"/>
  <c r="F30" i="1"/>
  <c r="E30" i="1"/>
  <c r="D30" i="1"/>
  <c r="D16" i="1" l="1"/>
  <c r="D24" i="1" l="1"/>
  <c r="D20" i="1"/>
  <c r="D12" i="1"/>
  <c r="D8" i="1"/>
</calcChain>
</file>

<file path=xl/sharedStrings.xml><?xml version="1.0" encoding="utf-8"?>
<sst xmlns="http://schemas.openxmlformats.org/spreadsheetml/2006/main" count="119" uniqueCount="100">
  <si>
    <t>Liite 2</t>
  </si>
  <si>
    <t>Lasten ja nuorten liikuntatoiminta</t>
  </si>
  <si>
    <t>Anoja</t>
  </si>
  <si>
    <t>Avustus</t>
  </si>
  <si>
    <t>v. 2017</t>
  </si>
  <si>
    <t>Kerroin</t>
  </si>
  <si>
    <t>Hyväks.</t>
  </si>
  <si>
    <t>kustannus</t>
  </si>
  <si>
    <t>Turun Nappulaliiga ry</t>
  </si>
  <si>
    <t>TPS Juniorijalkapallo ry</t>
  </si>
  <si>
    <t>Turun Weikot ry (Raunistula)</t>
  </si>
  <si>
    <t>Football Club International</t>
  </si>
  <si>
    <t>Turku ry</t>
  </si>
  <si>
    <t>Fotbollsföreningen ÅIFK rf</t>
  </si>
  <si>
    <t>Turun Kisa-Veikot ry</t>
  </si>
  <si>
    <t>Jalkapallo</t>
  </si>
  <si>
    <t>Turun Pallokerho ry</t>
  </si>
  <si>
    <t>Turun Toverit ry</t>
  </si>
  <si>
    <t>Jun.jääk.</t>
  </si>
  <si>
    <t>TPS Juniorijääkiekko ry</t>
  </si>
  <si>
    <t>Turun Riennon Taitoluistelu ry</t>
  </si>
  <si>
    <t>Skating Club Turku ry</t>
  </si>
  <si>
    <t>Turun Urheiluliitto ry</t>
  </si>
  <si>
    <t>Turun Jyry ry</t>
  </si>
  <si>
    <t>* nyrkkeily</t>
  </si>
  <si>
    <t>* voimistelu</t>
  </si>
  <si>
    <t>Kaikki yhteensä</t>
  </si>
  <si>
    <t>HYLÄTTÄVÄKSI EHDOTETTAVAT ANOMUKSET TAI OSIA ANOMUKSISTA / KATEGORIA II:</t>
  </si>
  <si>
    <t>Turun Weikot ry</t>
  </si>
  <si>
    <t>Hylkäysperuste:</t>
  </si>
  <si>
    <t>Lahjan Tytöt ry</t>
  </si>
  <si>
    <t>EHDOTUS HARJOITUSTILA-AVUSTUKSEN JAKAMISESTA v. 2018 / kategoria II</t>
  </si>
  <si>
    <t>v. 2018</t>
  </si>
  <si>
    <t>Tavoitetaso v. 2018 aikuiset 0% ja alle 20 v. 5-10%.</t>
  </si>
  <si>
    <t>Turun Weikot ry (Javenture)</t>
  </si>
  <si>
    <t>ei anonut</t>
  </si>
  <si>
    <t>Huom!</t>
  </si>
  <si>
    <t xml:space="preserve">Lahjan Tytöt ry sai 2.750,47€:n tila-avustuksen konsernihallinnolta v. 2017. </t>
  </si>
  <si>
    <t>Turun seudun AVH-yhdistys ry</t>
  </si>
  <si>
    <t>Pyrkivä Gymnastics ry</t>
  </si>
  <si>
    <t>Turun Cheerleadingseura Smash ry</t>
  </si>
  <si>
    <t>kategoriaan 2.</t>
  </si>
  <si>
    <t xml:space="preserve"> </t>
  </si>
  <si>
    <t xml:space="preserve">Hylättäväksi esitetään virheellinen osuus 273,11€. </t>
  </si>
  <si>
    <t>Jalkapallo, Raunistulan kenttä</t>
  </si>
  <si>
    <t>Juniorijääkiekko</t>
  </si>
  <si>
    <t>Turun Seudun AVH-yhdistys ry</t>
  </si>
  <si>
    <t>Aurajoen Uinti ry</t>
  </si>
  <si>
    <t>Seuran oma pyyntö.</t>
  </si>
  <si>
    <t xml:space="preserve">Seura on esittänyt hyväksyttäväksi 23.620€ kentänhoidon ja  </t>
  </si>
  <si>
    <t>laskennassa hyväksyttäviä kustannuksia on 23.346,89€.</t>
  </si>
  <si>
    <t xml:space="preserve">ylläpidon nettokustannuksia. Liikuntapalvelukeskuksen </t>
  </si>
  <si>
    <t xml:space="preserve">jäähalleista, yhteensä 62.443,75€.  </t>
  </si>
  <si>
    <t xml:space="preserve">Seura anoo avustusta juniorijääkiekon vuokrakustannuksia eri </t>
  </si>
  <si>
    <t>kustannuksia on 56.495,92€.</t>
  </si>
  <si>
    <t xml:space="preserve">Liikuntapalvelukeskuksen laskennassa hyväksyttäviä  </t>
  </si>
  <si>
    <t>Hylättäväksi esitetään Turun Monitoimihallin (kilpahalli) kus-</t>
  </si>
  <si>
    <t xml:space="preserve">tannuksia yhteensä 7.828,75€ ajalla tammi-maaliskuu sekä </t>
  </si>
  <si>
    <t xml:space="preserve">elo-syyskuu 2018. Kaupunki tukee Kupittaan kilpahallia ajalla </t>
  </si>
  <si>
    <t>1.8.-31.3., jonka johdosta seuran anomus tulee tältä osin hy-</t>
  </si>
  <si>
    <t>tä. Lisäksi hylättäväksi esitetään 10.5.2018 Kupittaan kilpa-</t>
  </si>
  <si>
    <t xml:space="preserve">hallissa pidetyn hyväntekeväisyys tapahtuman (jäädisco) </t>
  </si>
  <si>
    <t xml:space="preserve">Seura esittää avustettavaksi TPS naisten edustusjoukkueen </t>
  </si>
  <si>
    <t>käyttökustannuksiin yhteensä 11.737,50€.</t>
  </si>
  <si>
    <t xml:space="preserve">Varissuon, Impivaaran ja Kupittaan (kilpahalli) jäähallien </t>
  </si>
  <si>
    <t>liikuntatatoimintaan.</t>
  </si>
  <si>
    <t xml:space="preserve">Avustusta myönnetään kategoriassa II vain lasten ja nuorten </t>
  </si>
  <si>
    <t>seen 600€. Salia on käytetty ajalla 1.1.-31.3.2018.</t>
  </si>
  <si>
    <t>Seura anoo avustusta Hepokullan srk-talon vuokrakustannuk-</t>
  </si>
  <si>
    <t>salitila ko. toimintaan.</t>
  </si>
  <si>
    <t xml:space="preserve">Liikuntapalvelukeskuksella on osoittaa vastaava maksuton </t>
  </si>
  <si>
    <t xml:space="preserve">Seura anoo avustusta T-talon vuorojen käyttökustannuksiin, </t>
  </si>
  <si>
    <t>yhteensä 4.491,32€. Nyrkkeilyjaoston toiminnan kustannuk-</t>
  </si>
  <si>
    <t xml:space="preserve">set on esitetty anomuksessa sisältäen sekä aikuisten että </t>
  </si>
  <si>
    <t xml:space="preserve">alle 20 v. liikuntatoiminnan. Seuran oman selvityksen mukaan </t>
  </si>
  <si>
    <t>kulpanyrkkeilyn toiminnassa alle 20 v. on 75% ja kuntonyrk-</t>
  </si>
  <si>
    <t xml:space="preserve">keilyssä 25%. Hyväksyttävät käyttökustannukset on laskettu </t>
  </si>
  <si>
    <t>osuudet 300€ ja 217,50€, yhteensä 517,50€ tulee hylätä.</t>
  </si>
  <si>
    <t>ilmoitetun prosenttijakauman mukaan. Aikuisten kustannus-</t>
  </si>
  <si>
    <t>salin vuokrakustannuksiin, yhteensä 773,22€</t>
  </si>
  <si>
    <t>Yhdistys anoo avustusta Impivaaran uimahallin tilauskunto-</t>
  </si>
  <si>
    <t>kaupungin subvention.</t>
  </si>
  <si>
    <t>Impivaaran uimahallin tilauskuntasalin vuokra sisältää jo</t>
  </si>
  <si>
    <t xml:space="preserve">Seura anoo 40.000€ uintitoimintansa tukemiseksi. Seura on  </t>
  </si>
  <si>
    <t>poistamista.</t>
  </si>
  <si>
    <t xml:space="preserve">täyttänyt vahingossa väärän lomakkeen ja pyytää anomuksen </t>
  </si>
  <si>
    <t xml:space="preserve">Turun seudun AVH-yhdistys ry:n kuivatilakustannusten siirto kategoriasta 1 </t>
  </si>
  <si>
    <t>Anojan kustannuslaskelmassa on laskentavirhe.</t>
  </si>
  <si>
    <t xml:space="preserve">Harjoitustila-avustuksella tuetaan vain liikuntapaikkoja, jotka </t>
  </si>
  <si>
    <t>sijaitsevat Turussa.</t>
  </si>
  <si>
    <t xml:space="preserve">kustannukset 852€. Avustuksella tuetaan harjoitus- ja kilpai- </t>
  </si>
  <si>
    <t xml:space="preserve">lutoimintaa. Edelleen hylättäväksi esitetään Kaarinan jäähallin </t>
  </si>
  <si>
    <t xml:space="preserve">käytöstä aiheutuneet kustannukset yhteensä 6.120€. </t>
  </si>
  <si>
    <t>Jumppala</t>
  </si>
  <si>
    <t>vuonna 2017.</t>
  </si>
  <si>
    <t xml:space="preserve">Turun Cheerleadingseura Smash ry:n kaikki kustannukset olivat kategoriassa 2 </t>
  </si>
  <si>
    <t xml:space="preserve">Turun Urheiluliitto ry:n kaikki kustannukset olivat kategoriassa 2 vuonna 2017. </t>
  </si>
  <si>
    <t>Seuran kokonaiskustannukset vuonna 2018 ovat 73 932,08€.</t>
  </si>
  <si>
    <t>Avustusprosentti v. 2018 aikuiset 0% ja alle 20 v. 5,00%.</t>
  </si>
  <si>
    <t>Seuran kokonaiskustannukset vuonna 2018 ovat 150.579€.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</si>
</sst>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0" fillId="0" borderId="0" xfId="0" applyNumberFormat="1"/>
    <xf numFmtId="2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4" fontId="0" fillId="0" borderId="0" xfId="0" applyNumberFormat="1" applyFill="1"/>
    <xf numFmtId="3" fontId="0" fillId="0" borderId="0" xfId="0" applyNumberFormat="1" applyFill="1"/>
    <xf numFmtId="2" fontId="0" fillId="0" borderId="0" xfId="0" applyNumberFormat="1" applyFont="1"/>
    <xf numFmtId="4" fontId="0" fillId="0" borderId="0" xfId="0" applyNumberFormat="1" applyFont="1"/>
    <xf numFmtId="0" fontId="0" fillId="0" borderId="0" xfId="0" applyFont="1" applyFill="1"/>
    <xf numFmtId="4" fontId="0" fillId="0" borderId="0" xfId="0" applyNumberFormat="1" applyFill="1" applyAlignment="1">
      <alignment horizontal="right"/>
    </xf>
    <xf numFmtId="4" fontId="1" fillId="0" borderId="0" xfId="0" applyNumberFormat="1" applyFont="1" applyFill="1"/>
    <xf numFmtId="4" fontId="0" fillId="0" borderId="0" xfId="0" applyNumberFormat="1" applyFont="1" applyFill="1"/>
    <xf numFmtId="164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workbookViewId="0">
      <selection activeCell="B41" sqref="B41"/>
    </sheetView>
  </sheetViews>
  <sheetFormatPr defaultRowHeight="12.75" x14ac:dyDescent="0.2"/>
  <cols>
    <col min="3" max="3" width="11.42578125" customWidth="1"/>
    <col min="4" max="5" width="10.42578125" customWidth="1"/>
    <col min="8" max="8" width="3" customWidth="1"/>
    <col min="9" max="9" width="10.42578125" customWidth="1"/>
  </cols>
  <sheetData>
    <row r="1" spans="1:22" x14ac:dyDescent="0.2">
      <c r="A1" s="1" t="s">
        <v>31</v>
      </c>
      <c r="I1" t="s">
        <v>0</v>
      </c>
    </row>
    <row r="2" spans="1:22" x14ac:dyDescent="0.2">
      <c r="A2" s="1" t="s">
        <v>1</v>
      </c>
    </row>
    <row r="4" spans="1:22" x14ac:dyDescent="0.2">
      <c r="A4" s="1" t="s">
        <v>2</v>
      </c>
      <c r="D4" s="1" t="s">
        <v>6</v>
      </c>
      <c r="E4" s="1" t="s">
        <v>6</v>
      </c>
      <c r="F4" s="1" t="s">
        <v>3</v>
      </c>
      <c r="G4" s="1" t="s">
        <v>5</v>
      </c>
      <c r="I4" s="1" t="s">
        <v>3</v>
      </c>
      <c r="J4" s="1"/>
      <c r="K4" s="1"/>
    </row>
    <row r="5" spans="1:22" x14ac:dyDescent="0.2">
      <c r="D5" s="1" t="s">
        <v>7</v>
      </c>
      <c r="E5" s="1" t="s">
        <v>7</v>
      </c>
      <c r="F5" s="1" t="s">
        <v>4</v>
      </c>
      <c r="G5" s="1"/>
      <c r="I5" s="1" t="s">
        <v>32</v>
      </c>
    </row>
    <row r="6" spans="1:22" x14ac:dyDescent="0.2">
      <c r="D6" s="1" t="s">
        <v>32</v>
      </c>
      <c r="E6" s="1" t="s">
        <v>4</v>
      </c>
      <c r="F6" s="1"/>
      <c r="G6" s="1"/>
    </row>
    <row r="8" spans="1:22" x14ac:dyDescent="0.2">
      <c r="A8" s="6" t="s">
        <v>8</v>
      </c>
      <c r="B8" s="6"/>
      <c r="C8" s="6"/>
      <c r="D8" s="2">
        <f>55650+11150</f>
        <v>66800</v>
      </c>
      <c r="E8" s="2">
        <v>56400</v>
      </c>
      <c r="F8" s="2">
        <v>5640</v>
      </c>
      <c r="G8" s="19">
        <v>0.05</v>
      </c>
      <c r="I8" s="14">
        <f>G8*D8</f>
        <v>3340</v>
      </c>
      <c r="J8" s="5"/>
    </row>
    <row r="9" spans="1:22" x14ac:dyDescent="0.2">
      <c r="A9" s="6" t="s">
        <v>9</v>
      </c>
      <c r="B9" s="6"/>
      <c r="C9" s="6"/>
      <c r="D9" s="2">
        <v>24107.9</v>
      </c>
      <c r="E9" s="2">
        <v>14993.9</v>
      </c>
      <c r="F9" s="2">
        <v>1499.39</v>
      </c>
      <c r="G9" s="19">
        <v>0.05</v>
      </c>
      <c r="I9" s="14">
        <f t="shared" ref="I9:I28" si="0">G9*D9</f>
        <v>1205.3950000000002</v>
      </c>
      <c r="J9" s="5"/>
    </row>
    <row r="10" spans="1:22" x14ac:dyDescent="0.2">
      <c r="A10" s="6" t="s">
        <v>10</v>
      </c>
      <c r="B10" s="6"/>
      <c r="C10" s="6"/>
      <c r="D10" s="2">
        <v>19340.560000000001</v>
      </c>
      <c r="E10" s="2">
        <v>27408.02</v>
      </c>
      <c r="F10" s="2">
        <v>2740.8</v>
      </c>
      <c r="G10" s="19">
        <v>0.05</v>
      </c>
      <c r="I10" s="14">
        <f t="shared" si="0"/>
        <v>967.02800000000013</v>
      </c>
      <c r="J10" s="7"/>
    </row>
    <row r="11" spans="1:22" x14ac:dyDescent="0.2">
      <c r="A11" s="6" t="s">
        <v>34</v>
      </c>
      <c r="B11" s="6"/>
      <c r="C11" s="6"/>
      <c r="D11" s="2">
        <v>3600</v>
      </c>
      <c r="E11" s="2" t="s">
        <v>35</v>
      </c>
      <c r="F11" s="2">
        <v>0</v>
      </c>
      <c r="G11" s="19">
        <v>0.05</v>
      </c>
      <c r="I11" s="14">
        <f t="shared" si="0"/>
        <v>180</v>
      </c>
      <c r="J11" s="5"/>
    </row>
    <row r="12" spans="1:22" x14ac:dyDescent="0.2">
      <c r="A12" s="6" t="s">
        <v>11</v>
      </c>
      <c r="B12" s="6"/>
      <c r="C12" s="6"/>
      <c r="D12" s="2">
        <f>40080+11400</f>
        <v>51480</v>
      </c>
      <c r="E12" s="2">
        <v>53640</v>
      </c>
      <c r="F12" s="2">
        <v>5364</v>
      </c>
      <c r="G12" s="19">
        <v>0.05</v>
      </c>
      <c r="I12" s="14">
        <f t="shared" si="0"/>
        <v>2574</v>
      </c>
      <c r="J12" s="5"/>
    </row>
    <row r="13" spans="1:22" x14ac:dyDescent="0.2">
      <c r="A13" s="6" t="s">
        <v>12</v>
      </c>
      <c r="B13" s="6"/>
      <c r="C13" s="6"/>
      <c r="G13" s="19">
        <v>0.05</v>
      </c>
      <c r="I13" s="14"/>
      <c r="J13" s="5"/>
    </row>
    <row r="14" spans="1:22" x14ac:dyDescent="0.2">
      <c r="A14" s="6" t="s">
        <v>13</v>
      </c>
      <c r="B14" s="6"/>
      <c r="C14" s="6"/>
      <c r="D14" s="2">
        <v>63360</v>
      </c>
      <c r="E14" s="2">
        <v>55380</v>
      </c>
      <c r="F14" s="2">
        <v>5538</v>
      </c>
      <c r="G14" s="19">
        <v>0.05</v>
      </c>
      <c r="I14" s="14">
        <f t="shared" si="0"/>
        <v>3168</v>
      </c>
      <c r="J14" s="5"/>
      <c r="O14" s="9"/>
    </row>
    <row r="15" spans="1:22" x14ac:dyDescent="0.2">
      <c r="A15" s="6" t="s">
        <v>14</v>
      </c>
      <c r="B15" s="6"/>
      <c r="C15" s="6" t="s">
        <v>15</v>
      </c>
      <c r="D15" s="2">
        <v>5520</v>
      </c>
      <c r="E15" s="2">
        <v>5760</v>
      </c>
      <c r="F15" s="2">
        <v>576</v>
      </c>
      <c r="G15" s="19">
        <v>0.05</v>
      </c>
      <c r="I15" s="14">
        <f t="shared" si="0"/>
        <v>276</v>
      </c>
      <c r="J15" s="5"/>
    </row>
    <row r="16" spans="1:22" x14ac:dyDescent="0.2">
      <c r="A16" s="6" t="s">
        <v>16</v>
      </c>
      <c r="B16" s="6"/>
      <c r="C16" s="6"/>
      <c r="D16" s="2">
        <f>14130+6890+900</f>
        <v>21920</v>
      </c>
      <c r="E16" s="2">
        <v>18930</v>
      </c>
      <c r="F16" s="2">
        <v>1893</v>
      </c>
      <c r="G16" s="19">
        <v>0.05</v>
      </c>
      <c r="I16" s="14">
        <f t="shared" si="0"/>
        <v>1096</v>
      </c>
      <c r="J16" s="5"/>
      <c r="M16" s="1"/>
      <c r="O16" s="1"/>
      <c r="Q16" s="1"/>
      <c r="S16" s="1"/>
      <c r="T16" s="1"/>
      <c r="V16" s="1"/>
    </row>
    <row r="17" spans="1:22" x14ac:dyDescent="0.2">
      <c r="A17" s="6" t="s">
        <v>17</v>
      </c>
      <c r="B17" s="6"/>
      <c r="C17" s="6" t="s">
        <v>18</v>
      </c>
      <c r="D17" s="2">
        <v>56495.92</v>
      </c>
      <c r="E17" s="2">
        <v>53150</v>
      </c>
      <c r="F17" s="2">
        <v>5315</v>
      </c>
      <c r="G17" s="19">
        <v>0.05</v>
      </c>
      <c r="I17" s="14">
        <f t="shared" si="0"/>
        <v>2824.7960000000003</v>
      </c>
      <c r="J17" s="7"/>
      <c r="T17" s="9"/>
      <c r="U17" s="9"/>
    </row>
    <row r="18" spans="1:22" x14ac:dyDescent="0.2">
      <c r="A18" s="6" t="s">
        <v>19</v>
      </c>
      <c r="B18" s="6"/>
      <c r="C18" s="6"/>
      <c r="D18" s="2">
        <v>127981.9</v>
      </c>
      <c r="E18" s="2">
        <v>119514.69</v>
      </c>
      <c r="F18" s="2">
        <v>11951.47</v>
      </c>
      <c r="G18" s="19">
        <v>0.05</v>
      </c>
      <c r="I18" s="14">
        <f t="shared" si="0"/>
        <v>6399.0950000000003</v>
      </c>
      <c r="J18" s="7"/>
      <c r="O18" s="8"/>
      <c r="V18" s="2"/>
    </row>
    <row r="19" spans="1:22" x14ac:dyDescent="0.2">
      <c r="A19" s="6" t="s">
        <v>20</v>
      </c>
      <c r="B19" s="6"/>
      <c r="C19" s="6"/>
      <c r="D19" s="2">
        <v>83436</v>
      </c>
      <c r="E19" s="2">
        <v>83788.100000000006</v>
      </c>
      <c r="F19" s="2">
        <v>8378.81</v>
      </c>
      <c r="G19" s="19">
        <v>0.05</v>
      </c>
      <c r="I19" s="14">
        <f t="shared" si="0"/>
        <v>4171.8</v>
      </c>
      <c r="J19" s="7"/>
      <c r="K19" s="3"/>
      <c r="M19" s="8"/>
      <c r="N19" s="2"/>
      <c r="P19" s="2"/>
      <c r="Q19" s="8"/>
      <c r="V19" s="2"/>
    </row>
    <row r="20" spans="1:22" x14ac:dyDescent="0.2">
      <c r="A20" s="6" t="s">
        <v>21</v>
      </c>
      <c r="B20" s="6"/>
      <c r="C20" s="6"/>
      <c r="D20" s="2">
        <f>16000+6192+1199.99</f>
        <v>23391.99</v>
      </c>
      <c r="E20" s="2">
        <v>21684.98</v>
      </c>
      <c r="F20" s="2">
        <v>2168.5</v>
      </c>
      <c r="G20" s="19">
        <v>0.05</v>
      </c>
      <c r="I20" s="14">
        <f t="shared" si="0"/>
        <v>1169.5995</v>
      </c>
      <c r="J20" s="5"/>
      <c r="N20" s="2"/>
      <c r="O20" s="8"/>
      <c r="P20" s="8"/>
      <c r="Q20" s="2"/>
    </row>
    <row r="21" spans="1:22" x14ac:dyDescent="0.2">
      <c r="A21" s="15" t="s">
        <v>22</v>
      </c>
      <c r="B21" s="15"/>
      <c r="C21" s="15" t="s">
        <v>93</v>
      </c>
      <c r="D21" s="11">
        <v>34282.31</v>
      </c>
      <c r="E21" s="11">
        <v>75516.61</v>
      </c>
      <c r="F21" s="16">
        <v>7551.66</v>
      </c>
      <c r="G21" s="19">
        <v>0.05</v>
      </c>
      <c r="H21" s="9"/>
      <c r="I21" s="14">
        <f t="shared" si="0"/>
        <v>1714.1154999999999</v>
      </c>
      <c r="J21" s="7"/>
    </row>
    <row r="22" spans="1:22" x14ac:dyDescent="0.2">
      <c r="A22" s="15" t="s">
        <v>40</v>
      </c>
      <c r="B22" s="15"/>
      <c r="C22" s="15"/>
      <c r="D22" s="11">
        <v>0</v>
      </c>
      <c r="E22" s="11">
        <v>105996.5</v>
      </c>
      <c r="F22" s="11">
        <v>10599.65</v>
      </c>
      <c r="G22" s="19">
        <v>0.05</v>
      </c>
      <c r="H22" s="9"/>
      <c r="I22" s="14">
        <f t="shared" si="0"/>
        <v>0</v>
      </c>
      <c r="J22" s="7"/>
    </row>
    <row r="23" spans="1:22" x14ac:dyDescent="0.2">
      <c r="A23" s="15" t="s">
        <v>30</v>
      </c>
      <c r="B23" s="15"/>
      <c r="C23" s="15"/>
      <c r="D23" s="11">
        <v>38476.370000000003</v>
      </c>
      <c r="E23" s="9"/>
      <c r="F23" s="9">
        <v>0</v>
      </c>
      <c r="G23" s="19">
        <v>0.05</v>
      </c>
      <c r="H23" s="9"/>
      <c r="I23" s="14">
        <f t="shared" si="0"/>
        <v>1923.8185000000003</v>
      </c>
      <c r="J23" s="7"/>
    </row>
    <row r="24" spans="1:22" x14ac:dyDescent="0.2">
      <c r="A24" s="6" t="s">
        <v>23</v>
      </c>
      <c r="B24" s="6"/>
      <c r="C24" s="6"/>
      <c r="D24" s="2">
        <f>C25+C26</f>
        <v>3973.82</v>
      </c>
      <c r="E24" s="2">
        <v>3933.61</v>
      </c>
      <c r="F24" s="2">
        <v>393.36</v>
      </c>
      <c r="G24" s="19">
        <v>0.05</v>
      </c>
      <c r="I24" s="14">
        <f t="shared" si="0"/>
        <v>198.69100000000003</v>
      </c>
      <c r="J24" s="5"/>
      <c r="M24" s="6"/>
      <c r="O24" s="10"/>
      <c r="U24" s="9"/>
    </row>
    <row r="25" spans="1:22" x14ac:dyDescent="0.2">
      <c r="A25" s="6" t="s">
        <v>24</v>
      </c>
      <c r="B25" s="6"/>
      <c r="C25" s="13">
        <v>972.5</v>
      </c>
      <c r="G25" s="19">
        <v>0.05</v>
      </c>
      <c r="I25" s="14"/>
      <c r="J25" s="5"/>
      <c r="L25" t="s">
        <v>42</v>
      </c>
      <c r="M25" s="6"/>
    </row>
    <row r="26" spans="1:22" x14ac:dyDescent="0.2">
      <c r="A26" s="6" t="s">
        <v>25</v>
      </c>
      <c r="B26" s="6"/>
      <c r="C26" s="14">
        <v>3001.32</v>
      </c>
      <c r="G26" s="19">
        <v>0.05</v>
      </c>
      <c r="I26" s="14"/>
      <c r="J26" s="5"/>
      <c r="L26" s="2"/>
      <c r="M26" s="6"/>
      <c r="Q26" s="10"/>
      <c r="S26" s="10"/>
      <c r="T26" s="10"/>
      <c r="U26" s="9"/>
      <c r="V26" s="11"/>
    </row>
    <row r="27" spans="1:22" x14ac:dyDescent="0.2">
      <c r="A27" s="6" t="s">
        <v>38</v>
      </c>
      <c r="B27" s="6"/>
      <c r="C27" s="6"/>
      <c r="D27" s="2">
        <v>660</v>
      </c>
      <c r="E27" s="2">
        <v>1055</v>
      </c>
      <c r="F27">
        <v>576.72</v>
      </c>
      <c r="G27" s="19">
        <v>0.05</v>
      </c>
      <c r="I27" s="14">
        <f t="shared" si="0"/>
        <v>33</v>
      </c>
      <c r="J27" s="5"/>
      <c r="L27" s="2"/>
      <c r="M27" s="8"/>
      <c r="N27" s="8"/>
      <c r="O27" s="8"/>
      <c r="P27" s="2"/>
      <c r="Q27" s="8"/>
      <c r="R27" s="8"/>
    </row>
    <row r="28" spans="1:22" x14ac:dyDescent="0.2">
      <c r="A28" s="6" t="s">
        <v>39</v>
      </c>
      <c r="B28" s="6"/>
      <c r="C28" s="6"/>
      <c r="D28" s="2">
        <v>7700</v>
      </c>
      <c r="E28" t="s">
        <v>35</v>
      </c>
      <c r="F28">
        <v>0</v>
      </c>
      <c r="G28" s="19">
        <v>0.05</v>
      </c>
      <c r="I28" s="14">
        <f t="shared" si="0"/>
        <v>385</v>
      </c>
      <c r="J28" s="5"/>
      <c r="L28" s="2"/>
      <c r="M28" s="6"/>
    </row>
    <row r="29" spans="1:22" x14ac:dyDescent="0.2">
      <c r="I29" s="6"/>
      <c r="L29" s="2"/>
      <c r="M29" s="6"/>
      <c r="Q29" s="2"/>
    </row>
    <row r="30" spans="1:22" x14ac:dyDescent="0.2">
      <c r="A30" s="1" t="s">
        <v>26</v>
      </c>
      <c r="D30" s="17">
        <f>SUM(D8:D29)</f>
        <v>632526.77</v>
      </c>
      <c r="E30" s="17">
        <f>SUM(E8:E29)</f>
        <v>697151.40999999992</v>
      </c>
      <c r="F30" s="17">
        <f>SUM(F8:F29)</f>
        <v>70186.36</v>
      </c>
      <c r="G30" s="9"/>
      <c r="H30" s="9"/>
      <c r="I30" s="17">
        <f>SUM(I8:I29)</f>
        <v>31626.338500000002</v>
      </c>
      <c r="L30" s="8"/>
      <c r="M30" s="6"/>
      <c r="V30" s="1"/>
    </row>
    <row r="31" spans="1:22" x14ac:dyDescent="0.2">
      <c r="A31" s="1"/>
      <c r="D31" s="17"/>
      <c r="E31" s="17"/>
      <c r="F31" s="17"/>
      <c r="G31" s="9"/>
      <c r="H31" s="9"/>
      <c r="I31" s="17"/>
      <c r="L31" s="8"/>
      <c r="M31" s="6"/>
      <c r="V31" s="1"/>
    </row>
    <row r="32" spans="1:22" x14ac:dyDescent="0.2">
      <c r="A32" s="6" t="s">
        <v>4</v>
      </c>
      <c r="D32" s="18">
        <v>697778.27</v>
      </c>
      <c r="E32" s="18">
        <v>585797.76</v>
      </c>
      <c r="F32" s="18">
        <v>58579.8</v>
      </c>
      <c r="G32" s="15"/>
      <c r="H32" s="15"/>
      <c r="I32" s="18">
        <v>69777.83</v>
      </c>
      <c r="L32" s="8"/>
      <c r="M32" s="6"/>
      <c r="V32" s="1"/>
    </row>
    <row r="33" spans="1:17" x14ac:dyDescent="0.2">
      <c r="A33" s="1"/>
      <c r="D33" s="4"/>
      <c r="E33" s="4"/>
      <c r="F33" s="4"/>
      <c r="I33" s="4"/>
      <c r="L33" s="8"/>
      <c r="M33" s="6"/>
      <c r="Q33" s="8"/>
    </row>
    <row r="34" spans="1:17" x14ac:dyDescent="0.2">
      <c r="A34" s="6" t="s">
        <v>36</v>
      </c>
      <c r="B34" t="s">
        <v>37</v>
      </c>
      <c r="D34" s="4"/>
      <c r="E34" s="4"/>
      <c r="F34" s="4"/>
      <c r="I34" s="4"/>
      <c r="L34" s="2"/>
      <c r="M34" s="6"/>
      <c r="Q34" s="8"/>
    </row>
    <row r="35" spans="1:17" x14ac:dyDescent="0.2">
      <c r="A35" s="6"/>
      <c r="B35" t="s">
        <v>86</v>
      </c>
      <c r="D35" s="4"/>
      <c r="E35" s="4"/>
      <c r="F35" s="4"/>
      <c r="I35" s="4"/>
      <c r="L35" s="2"/>
      <c r="M35" s="6"/>
    </row>
    <row r="36" spans="1:17" x14ac:dyDescent="0.2">
      <c r="A36" s="6"/>
      <c r="B36" t="s">
        <v>41</v>
      </c>
      <c r="D36" s="4"/>
      <c r="E36" s="4"/>
      <c r="F36" s="4"/>
      <c r="I36" s="4"/>
      <c r="L36" s="2"/>
      <c r="M36" s="6"/>
    </row>
    <row r="37" spans="1:17" x14ac:dyDescent="0.2">
      <c r="A37" s="6"/>
      <c r="B37" t="s">
        <v>96</v>
      </c>
      <c r="D37" s="4"/>
      <c r="E37" s="4"/>
      <c r="F37" s="4"/>
      <c r="I37" s="4"/>
      <c r="L37" s="2"/>
      <c r="M37" s="6"/>
    </row>
    <row r="38" spans="1:17" x14ac:dyDescent="0.2">
      <c r="A38" s="6"/>
      <c r="B38" t="s">
        <v>97</v>
      </c>
      <c r="D38" s="4"/>
      <c r="E38" s="4"/>
      <c r="F38" s="4"/>
      <c r="I38" s="4"/>
      <c r="L38" s="2"/>
      <c r="M38" s="6"/>
    </row>
    <row r="39" spans="1:17" x14ac:dyDescent="0.2">
      <c r="A39" s="6"/>
      <c r="B39" t="s">
        <v>95</v>
      </c>
      <c r="D39" s="4"/>
      <c r="E39" s="4"/>
      <c r="F39" s="4"/>
      <c r="I39" s="4"/>
      <c r="L39" s="2"/>
      <c r="M39" s="6"/>
    </row>
    <row r="40" spans="1:17" x14ac:dyDescent="0.2">
      <c r="A40" s="6"/>
      <c r="B40" t="s">
        <v>94</v>
      </c>
      <c r="D40" s="4"/>
      <c r="E40" s="4"/>
      <c r="F40" s="4"/>
      <c r="I40" s="4"/>
      <c r="L40" s="2"/>
      <c r="M40" s="6"/>
    </row>
    <row r="41" spans="1:17" x14ac:dyDescent="0.2">
      <c r="A41" s="6"/>
      <c r="B41" t="s">
        <v>99</v>
      </c>
      <c r="D41" s="4"/>
      <c r="E41" s="17"/>
      <c r="F41" s="4"/>
      <c r="I41" s="4"/>
      <c r="L41" s="2"/>
      <c r="M41" s="6"/>
    </row>
    <row r="42" spans="1:17" x14ac:dyDescent="0.2">
      <c r="L42" s="2"/>
      <c r="M42" s="6"/>
      <c r="Q42" s="12"/>
    </row>
    <row r="43" spans="1:17" x14ac:dyDescent="0.2">
      <c r="A43" t="s">
        <v>98</v>
      </c>
      <c r="E43" s="9"/>
      <c r="M43" s="2"/>
    </row>
    <row r="44" spans="1:17" x14ac:dyDescent="0.2">
      <c r="A44" t="s">
        <v>33</v>
      </c>
      <c r="L44" s="8"/>
    </row>
    <row r="45" spans="1:17" x14ac:dyDescent="0.2">
      <c r="L45" s="2"/>
    </row>
    <row r="46" spans="1:17" x14ac:dyDescent="0.2">
      <c r="A46" s="1" t="s">
        <v>27</v>
      </c>
    </row>
    <row r="47" spans="1:17" x14ac:dyDescent="0.2">
      <c r="L47" s="8"/>
      <c r="O47" s="8"/>
      <c r="Q47" s="8"/>
    </row>
    <row r="48" spans="1:17" x14ac:dyDescent="0.2">
      <c r="A48" t="s">
        <v>28</v>
      </c>
      <c r="D48" t="s">
        <v>49</v>
      </c>
    </row>
    <row r="49" spans="1:19" x14ac:dyDescent="0.2">
      <c r="A49" t="s">
        <v>44</v>
      </c>
      <c r="D49" t="s">
        <v>51</v>
      </c>
      <c r="S49" s="8"/>
    </row>
    <row r="50" spans="1:19" x14ac:dyDescent="0.2">
      <c r="D50" t="s">
        <v>50</v>
      </c>
      <c r="S50" s="8"/>
    </row>
    <row r="51" spans="1:19" x14ac:dyDescent="0.2">
      <c r="S51" s="8"/>
    </row>
    <row r="52" spans="1:19" x14ac:dyDescent="0.2">
      <c r="D52" s="1" t="s">
        <v>29</v>
      </c>
      <c r="S52" s="8"/>
    </row>
    <row r="53" spans="1:19" x14ac:dyDescent="0.2">
      <c r="D53" t="s">
        <v>87</v>
      </c>
      <c r="S53" s="8"/>
    </row>
    <row r="54" spans="1:19" x14ac:dyDescent="0.2">
      <c r="D54" t="s">
        <v>43</v>
      </c>
    </row>
    <row r="55" spans="1:19" x14ac:dyDescent="0.2">
      <c r="O55" s="2"/>
    </row>
    <row r="56" spans="1:19" x14ac:dyDescent="0.2">
      <c r="A56" t="s">
        <v>17</v>
      </c>
      <c r="D56" t="s">
        <v>53</v>
      </c>
    </row>
    <row r="57" spans="1:19" x14ac:dyDescent="0.2">
      <c r="A57" t="s">
        <v>45</v>
      </c>
      <c r="D57" t="s">
        <v>52</v>
      </c>
    </row>
    <row r="58" spans="1:19" x14ac:dyDescent="0.2">
      <c r="D58" t="s">
        <v>55</v>
      </c>
    </row>
    <row r="59" spans="1:19" x14ac:dyDescent="0.2">
      <c r="D59" s="6" t="s">
        <v>54</v>
      </c>
    </row>
    <row r="61" spans="1:19" x14ac:dyDescent="0.2">
      <c r="D61" s="1" t="s">
        <v>29</v>
      </c>
    </row>
    <row r="62" spans="1:19" x14ac:dyDescent="0.2">
      <c r="D62" s="6" t="s">
        <v>56</v>
      </c>
    </row>
    <row r="63" spans="1:19" x14ac:dyDescent="0.2">
      <c r="D63" s="6" t="s">
        <v>57</v>
      </c>
    </row>
    <row r="64" spans="1:19" x14ac:dyDescent="0.2">
      <c r="D64" s="6" t="s">
        <v>58</v>
      </c>
    </row>
    <row r="65" spans="1:4" x14ac:dyDescent="0.2">
      <c r="D65" s="6" t="s">
        <v>59</v>
      </c>
    </row>
    <row r="66" spans="1:4" x14ac:dyDescent="0.2">
      <c r="D66" s="6" t="s">
        <v>60</v>
      </c>
    </row>
    <row r="67" spans="1:4" x14ac:dyDescent="0.2">
      <c r="D67" s="6" t="s">
        <v>61</v>
      </c>
    </row>
    <row r="68" spans="1:4" x14ac:dyDescent="0.2">
      <c r="D68" s="6" t="s">
        <v>90</v>
      </c>
    </row>
    <row r="69" spans="1:4" x14ac:dyDescent="0.2">
      <c r="D69" s="6" t="s">
        <v>91</v>
      </c>
    </row>
    <row r="70" spans="1:4" x14ac:dyDescent="0.2">
      <c r="D70" s="6" t="s">
        <v>92</v>
      </c>
    </row>
    <row r="71" spans="1:4" x14ac:dyDescent="0.2">
      <c r="D71" s="6" t="s">
        <v>88</v>
      </c>
    </row>
    <row r="72" spans="1:4" x14ac:dyDescent="0.2">
      <c r="D72" s="6" t="s">
        <v>89</v>
      </c>
    </row>
    <row r="74" spans="1:4" x14ac:dyDescent="0.2">
      <c r="A74" t="s">
        <v>19</v>
      </c>
      <c r="D74" t="s">
        <v>62</v>
      </c>
    </row>
    <row r="75" spans="1:4" x14ac:dyDescent="0.2">
      <c r="D75" t="s">
        <v>64</v>
      </c>
    </row>
    <row r="76" spans="1:4" x14ac:dyDescent="0.2">
      <c r="D76" t="s">
        <v>63</v>
      </c>
    </row>
    <row r="78" spans="1:4" x14ac:dyDescent="0.2">
      <c r="D78" s="1" t="s">
        <v>29</v>
      </c>
    </row>
    <row r="79" spans="1:4" x14ac:dyDescent="0.2">
      <c r="D79" t="s">
        <v>66</v>
      </c>
    </row>
    <row r="80" spans="1:4" x14ac:dyDescent="0.2">
      <c r="D80" t="s">
        <v>65</v>
      </c>
    </row>
    <row r="82" spans="1:4" x14ac:dyDescent="0.2">
      <c r="A82" t="s">
        <v>20</v>
      </c>
      <c r="D82" t="s">
        <v>68</v>
      </c>
    </row>
    <row r="83" spans="1:4" x14ac:dyDescent="0.2">
      <c r="D83" t="s">
        <v>67</v>
      </c>
    </row>
    <row r="85" spans="1:4" x14ac:dyDescent="0.2">
      <c r="D85" s="1" t="s">
        <v>29</v>
      </c>
    </row>
    <row r="86" spans="1:4" x14ac:dyDescent="0.2">
      <c r="D86" t="s">
        <v>70</v>
      </c>
    </row>
    <row r="87" spans="1:4" x14ac:dyDescent="0.2">
      <c r="D87" t="s">
        <v>69</v>
      </c>
    </row>
    <row r="89" spans="1:4" x14ac:dyDescent="0.2">
      <c r="A89" t="s">
        <v>23</v>
      </c>
      <c r="D89" t="s">
        <v>71</v>
      </c>
    </row>
    <row r="90" spans="1:4" x14ac:dyDescent="0.2">
      <c r="D90" t="s">
        <v>72</v>
      </c>
    </row>
    <row r="91" spans="1:4" x14ac:dyDescent="0.2">
      <c r="D91" t="s">
        <v>73</v>
      </c>
    </row>
    <row r="92" spans="1:4" x14ac:dyDescent="0.2">
      <c r="D92" t="s">
        <v>74</v>
      </c>
    </row>
    <row r="93" spans="1:4" x14ac:dyDescent="0.2">
      <c r="D93" t="s">
        <v>75</v>
      </c>
    </row>
    <row r="94" spans="1:4" x14ac:dyDescent="0.2">
      <c r="D94" t="s">
        <v>76</v>
      </c>
    </row>
    <row r="95" spans="1:4" x14ac:dyDescent="0.2">
      <c r="D95" t="s">
        <v>78</v>
      </c>
    </row>
    <row r="96" spans="1:4" x14ac:dyDescent="0.2">
      <c r="D96" t="s">
        <v>77</v>
      </c>
    </row>
    <row r="98" spans="1:4" x14ac:dyDescent="0.2">
      <c r="D98" s="1" t="s">
        <v>29</v>
      </c>
    </row>
    <row r="99" spans="1:4" x14ac:dyDescent="0.2">
      <c r="D99" t="s">
        <v>66</v>
      </c>
    </row>
    <row r="100" spans="1:4" x14ac:dyDescent="0.2">
      <c r="D100" t="s">
        <v>65</v>
      </c>
    </row>
    <row r="102" spans="1:4" x14ac:dyDescent="0.2">
      <c r="A102" t="s">
        <v>46</v>
      </c>
      <c r="D102" t="s">
        <v>80</v>
      </c>
    </row>
    <row r="103" spans="1:4" x14ac:dyDescent="0.2">
      <c r="D103" t="s">
        <v>79</v>
      </c>
    </row>
    <row r="105" spans="1:4" x14ac:dyDescent="0.2">
      <c r="D105" s="1" t="s">
        <v>29</v>
      </c>
    </row>
    <row r="106" spans="1:4" x14ac:dyDescent="0.2">
      <c r="D106" t="s">
        <v>82</v>
      </c>
    </row>
    <row r="107" spans="1:4" x14ac:dyDescent="0.2">
      <c r="D107" t="s">
        <v>81</v>
      </c>
    </row>
    <row r="109" spans="1:4" x14ac:dyDescent="0.2">
      <c r="A109" t="s">
        <v>47</v>
      </c>
      <c r="D109" t="s">
        <v>83</v>
      </c>
    </row>
    <row r="110" spans="1:4" x14ac:dyDescent="0.2">
      <c r="D110" t="s">
        <v>85</v>
      </c>
    </row>
    <row r="111" spans="1:4" x14ac:dyDescent="0.2">
      <c r="D111" t="s">
        <v>84</v>
      </c>
    </row>
    <row r="113" spans="4:4" x14ac:dyDescent="0.2">
      <c r="D113" s="1" t="s">
        <v>29</v>
      </c>
    </row>
    <row r="114" spans="4:4" x14ac:dyDescent="0.2">
      <c r="D114" s="6" t="s">
        <v>48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907a47a-bef0-4de7-8dab-7bc0f3e3b801" ContentTypeId="0x010100C0195A1B6C5C44E9A6AB38BF336295C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okousaineisto" ma:contentTypeID="0x010100C0195A1B6C5C44E9A6AB38BF336295CE005B58B1AE98F1B74B8D8AD4312158A3BA" ma:contentTypeVersion="29" ma:contentTypeDescription="Luo uusi asiakirja." ma:contentTypeScope="" ma:versionID="973ec735cefe4443a05df0b69fb3d7c7">
  <xsd:schema xmlns:xsd="http://www.w3.org/2001/XMLSchema" xmlns:xs="http://www.w3.org/2001/XMLSchema" xmlns:p="http://schemas.microsoft.com/office/2006/metadata/properties" xmlns:ns2="801a4ecc-5c06-4555-9dd1-0bf5b16740cf" xmlns:ns3="http://schemas.microsoft.com/sharepoint/v4" targetNamespace="http://schemas.microsoft.com/office/2006/metadata/properties" ma:root="true" ma:fieldsID="71dd70dfeac862e9f671fe4058e96f84" ns2:_="" ns3:_="">
    <xsd:import namespace="801a4ecc-5c06-4555-9dd1-0bf5b16740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MeetingMaterialYear" minOccurs="0"/>
                <xsd:element ref="ns2:dotku_MeetingMaterialDate"/>
                <xsd:element ref="ns2:dotku_MeetingMaterialType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MeetingMaterialYear" ma:index="5" nillable="true" ma:displayName="Vuosi" ma:internalName="dotku_MeetingMaterialYear" ma:readOnly="false">
      <xsd:simpleType>
        <xsd:restriction base="dms:Number"/>
      </xsd:simpleType>
    </xsd:element>
    <xsd:element name="dotku_MeetingMaterialDate" ma:index="6" ma:displayName="Päätös-/kokouspvm" ma:format="DateOnly" ma:internalName="dotku_MeetingMaterialDate">
      <xsd:simpleType>
        <xsd:restriction base="dms:DateTime"/>
      </xsd:simpleType>
    </xsd:element>
    <xsd:element name="dotku_MeetingMaterialType" ma:index="7" ma:displayName="Kokousaineiston tyyppi" ma:format="Dropdown" ma:internalName="dotku_MeetingMaterialType" ma:readOnly="false">
      <xsd:simpleType>
        <xsd:restriction base="dms:Choice">
          <xsd:enumeration value="Asia-/esityslista"/>
          <xsd:enumeration value="Liite"/>
          <xsd:enumeration value="Muistio"/>
          <xsd:enumeration value="Oheismateriaali"/>
          <xsd:enumeration value="Oikaisuvaatimus"/>
          <xsd:enumeration value="Päätös"/>
          <xsd:enumeration value="Päätösehdotus"/>
          <xsd:enumeration value="Päätösesitys"/>
          <xsd:enumeration value="Päätöspöytäkirja"/>
          <xsd:enumeration value="Pöytäkirj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MeetingMaterialDate xmlns="801a4ecc-5c06-4555-9dd1-0bf5b16740cf">2018-12-10T22:00:00+00:00</dotku_MeetingMaterialDate>
    <dotku_MeetingMaterialType xmlns="801a4ecc-5c06-4555-9dd1-0bf5b16740cf">Liite</dotku_MeetingMaterialType>
    <IconOverlay xmlns="http://schemas.microsoft.com/sharepoint/v4" xsi:nil="true"/>
    <dotku_MeetingMaterialYear xmlns="801a4ecc-5c06-4555-9dd1-0bf5b16740cf" xsi:nil="true"/>
    <dotku_Description xmlns="801a4ecc-5c06-4555-9dd1-0bf5b16740cf" xsi:nil="true"/>
    <dotku_Publicity xmlns="801a4ecc-5c06-4555-9dd1-0bf5b16740cf">Julkinen</dotku_Publicity>
    <dotku_ContainsPersonalData xmlns="801a4ecc-5c06-4555-9dd1-0bf5b16740c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75442C-4AAB-4F5E-8841-7B45D3C3913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E981E7E-C475-47C0-ACF9-D4F415489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EB1B0D-6664-4679-A412-342A788487FC}">
  <ds:schemaRefs>
    <ds:schemaRef ds:uri="http://schemas.microsoft.com/office/2006/metadata/properties"/>
    <ds:schemaRef ds:uri="http://schemas.openxmlformats.org/package/2006/metadata/core-properties"/>
    <ds:schemaRef ds:uri="http://schemas.microsoft.com/sharepoint/v4"/>
    <ds:schemaRef ds:uri="http://purl.org/dc/dcmitype/"/>
    <ds:schemaRef ds:uri="http://schemas.microsoft.com/office/2006/documentManagement/types"/>
    <ds:schemaRef ds:uri="http://schemas.microsoft.com/office/infopath/2007/PartnerControls"/>
    <ds:schemaRef ds:uri="801a4ecc-5c06-4555-9dd1-0bf5b16740cf"/>
    <ds:schemaRef ds:uri="http://purl.org/dc/terms/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582863C-A37B-430C-B005-77A1BF78AC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Päivi</dc:creator>
  <cp:lastModifiedBy>Siekkinen Jaana</cp:lastModifiedBy>
  <cp:lastPrinted>2018-12-04T11:12:32Z</cp:lastPrinted>
  <dcterms:created xsi:type="dcterms:W3CDTF">2017-12-04T10:38:56Z</dcterms:created>
  <dcterms:modified xsi:type="dcterms:W3CDTF">2018-12-07T07:27:52Z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0x010100C0195A1B6C5C44E9A6AB38BF336295CE005B58B1AE98F1B74B8D8AD4312158A3BA</vt:lpwstr>
  </property>
</Properties>
</file>