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21.3.2017\"/>
    </mc:Choice>
  </mc:AlternateContent>
  <bookViews>
    <workbookView xWindow="0" yWindow="0" windowWidth="28800" windowHeight="12480"/>
  </bookViews>
  <sheets>
    <sheet name="2017" sheetId="2" r:id="rId1"/>
  </sheets>
  <calcPr calcId="152511"/>
</workbook>
</file>

<file path=xl/calcChain.xml><?xml version="1.0" encoding="utf-8"?>
<calcChain xmlns="http://schemas.openxmlformats.org/spreadsheetml/2006/main">
  <c r="M14" i="2" l="1"/>
  <c r="M17" i="2" s="1"/>
  <c r="L8" i="2"/>
  <c r="L5" i="2"/>
  <c r="L4" i="2"/>
  <c r="L6" i="2"/>
  <c r="L11" i="2"/>
  <c r="L7" i="2"/>
  <c r="L9" i="2"/>
  <c r="L10" i="2"/>
  <c r="L12" i="2"/>
</calcChain>
</file>

<file path=xl/comments1.xml><?xml version="1.0" encoding="utf-8"?>
<comments xmlns="http://schemas.openxmlformats.org/spreadsheetml/2006/main">
  <authors>
    <author>Kulta 2</author>
  </authors>
  <commentList>
    <comment ref="B3" authorId="0" shapeId="0">
      <text>
        <r>
          <rPr>
            <sz val="11"/>
            <color indexed="8"/>
            <rFont val="Calibri"/>
            <family val="2"/>
            <scheme val="minor"/>
          </rPr>
          <t>tapahtuman_nimi</t>
        </r>
      </text>
    </comment>
    <comment ref="C3" authorId="0" shapeId="0">
      <text>
        <r>
          <rPr>
            <sz val="11"/>
            <color indexed="8"/>
            <rFont val="Calibri"/>
            <family val="2"/>
            <scheme val="minor"/>
          </rPr>
          <t>yhteystiedot_yhdistyksen_nimi</t>
        </r>
      </text>
    </comment>
    <comment ref="D3" authorId="0" shapeId="0">
      <text>
        <r>
          <rPr>
            <sz val="11"/>
            <color indexed="8"/>
            <rFont val="Calibri"/>
            <family val="2"/>
            <scheme val="minor"/>
          </rPr>
          <t>urheilu_liikuntalaji</t>
        </r>
      </text>
    </comment>
    <comment ref="E3" authorId="0" shapeId="0">
      <text>
        <r>
          <rPr>
            <sz val="11"/>
            <color indexed="8"/>
            <rFont val="Calibri"/>
            <family val="2"/>
            <scheme val="minor"/>
          </rPr>
          <t>ikaryhma</t>
        </r>
      </text>
    </comment>
    <comment ref="F3" authorId="0" shapeId="0">
      <text>
        <r>
          <rPr>
            <sz val="11"/>
            <color indexed="8"/>
            <rFont val="Calibri"/>
            <family val="2"/>
            <scheme val="minor"/>
          </rPr>
          <t>tapahtuman_ajankohta</t>
        </r>
      </text>
    </comment>
    <comment ref="G3" authorId="0" shapeId="0">
      <text>
        <r>
          <rPr>
            <sz val="11"/>
            <color indexed="8"/>
            <rFont val="Calibri"/>
            <family val="2"/>
            <scheme val="minor"/>
          </rPr>
          <t>tapahtuman_paikka</t>
        </r>
      </text>
    </comment>
    <comment ref="H3" authorId="0" shapeId="0">
      <text>
        <r>
          <rPr>
            <sz val="11"/>
            <color indexed="8"/>
            <rFont val="Calibri"/>
            <family val="2"/>
            <scheme val="minor"/>
          </rPr>
          <t>osallistujien_lukumaara_urheilijat_valmentajat_huolto_seka_kansallisuudet</t>
        </r>
      </text>
    </comment>
    <comment ref="K3" authorId="0" shapeId="0">
      <text>
        <r>
          <rPr>
            <sz val="11"/>
            <color indexed="8"/>
            <rFont val="Calibri"/>
            <family val="2"/>
            <scheme val="minor"/>
          </rPr>
          <t>tapahtuman_kustannusarvio_ja_hyvaksyttavat_kustannukset</t>
        </r>
      </text>
    </comment>
  </commentList>
</comments>
</file>

<file path=xl/sharedStrings.xml><?xml version="1.0" encoding="utf-8"?>
<sst xmlns="http://schemas.openxmlformats.org/spreadsheetml/2006/main" count="94" uniqueCount="88">
  <si>
    <t>Liikuntalautakunnan avustukset: Kansainvälisten tapahtumien avustus</t>
  </si>
  <si>
    <t>Kansainvälisten tapahtumien avustaminen  2017</t>
  </si>
  <si>
    <t>Yhdistyksen nimi</t>
  </si>
  <si>
    <t>Tapahtuman nimi</t>
  </si>
  <si>
    <t>Urheilu- / liikuntalaji</t>
  </si>
  <si>
    <t>Ikäryhmä</t>
  </si>
  <si>
    <t>Ajankohta</t>
  </si>
  <si>
    <t>Paikka</t>
  </si>
  <si>
    <t>Työväen Voimistelu- ja Urheiluseura Turun Teräs ry  </t>
  </si>
  <si>
    <t>TUL-turnaus/ Suomi 100v. juhlaturnaus</t>
  </si>
  <si>
    <t>Nyrkkeily</t>
  </si>
  <si>
    <t>Aikuiset 20 - v.</t>
  </si>
  <si>
    <t>20.-22.1.2017</t>
  </si>
  <si>
    <t>Turun klassillinen lukio</t>
  </si>
  <si>
    <t>Frisbeegolfseura 7k ry.</t>
  </si>
  <si>
    <t xml:space="preserve">EuroProTour Kyy Open 2017 ja näytöstapahtuma keskustassa </t>
  </si>
  <si>
    <t>Frisbeegolf</t>
  </si>
  <si>
    <t>Nuoret 13-19 v.
Aikuiset 20 - v.</t>
  </si>
  <si>
    <t xml:space="preserve">27.7 - 30.7.2017 </t>
  </si>
  <si>
    <t xml:space="preserve">Lausteen frisbeegolfpuisto ja keskusta-alueella näytös tapahtuma. </t>
  </si>
  <si>
    <t>Turun Ringette ry</t>
  </si>
  <si>
    <t>Ringette Avausturnaus</t>
  </si>
  <si>
    <t>Ringette</t>
  </si>
  <si>
    <t>9-10.9.2017</t>
  </si>
  <si>
    <t>Kupittaan jäähallit</t>
  </si>
  <si>
    <t>TPS Juniorijalkapallo Ry</t>
  </si>
  <si>
    <t>Aura Cup</t>
  </si>
  <si>
    <t>Jalkapallo</t>
  </si>
  <si>
    <t>Lapset 0-12 v.
Nuoret 13-19 v.</t>
  </si>
  <si>
    <t>29.6-2.7.2017</t>
  </si>
  <si>
    <t>Kupittaan, Parkin ja Urheilupuiston jalkapallokentät Turussa.</t>
  </si>
  <si>
    <t>Kyokushin Karate Turku Finland ry</t>
  </si>
  <si>
    <t xml:space="preserve">Turun Kyokushin karate kilpailu </t>
  </si>
  <si>
    <t>Kyokushin -tyylisuunnan Karate</t>
  </si>
  <si>
    <t>Lapset 0-12 v.
Nuoret 13-19 v.
Aikuiset 20 - v.</t>
  </si>
  <si>
    <t>24.-26.3.2017</t>
  </si>
  <si>
    <t>Alfa liikuntakeskus -Turku</t>
  </si>
  <si>
    <t xml:space="preserve">Åbo Lawn-Tennis Klubb r.f. </t>
  </si>
  <si>
    <t>ÅLK OPEN 2017</t>
  </si>
  <si>
    <t xml:space="preserve">Tennis  </t>
  </si>
  <si>
    <t>Nuoret 13-19 v.</t>
  </si>
  <si>
    <t xml:space="preserve">19.-26.2. 2017  </t>
  </si>
  <si>
    <t xml:space="preserve">Aktia Arena, Kaarina </t>
  </si>
  <si>
    <t>Turun Nuorten Miesten Kristillinen Yhdistys - Kristliga Föreningen för Unga Män i Åbo ry</t>
  </si>
  <si>
    <t>Junior Basket Tournament JBT -turnaus</t>
  </si>
  <si>
    <t>koripallo</t>
  </si>
  <si>
    <t>12.-14.5.2017</t>
  </si>
  <si>
    <t xml:space="preserve">Turun alue </t>
  </si>
  <si>
    <t>Ystävyyskaupunkiturnaus (FC Inter, TPK, TPS TuTo, ÅIFK)</t>
  </si>
  <si>
    <t>Ystävyyskaupunkiturnaus</t>
  </si>
  <si>
    <t>28-30.7.2017</t>
  </si>
  <si>
    <t>Kupittaan kentät</t>
  </si>
  <si>
    <t xml:space="preserve">Turun Voimamiehet ry   </t>
  </si>
  <si>
    <t xml:space="preserve">Kansainväliset 34. Kalle Mäkisen painit   </t>
  </si>
  <si>
    <t>Paini</t>
  </si>
  <si>
    <t xml:space="preserve">25. - 26.8.2017 </t>
  </si>
  <si>
    <t>Kupittaan Urheiluhalli tai Salibandy center Virusmäentie 65 (yksityinen)</t>
  </si>
  <si>
    <t>Hyväksyttävät kustannukset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</si>
  <si>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</si>
  <si>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</si>
  <si>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</si>
  <si>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</si>
  <si>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</si>
  <si>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</si>
  <si>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</si>
  <si>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</si>
  <si>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</si>
  <si>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Osallistujamäärä</t>
  </si>
  <si>
    <t>Avustus-%</t>
  </si>
  <si>
    <t>Avustus-€</t>
  </si>
  <si>
    <t>Osallistujamaat</t>
  </si>
  <si>
    <t>Suomi, Viro</t>
  </si>
  <si>
    <t>YHT:</t>
  </si>
  <si>
    <t>Jää:</t>
  </si>
  <si>
    <t>Määräraha:</t>
  </si>
  <si>
    <t>10-20%</t>
  </si>
  <si>
    <t>70-100</t>
  </si>
  <si>
    <t>Kutsuttujen kansalaisuudet: Ruotsi, Norja, Viro, Iran ja Suomi</t>
  </si>
  <si>
    <t>Suomi, Ruotsi</t>
  </si>
  <si>
    <t>Venäjä, Puola, Viro, Latvia ja Liettua.</t>
  </si>
  <si>
    <t>n. 200</t>
  </si>
  <si>
    <t xml:space="preserve">Odotamme kilpailijoita mm. USA:sta, Saksasta, Virosta, Latviasta, Ranskasta, Ruotsista, Sveitsistä, Tanskasta, Hollannista, Romaniasta, Iso-Britanniasta sekä Japanista.
</t>
  </si>
  <si>
    <t>Suomi, Viro, Ruotsi</t>
  </si>
  <si>
    <t>Joukkueita Suomesta,Ruotsista,Virosta,Latviasta, Liettuasta ja Venäjältä</t>
  </si>
  <si>
    <t>n. 500</t>
  </si>
  <si>
    <t>Suomi, Ruotsi, Norja, Viro, Latvia, Tanska</t>
  </si>
  <si>
    <t>Kilpailun kv-aste (arvio)</t>
  </si>
  <si>
    <t xml:space="preserve">Pohjoismaista, Baltian maista, Venäjältä, Espanjasta ja keskieuroopasta. Kansallisuuksia oli 16.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</si>
</sst>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1"/>
      <color indexed="8"/>
      <name val="Calibri"/>
      <family val="2"/>
      <scheme val="minor"/>
    </font>
    <font>
      <b/>
      <sz val="15"/>
      <color indexed="8"/>
      <name val="Calibri"/>
    </font>
    <font>
      <b/>
      <sz val="13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9" fontId="4" fillId="0" borderId="1" xfId="0" applyNumberFormat="1" applyFont="1" applyFill="1" applyBorder="1" applyAlignment="1">
      <alignment horizontal="right" vertical="top" wrapText="1"/>
    </xf>
    <xf numFmtId="6" fontId="4" fillId="0" borderId="1" xfId="0" applyNumberFormat="1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top"/>
    </xf>
    <xf numFmtId="9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Fill="1" applyBorder="1" applyAlignment="1">
      <alignment horizontal="right" vertical="top"/>
    </xf>
    <xf numFmtId="9" fontId="4" fillId="0" borderId="0" xfId="0" applyNumberFormat="1" applyFont="1" applyFill="1" applyBorder="1" applyAlignment="1">
      <alignment horizontal="right" vertical="top" wrapText="1"/>
    </xf>
    <xf numFmtId="9" fontId="4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I7" sqref="I7"/>
    </sheetView>
  </sheetViews>
  <sheetFormatPr defaultRowHeight="15" x14ac:dyDescent="0.25"/>
  <cols>
    <col min="1" max="1" width="2.85546875" customWidth="1"/>
    <col min="2" max="2" width="19.140625" customWidth="1"/>
    <col min="3" max="3" width="23.5703125" customWidth="1"/>
    <col min="4" max="4" width="10.7109375" customWidth="1"/>
    <col min="5" max="5" width="16.140625" customWidth="1"/>
    <col min="6" max="6" width="17" customWidth="1"/>
    <col min="7" max="7" width="22.85546875" customWidth="1"/>
    <col min="8" max="8" width="27.85546875" customWidth="1"/>
    <col min="9" max="9" width="10.140625" customWidth="1"/>
    <col min="10" max="10" width="9.5703125" customWidth="1"/>
    <col min="11" max="11" width="11.7109375" customWidth="1"/>
    <col min="12" max="12" width="8" customWidth="1"/>
    <col min="13" max="13" width="11.140625" customWidth="1"/>
  </cols>
  <sheetData>
    <row r="1" spans="1:13" ht="19.5" x14ac:dyDescent="0.3">
      <c r="B1" s="1" t="s">
        <v>0</v>
      </c>
    </row>
    <row r="2" spans="1:13" ht="17.25" x14ac:dyDescent="0.3">
      <c r="B2" s="2" t="s">
        <v>1</v>
      </c>
    </row>
    <row r="3" spans="1:13" ht="42" customHeight="1" x14ac:dyDescent="0.25">
      <c r="A3" s="3"/>
      <c r="B3" s="4" t="s">
        <v>3</v>
      </c>
      <c r="C3" s="4" t="s">
        <v>2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70</v>
      </c>
      <c r="I3" s="5" t="s">
        <v>67</v>
      </c>
      <c r="J3" s="21" t="s">
        <v>86</v>
      </c>
      <c r="K3" s="29" t="s">
        <v>57</v>
      </c>
      <c r="L3" s="6" t="s">
        <v>68</v>
      </c>
      <c r="M3" s="6" t="s">
        <v>69</v>
      </c>
    </row>
    <row r="4" spans="1:13" ht="60" x14ac:dyDescent="0.25">
      <c r="A4" s="14" t="s">
        <v>64</v>
      </c>
      <c r="B4" s="15" t="s">
        <v>44</v>
      </c>
      <c r="C4" s="15" t="s">
        <v>43</v>
      </c>
      <c r="D4" s="15" t="s">
        <v>45</v>
      </c>
      <c r="E4" s="15" t="s">
        <v>28</v>
      </c>
      <c r="F4" s="15" t="s">
        <v>46</v>
      </c>
      <c r="G4" s="15" t="s">
        <v>47</v>
      </c>
      <c r="H4" s="15" t="s">
        <v>82</v>
      </c>
      <c r="I4" s="19">
        <v>1900</v>
      </c>
      <c r="J4" s="16">
        <v>7.0000000000000007E-2</v>
      </c>
      <c r="K4" s="20">
        <v>22900</v>
      </c>
      <c r="L4" s="18">
        <f t="shared" ref="L4:L12" si="0">M4/K4*100</f>
        <v>21.834061135371179</v>
      </c>
      <c r="M4" s="26">
        <v>5000</v>
      </c>
    </row>
    <row r="5" spans="1:13" ht="45.75" customHeight="1" x14ac:dyDescent="0.25">
      <c r="A5" s="14" t="s">
        <v>65</v>
      </c>
      <c r="B5" s="15" t="s">
        <v>49</v>
      </c>
      <c r="C5" s="15" t="s">
        <v>48</v>
      </c>
      <c r="D5" s="15" t="s">
        <v>27</v>
      </c>
      <c r="E5" s="15" t="s">
        <v>40</v>
      </c>
      <c r="F5" s="15" t="s">
        <v>50</v>
      </c>
      <c r="G5" s="15" t="s">
        <v>51</v>
      </c>
      <c r="H5" s="15" t="s">
        <v>83</v>
      </c>
      <c r="I5" s="19">
        <v>870</v>
      </c>
      <c r="J5" s="27">
        <v>0.31</v>
      </c>
      <c r="K5" s="20">
        <v>21500</v>
      </c>
      <c r="L5" s="18">
        <f t="shared" si="0"/>
        <v>23.255813953488371</v>
      </c>
      <c r="M5" s="26">
        <v>5000</v>
      </c>
    </row>
    <row r="6" spans="1:13" ht="60.75" customHeight="1" x14ac:dyDescent="0.25">
      <c r="A6" s="14" t="s">
        <v>63</v>
      </c>
      <c r="B6" s="15" t="s">
        <v>38</v>
      </c>
      <c r="C6" s="15" t="s">
        <v>37</v>
      </c>
      <c r="D6" s="15" t="s">
        <v>39</v>
      </c>
      <c r="E6" s="15" t="s">
        <v>40</v>
      </c>
      <c r="F6" s="15" t="s">
        <v>41</v>
      </c>
      <c r="G6" s="15" t="s">
        <v>42</v>
      </c>
      <c r="H6" s="15" t="s">
        <v>87</v>
      </c>
      <c r="I6" s="19" t="s">
        <v>80</v>
      </c>
      <c r="J6" s="24">
        <v>0.7</v>
      </c>
      <c r="K6" s="20">
        <v>11500</v>
      </c>
      <c r="L6" s="18">
        <f t="shared" si="0"/>
        <v>21.739130434782609</v>
      </c>
      <c r="M6" s="26">
        <v>2500</v>
      </c>
    </row>
    <row r="7" spans="1:13" ht="43.5" customHeight="1" x14ac:dyDescent="0.25">
      <c r="A7" s="14" t="s">
        <v>61</v>
      </c>
      <c r="B7" s="15" t="s">
        <v>26</v>
      </c>
      <c r="C7" s="15" t="s">
        <v>25</v>
      </c>
      <c r="D7" s="15" t="s">
        <v>27</v>
      </c>
      <c r="E7" s="15" t="s">
        <v>28</v>
      </c>
      <c r="F7" s="15" t="s">
        <v>29</v>
      </c>
      <c r="G7" s="15" t="s">
        <v>30</v>
      </c>
      <c r="H7" s="15" t="s">
        <v>79</v>
      </c>
      <c r="I7" s="19">
        <v>2200</v>
      </c>
      <c r="J7" s="24">
        <v>0.17</v>
      </c>
      <c r="K7" s="20">
        <v>18240</v>
      </c>
      <c r="L7" s="18">
        <f t="shared" si="0"/>
        <v>8.2236842105263168</v>
      </c>
      <c r="M7" s="26">
        <v>1500</v>
      </c>
    </row>
    <row r="8" spans="1:13" ht="60" x14ac:dyDescent="0.25">
      <c r="A8" s="14" t="s">
        <v>66</v>
      </c>
      <c r="B8" s="15" t="s">
        <v>53</v>
      </c>
      <c r="C8" s="15" t="s">
        <v>52</v>
      </c>
      <c r="D8" s="15" t="s">
        <v>54</v>
      </c>
      <c r="E8" s="15" t="s">
        <v>34</v>
      </c>
      <c r="F8" s="15" t="s">
        <v>55</v>
      </c>
      <c r="G8" s="15" t="s">
        <v>56</v>
      </c>
      <c r="H8" s="15" t="s">
        <v>85</v>
      </c>
      <c r="I8" s="19" t="s">
        <v>84</v>
      </c>
      <c r="J8" s="28">
        <v>0.45</v>
      </c>
      <c r="K8" s="20">
        <v>6620</v>
      </c>
      <c r="L8" s="18">
        <f t="shared" si="0"/>
        <v>15.105740181268882</v>
      </c>
      <c r="M8" s="26">
        <v>1000</v>
      </c>
    </row>
    <row r="9" spans="1:13" ht="29.25" customHeight="1" x14ac:dyDescent="0.25">
      <c r="A9" s="14" t="s">
        <v>60</v>
      </c>
      <c r="B9" s="15" t="s">
        <v>21</v>
      </c>
      <c r="C9" s="15" t="s">
        <v>20</v>
      </c>
      <c r="D9" s="15" t="s">
        <v>22</v>
      </c>
      <c r="E9" s="15" t="s">
        <v>17</v>
      </c>
      <c r="F9" s="15" t="s">
        <v>23</v>
      </c>
      <c r="G9" s="15" t="s">
        <v>24</v>
      </c>
      <c r="H9" s="15" t="s">
        <v>78</v>
      </c>
      <c r="I9" s="19">
        <v>200</v>
      </c>
      <c r="J9" s="19" t="s">
        <v>75</v>
      </c>
      <c r="K9" s="20">
        <v>9950</v>
      </c>
      <c r="L9" s="18">
        <f t="shared" si="0"/>
        <v>10.050251256281408</v>
      </c>
      <c r="M9" s="26">
        <v>1000</v>
      </c>
    </row>
    <row r="10" spans="1:13" ht="90.75" customHeight="1" x14ac:dyDescent="0.25">
      <c r="A10" s="14" t="s">
        <v>59</v>
      </c>
      <c r="B10" s="15" t="s">
        <v>15</v>
      </c>
      <c r="C10" s="15" t="s">
        <v>14</v>
      </c>
      <c r="D10" s="15" t="s">
        <v>16</v>
      </c>
      <c r="E10" s="15" t="s">
        <v>17</v>
      </c>
      <c r="F10" s="15" t="s">
        <v>18</v>
      </c>
      <c r="G10" s="15" t="s">
        <v>19</v>
      </c>
      <c r="H10" s="15" t="s">
        <v>81</v>
      </c>
      <c r="I10" s="19">
        <v>150</v>
      </c>
      <c r="J10" s="23" t="s">
        <v>75</v>
      </c>
      <c r="K10" s="20">
        <v>3830</v>
      </c>
      <c r="L10" s="18">
        <f t="shared" si="0"/>
        <v>13.054830287206268</v>
      </c>
      <c r="M10" s="25">
        <v>500</v>
      </c>
    </row>
    <row r="11" spans="1:13" ht="43.5" customHeight="1" x14ac:dyDescent="0.25">
      <c r="A11" s="14" t="s">
        <v>62</v>
      </c>
      <c r="B11" s="15" t="s">
        <v>32</v>
      </c>
      <c r="C11" s="15" t="s">
        <v>31</v>
      </c>
      <c r="D11" s="15" t="s">
        <v>33</v>
      </c>
      <c r="E11" s="15" t="s">
        <v>34</v>
      </c>
      <c r="F11" s="15" t="s">
        <v>35</v>
      </c>
      <c r="G11" s="15" t="s">
        <v>36</v>
      </c>
      <c r="H11" s="15" t="s">
        <v>77</v>
      </c>
      <c r="I11" s="19" t="s">
        <v>76</v>
      </c>
      <c r="K11" s="20">
        <v>3500</v>
      </c>
      <c r="L11" s="18">
        <f t="shared" si="0"/>
        <v>11.428571428571429</v>
      </c>
      <c r="M11" s="25">
        <v>400</v>
      </c>
    </row>
    <row r="12" spans="1:13" ht="45" x14ac:dyDescent="0.25">
      <c r="A12" s="14" t="s">
        <v>58</v>
      </c>
      <c r="B12" s="15" t="s">
        <v>9</v>
      </c>
      <c r="C12" s="15" t="s">
        <v>8</v>
      </c>
      <c r="D12" s="15" t="s">
        <v>10</v>
      </c>
      <c r="E12" s="15" t="s">
        <v>11</v>
      </c>
      <c r="F12" s="15" t="s">
        <v>12</v>
      </c>
      <c r="G12" s="15" t="s">
        <v>13</v>
      </c>
      <c r="H12" s="15" t="s">
        <v>71</v>
      </c>
      <c r="I12" s="19">
        <v>150</v>
      </c>
      <c r="J12" s="16">
        <v>7.0000000000000007E-2</v>
      </c>
      <c r="K12" s="17">
        <v>2700</v>
      </c>
      <c r="L12" s="18">
        <f t="shared" si="0"/>
        <v>9.2592592592592595</v>
      </c>
      <c r="M12" s="25">
        <v>250</v>
      </c>
    </row>
    <row r="13" spans="1:13" x14ac:dyDescent="0.25">
      <c r="A13" s="3"/>
      <c r="B13" s="3"/>
      <c r="J13" s="12"/>
    </row>
    <row r="14" spans="1:13" x14ac:dyDescent="0.25">
      <c r="A14" s="8"/>
      <c r="B14" s="8"/>
      <c r="C14" s="9"/>
      <c r="D14" s="9"/>
      <c r="E14" s="9"/>
      <c r="F14" s="9"/>
      <c r="G14" s="9"/>
      <c r="H14" s="9"/>
      <c r="I14" s="9"/>
      <c r="J14" s="13"/>
      <c r="K14" s="9"/>
      <c r="L14" s="10" t="s">
        <v>72</v>
      </c>
      <c r="M14" s="11">
        <f>SUM(M4:M13)</f>
        <v>17150</v>
      </c>
    </row>
    <row r="15" spans="1:13" x14ac:dyDescent="0.25">
      <c r="A15" s="3"/>
      <c r="B15" s="3"/>
      <c r="J15" s="12"/>
      <c r="M15" s="7"/>
    </row>
    <row r="16" spans="1:13" x14ac:dyDescent="0.25">
      <c r="A16" s="3"/>
      <c r="B16" s="3"/>
      <c r="J16" s="12"/>
      <c r="K16" s="30" t="s">
        <v>74</v>
      </c>
      <c r="L16" s="30"/>
      <c r="M16" s="7">
        <v>30000</v>
      </c>
    </row>
    <row r="17" spans="1:13" x14ac:dyDescent="0.25">
      <c r="A17" s="3"/>
      <c r="B17" s="3"/>
      <c r="J17" s="12"/>
      <c r="L17" s="22" t="s">
        <v>73</v>
      </c>
      <c r="M17" s="7">
        <f>M16-M14</f>
        <v>12850</v>
      </c>
    </row>
  </sheetData>
  <sortState ref="A3:M11">
    <sortCondition descending="1" ref="M3"/>
  </sortState>
  <mergeCells count="1">
    <mergeCell ref="K16:L16"/>
  </mergeCells>
  <pageMargins left="0.7" right="0.7" top="0.75" bottom="0.75" header="0.3" footer="0.3"/>
  <pageSetup paperSize="9" scale="6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2017-03-20T22:00:00+00:00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2164098-FC74-4E1D-907F-75A7A7C46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4E330-B355-4F8A-B914-C9D9A300024E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03131df-fdca-4f96-b491-cb071e0af91d"/>
    <ds:schemaRef ds:uri="http://www.w3.org/XML/1998/namespace"/>
    <ds:schemaRef ds:uri="b7caa62b-7ad8-4ac0-91e3-d215c04b2f01"/>
    <ds:schemaRef ds:uri="http://schemas.microsoft.com/office/infopath/2007/PartnerControls"/>
    <ds:schemaRef ds:uri="c0669cf5-47b7-434b-b628-527048ee54d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FAB1062-95A4-4105-9CA4-5C649C6BB8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F57247F-CFDC-4902-8E13-3B12AFECE7D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2017-03-08T09:59:43Z</cp:lastPrinted>
  <dcterms:created xsi:type="dcterms:W3CDTF">2017-03-01T08:02:21Z</dcterms:created>
  <dcterms:modified xsi:type="dcterms:W3CDTF">2017-03-21T15:53:29Z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